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register'!$A$1:$AG$275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O275" i="1"/>
  <c r="P275"/>
  <c r="Q275"/>
  <c r="R275"/>
  <c r="S275"/>
  <c r="T275"/>
  <c r="U275"/>
  <c r="V275"/>
  <c r="W275"/>
  <c r="X275"/>
  <c r="Y275"/>
  <c r="Z275"/>
  <c r="AA275"/>
  <c r="AB275"/>
  <c r="AC275"/>
  <c r="AD275"/>
  <c r="AE275"/>
  <c r="R274"/>
  <c r="Q274"/>
  <c r="P274"/>
  <c r="W274" s="1"/>
  <c r="Y274" s="1"/>
  <c r="M274"/>
  <c r="R273"/>
  <c r="Q273"/>
  <c r="P273"/>
  <c r="M273"/>
  <c r="R272"/>
  <c r="Q272"/>
  <c r="P272"/>
  <c r="W272" s="1"/>
  <c r="Y272" s="1"/>
  <c r="M272"/>
  <c r="R271"/>
  <c r="Q271"/>
  <c r="P271"/>
  <c r="M271"/>
  <c r="R270"/>
  <c r="Q270"/>
  <c r="P270"/>
  <c r="W270" s="1"/>
  <c r="Y270" s="1"/>
  <c r="M270"/>
  <c r="R269"/>
  <c r="Q269"/>
  <c r="P269"/>
  <c r="M269"/>
  <c r="R268"/>
  <c r="Q268"/>
  <c r="P268"/>
  <c r="W268" s="1"/>
  <c r="Y268" s="1"/>
  <c r="M268"/>
  <c r="R267"/>
  <c r="Q267"/>
  <c r="P267"/>
  <c r="M267"/>
  <c r="R266"/>
  <c r="Q266"/>
  <c r="P266"/>
  <c r="W266" s="1"/>
  <c r="Y266" s="1"/>
  <c r="M266"/>
  <c r="R265"/>
  <c r="Q265"/>
  <c r="P265"/>
  <c r="M265"/>
  <c r="R264"/>
  <c r="Q264"/>
  <c r="P264"/>
  <c r="W264" s="1"/>
  <c r="Y264" s="1"/>
  <c r="M264"/>
  <c r="R263"/>
  <c r="Q263"/>
  <c r="P263"/>
  <c r="M263"/>
  <c r="R262"/>
  <c r="Q262"/>
  <c r="P262"/>
  <c r="W262" s="1"/>
  <c r="Y262" s="1"/>
  <c r="M262"/>
  <c r="R261"/>
  <c r="Q261"/>
  <c r="P261"/>
  <c r="M261"/>
  <c r="R260"/>
  <c r="Q260"/>
  <c r="P260"/>
  <c r="W260" s="1"/>
  <c r="Y260" s="1"/>
  <c r="M260"/>
  <c r="R259"/>
  <c r="Q259"/>
  <c r="P259"/>
  <c r="M259"/>
  <c r="R258"/>
  <c r="Q258"/>
  <c r="P258"/>
  <c r="W258" s="1"/>
  <c r="Y258" s="1"/>
  <c r="M258"/>
  <c r="R257"/>
  <c r="Q257"/>
  <c r="P257"/>
  <c r="M257"/>
  <c r="R256"/>
  <c r="Q256"/>
  <c r="P256"/>
  <c r="W256" s="1"/>
  <c r="Y256" s="1"/>
  <c r="M256"/>
  <c r="R255"/>
  <c r="Q255"/>
  <c r="P255"/>
  <c r="V255" s="1"/>
  <c r="M255"/>
  <c r="R254"/>
  <c r="Q254"/>
  <c r="P254"/>
  <c r="W254" s="1"/>
  <c r="Y254" s="1"/>
  <c r="M254"/>
  <c r="R253"/>
  <c r="Q253"/>
  <c r="P253"/>
  <c r="V253" s="1"/>
  <c r="M253"/>
  <c r="R252"/>
  <c r="Q252"/>
  <c r="P252"/>
  <c r="W252" s="1"/>
  <c r="Y252" s="1"/>
  <c r="M252"/>
  <c r="R251"/>
  <c r="Q251"/>
  <c r="P251"/>
  <c r="V251" s="1"/>
  <c r="M251"/>
  <c r="R250"/>
  <c r="Q250"/>
  <c r="P250"/>
  <c r="W250" s="1"/>
  <c r="Y250" s="1"/>
  <c r="M250"/>
  <c r="R249"/>
  <c r="Q249"/>
  <c r="P249"/>
  <c r="V249" s="1"/>
  <c r="M249"/>
  <c r="R248"/>
  <c r="Q248"/>
  <c r="P248"/>
  <c r="W248" s="1"/>
  <c r="Y248" s="1"/>
  <c r="M248"/>
  <c r="R247"/>
  <c r="Q247"/>
  <c r="P247"/>
  <c r="V247" s="1"/>
  <c r="M247"/>
  <c r="R246"/>
  <c r="Q246"/>
  <c r="P246"/>
  <c r="W246" s="1"/>
  <c r="Y246" s="1"/>
  <c r="M246"/>
  <c r="R245"/>
  <c r="Q245"/>
  <c r="P245"/>
  <c r="V245" s="1"/>
  <c r="M245"/>
  <c r="R244"/>
  <c r="Q244"/>
  <c r="P244"/>
  <c r="W244" s="1"/>
  <c r="Y244" s="1"/>
  <c r="M244"/>
  <c r="R243"/>
  <c r="Q243"/>
  <c r="P243"/>
  <c r="V243" s="1"/>
  <c r="M243"/>
  <c r="R242"/>
  <c r="Q242"/>
  <c r="P242"/>
  <c r="W242" s="1"/>
  <c r="Y242" s="1"/>
  <c r="M242"/>
  <c r="R241"/>
  <c r="Q241"/>
  <c r="P241"/>
  <c r="M241"/>
  <c r="R240"/>
  <c r="Q240"/>
  <c r="P240"/>
  <c r="W240" s="1"/>
  <c r="Y240" s="1"/>
  <c r="M240"/>
  <c r="R239"/>
  <c r="Q239"/>
  <c r="P239"/>
  <c r="V239" s="1"/>
  <c r="M239"/>
  <c r="R238"/>
  <c r="Q238"/>
  <c r="P238"/>
  <c r="W238" s="1"/>
  <c r="Y238" s="1"/>
  <c r="M238"/>
  <c r="R237"/>
  <c r="Q237"/>
  <c r="P237"/>
  <c r="V237" s="1"/>
  <c r="M237"/>
  <c r="R236"/>
  <c r="Q236"/>
  <c r="P236"/>
  <c r="W236" s="1"/>
  <c r="Y236" s="1"/>
  <c r="M236"/>
  <c r="R235"/>
  <c r="Q235"/>
  <c r="P235"/>
  <c r="V235" s="1"/>
  <c r="M235"/>
  <c r="R234"/>
  <c r="Q234"/>
  <c r="P234"/>
  <c r="W234" s="1"/>
  <c r="Y234" s="1"/>
  <c r="M234"/>
  <c r="R233"/>
  <c r="Q233"/>
  <c r="P233"/>
  <c r="V233" s="1"/>
  <c r="M233"/>
  <c r="R232"/>
  <c r="Q232"/>
  <c r="P232"/>
  <c r="W232" s="1"/>
  <c r="Y232" s="1"/>
  <c r="M232"/>
  <c r="R231"/>
  <c r="Q231"/>
  <c r="P231"/>
  <c r="V231" s="1"/>
  <c r="M231"/>
  <c r="R230"/>
  <c r="Q230"/>
  <c r="P230"/>
  <c r="W230" s="1"/>
  <c r="Y230" s="1"/>
  <c r="M230"/>
  <c r="R229"/>
  <c r="Q229"/>
  <c r="P229"/>
  <c r="V229" s="1"/>
  <c r="M229"/>
  <c r="R228"/>
  <c r="Q228"/>
  <c r="P228"/>
  <c r="W228" s="1"/>
  <c r="Y228" s="1"/>
  <c r="M228"/>
  <c r="R227"/>
  <c r="Q227"/>
  <c r="P227"/>
  <c r="V227" s="1"/>
  <c r="M227"/>
  <c r="R226"/>
  <c r="Q226"/>
  <c r="P226"/>
  <c r="W226" s="1"/>
  <c r="Y226" s="1"/>
  <c r="M226"/>
  <c r="R225"/>
  <c r="Q225"/>
  <c r="P225"/>
  <c r="V225" s="1"/>
  <c r="M225"/>
  <c r="R224"/>
  <c r="Q224"/>
  <c r="P224"/>
  <c r="W224" s="1"/>
  <c r="Y224" s="1"/>
  <c r="M224"/>
  <c r="R223"/>
  <c r="Q223"/>
  <c r="P223"/>
  <c r="V223" s="1"/>
  <c r="M223"/>
  <c r="R222"/>
  <c r="Q222"/>
  <c r="P222"/>
  <c r="W222" s="1"/>
  <c r="Y222" s="1"/>
  <c r="M222"/>
  <c r="R221"/>
  <c r="Q221"/>
  <c r="P221"/>
  <c r="V221" s="1"/>
  <c r="M221"/>
  <c r="R220"/>
  <c r="Q220"/>
  <c r="P220"/>
  <c r="W220" s="1"/>
  <c r="Y220" s="1"/>
  <c r="M220"/>
  <c r="R219"/>
  <c r="Q219"/>
  <c r="P219"/>
  <c r="V219" s="1"/>
  <c r="M219"/>
  <c r="R218"/>
  <c r="Q218"/>
  <c r="P218"/>
  <c r="W218" s="1"/>
  <c r="Y218" s="1"/>
  <c r="M218"/>
  <c r="R217"/>
  <c r="Q217"/>
  <c r="P217"/>
  <c r="M217"/>
  <c r="R216"/>
  <c r="Q216"/>
  <c r="P216"/>
  <c r="W216" s="1"/>
  <c r="Y216" s="1"/>
  <c r="M216"/>
  <c r="R215"/>
  <c r="Q215"/>
  <c r="P215"/>
  <c r="V215" s="1"/>
  <c r="M215"/>
  <c r="R214"/>
  <c r="Q214"/>
  <c r="P214"/>
  <c r="W214" s="1"/>
  <c r="Y214" s="1"/>
  <c r="M214"/>
  <c r="R213"/>
  <c r="Q213"/>
  <c r="P213"/>
  <c r="V213" s="1"/>
  <c r="M213"/>
  <c r="R212"/>
  <c r="Q212"/>
  <c r="P212"/>
  <c r="W212" s="1"/>
  <c r="Y212" s="1"/>
  <c r="M212"/>
  <c r="W211"/>
  <c r="Y211" s="1"/>
  <c r="R211"/>
  <c r="Q211"/>
  <c r="P211"/>
  <c r="M211"/>
  <c r="R210"/>
  <c r="Q210"/>
  <c r="V210" s="1"/>
  <c r="P210"/>
  <c r="W210" s="1"/>
  <c r="Y210" s="1"/>
  <c r="M210"/>
  <c r="R209"/>
  <c r="Q209"/>
  <c r="P209"/>
  <c r="M209"/>
  <c r="R208"/>
  <c r="Q208"/>
  <c r="V208" s="1"/>
  <c r="P208"/>
  <c r="W208" s="1"/>
  <c r="Y208" s="1"/>
  <c r="M208"/>
  <c r="R207"/>
  <c r="Q207"/>
  <c r="P207"/>
  <c r="M207"/>
  <c r="R206"/>
  <c r="Q206"/>
  <c r="P206"/>
  <c r="W206" s="1"/>
  <c r="Y206" s="1"/>
  <c r="M206"/>
  <c r="R205"/>
  <c r="Q205"/>
  <c r="P205"/>
  <c r="M205"/>
  <c r="R204"/>
  <c r="Q204"/>
  <c r="P204"/>
  <c r="W204" s="1"/>
  <c r="Y204" s="1"/>
  <c r="M204"/>
  <c r="R203"/>
  <c r="Q203"/>
  <c r="P203"/>
  <c r="W203" s="1"/>
  <c r="Y203" s="1"/>
  <c r="M203"/>
  <c r="R202"/>
  <c r="Q202"/>
  <c r="P202"/>
  <c r="W202" s="1"/>
  <c r="Y202" s="1"/>
  <c r="M202"/>
  <c r="R201"/>
  <c r="Q201"/>
  <c r="P201"/>
  <c r="W201" s="1"/>
  <c r="Y201" s="1"/>
  <c r="M201"/>
  <c r="R200"/>
  <c r="Q200"/>
  <c r="P200"/>
  <c r="W200" s="1"/>
  <c r="Y200" s="1"/>
  <c r="M200"/>
  <c r="R199"/>
  <c r="Q199"/>
  <c r="P199"/>
  <c r="W199" s="1"/>
  <c r="Y199" s="1"/>
  <c r="M199"/>
  <c r="R198"/>
  <c r="Q198"/>
  <c r="P198"/>
  <c r="W198" s="1"/>
  <c r="Y198" s="1"/>
  <c r="M198"/>
  <c r="R197"/>
  <c r="Q197"/>
  <c r="P197"/>
  <c r="W197" s="1"/>
  <c r="Y197" s="1"/>
  <c r="M197"/>
  <c r="R196"/>
  <c r="Q196"/>
  <c r="P196"/>
  <c r="W196" s="1"/>
  <c r="Y196" s="1"/>
  <c r="M196"/>
  <c r="R195"/>
  <c r="Q195"/>
  <c r="P195"/>
  <c r="W195" s="1"/>
  <c r="Y195" s="1"/>
  <c r="M195"/>
  <c r="R194"/>
  <c r="Q194"/>
  <c r="P194"/>
  <c r="W194" s="1"/>
  <c r="Y194" s="1"/>
  <c r="M194"/>
  <c r="R193"/>
  <c r="Q193"/>
  <c r="P193"/>
  <c r="W193" s="1"/>
  <c r="Y193" s="1"/>
  <c r="M193"/>
  <c r="R192"/>
  <c r="Q192"/>
  <c r="P192"/>
  <c r="W192" s="1"/>
  <c r="Y192" s="1"/>
  <c r="M192"/>
  <c r="R191"/>
  <c r="Q191"/>
  <c r="P191"/>
  <c r="W191" s="1"/>
  <c r="Y191" s="1"/>
  <c r="M191"/>
  <c r="R190"/>
  <c r="Q190"/>
  <c r="P190"/>
  <c r="W190" s="1"/>
  <c r="Y190" s="1"/>
  <c r="M190"/>
  <c r="R189"/>
  <c r="Q189"/>
  <c r="P189"/>
  <c r="W189" s="1"/>
  <c r="Y189" s="1"/>
  <c r="M189"/>
  <c r="R188"/>
  <c r="Q188"/>
  <c r="P188"/>
  <c r="W188" s="1"/>
  <c r="Y188" s="1"/>
  <c r="M188"/>
  <c r="R187"/>
  <c r="Q187"/>
  <c r="P187"/>
  <c r="W187" s="1"/>
  <c r="Y187" s="1"/>
  <c r="M187"/>
  <c r="R186"/>
  <c r="Q186"/>
  <c r="P186"/>
  <c r="W186" s="1"/>
  <c r="Y186" s="1"/>
  <c r="M186"/>
  <c r="R185"/>
  <c r="Q185"/>
  <c r="P185"/>
  <c r="W185" s="1"/>
  <c r="Y185" s="1"/>
  <c r="M185"/>
  <c r="R184"/>
  <c r="Q184"/>
  <c r="P184"/>
  <c r="W184" s="1"/>
  <c r="Y184" s="1"/>
  <c r="M184"/>
  <c r="R183"/>
  <c r="Q183"/>
  <c r="P183"/>
  <c r="W183" s="1"/>
  <c r="Y183" s="1"/>
  <c r="M183"/>
  <c r="R182"/>
  <c r="Q182"/>
  <c r="P182"/>
  <c r="W182" s="1"/>
  <c r="Y182" s="1"/>
  <c r="M182"/>
  <c r="R181"/>
  <c r="Q181"/>
  <c r="P181"/>
  <c r="W181" s="1"/>
  <c r="Y181" s="1"/>
  <c r="M181"/>
  <c r="R180"/>
  <c r="Q180"/>
  <c r="P180"/>
  <c r="W180" s="1"/>
  <c r="Y180" s="1"/>
  <c r="M180"/>
  <c r="R179"/>
  <c r="Q179"/>
  <c r="P179"/>
  <c r="W179" s="1"/>
  <c r="Y179" s="1"/>
  <c r="M179"/>
  <c r="R178"/>
  <c r="Q178"/>
  <c r="P178"/>
  <c r="W178" s="1"/>
  <c r="Y178" s="1"/>
  <c r="M178"/>
  <c r="R177"/>
  <c r="Q177"/>
  <c r="P177"/>
  <c r="W177" s="1"/>
  <c r="Y177" s="1"/>
  <c r="M177"/>
  <c r="R176"/>
  <c r="Q176"/>
  <c r="P176"/>
  <c r="W176" s="1"/>
  <c r="Y176" s="1"/>
  <c r="M176"/>
  <c r="R175"/>
  <c r="Q175"/>
  <c r="P175"/>
  <c r="W175" s="1"/>
  <c r="Y175" s="1"/>
  <c r="M175"/>
  <c r="R174"/>
  <c r="Q174"/>
  <c r="P174"/>
  <c r="W174" s="1"/>
  <c r="Y174" s="1"/>
  <c r="M174"/>
  <c r="R173"/>
  <c r="Q173"/>
  <c r="P173"/>
  <c r="W173" s="1"/>
  <c r="Y173" s="1"/>
  <c r="M173"/>
  <c r="R172"/>
  <c r="Q172"/>
  <c r="P172"/>
  <c r="W172" s="1"/>
  <c r="Y172" s="1"/>
  <c r="M172"/>
  <c r="R171"/>
  <c r="Q171"/>
  <c r="P171"/>
  <c r="W171" s="1"/>
  <c r="Y171" s="1"/>
  <c r="M171"/>
  <c r="R170"/>
  <c r="Q170"/>
  <c r="P170"/>
  <c r="W170" s="1"/>
  <c r="Y170" s="1"/>
  <c r="M170"/>
  <c r="R169"/>
  <c r="Q169"/>
  <c r="P169"/>
  <c r="W169" s="1"/>
  <c r="Y169" s="1"/>
  <c r="M169"/>
  <c r="R168"/>
  <c r="Q168"/>
  <c r="P168"/>
  <c r="W168" s="1"/>
  <c r="Y168" s="1"/>
  <c r="M168"/>
  <c r="R167"/>
  <c r="Q167"/>
  <c r="P167"/>
  <c r="W167" s="1"/>
  <c r="Y167" s="1"/>
  <c r="M167"/>
  <c r="R166"/>
  <c r="Q166"/>
  <c r="P166"/>
  <c r="M166"/>
  <c r="R165"/>
  <c r="Q165"/>
  <c r="P165"/>
  <c r="W165" s="1"/>
  <c r="Y165" s="1"/>
  <c r="M165"/>
  <c r="R164"/>
  <c r="Q164"/>
  <c r="P164"/>
  <c r="M164"/>
  <c r="R163"/>
  <c r="Q163"/>
  <c r="P163"/>
  <c r="W163" s="1"/>
  <c r="Y163" s="1"/>
  <c r="M163"/>
  <c r="R162"/>
  <c r="Q162"/>
  <c r="P162"/>
  <c r="W162" s="1"/>
  <c r="Y162" s="1"/>
  <c r="M162"/>
  <c r="R161"/>
  <c r="Q161"/>
  <c r="P161"/>
  <c r="W161" s="1"/>
  <c r="Y161" s="1"/>
  <c r="M161"/>
  <c r="R160"/>
  <c r="Q160"/>
  <c r="P160"/>
  <c r="M160"/>
  <c r="R159"/>
  <c r="Q159"/>
  <c r="P159"/>
  <c r="W159" s="1"/>
  <c r="Y159" s="1"/>
  <c r="M159"/>
  <c r="R158"/>
  <c r="Q158"/>
  <c r="P158"/>
  <c r="M158"/>
  <c r="R157"/>
  <c r="Q157"/>
  <c r="P157"/>
  <c r="W157" s="1"/>
  <c r="Y157" s="1"/>
  <c r="M157"/>
  <c r="R156"/>
  <c r="Q156"/>
  <c r="P156"/>
  <c r="M156"/>
  <c r="R155"/>
  <c r="Q155"/>
  <c r="P155"/>
  <c r="W155" s="1"/>
  <c r="Y155" s="1"/>
  <c r="M155"/>
  <c r="R154"/>
  <c r="Q154"/>
  <c r="P154"/>
  <c r="W154" s="1"/>
  <c r="Y154" s="1"/>
  <c r="M154"/>
  <c r="R153"/>
  <c r="Q153"/>
  <c r="P153"/>
  <c r="W153" s="1"/>
  <c r="Y153" s="1"/>
  <c r="M153"/>
  <c r="R152"/>
  <c r="Q152"/>
  <c r="P152"/>
  <c r="M152"/>
  <c r="R151"/>
  <c r="Q151"/>
  <c r="P151"/>
  <c r="W151" s="1"/>
  <c r="Y151" s="1"/>
  <c r="M151"/>
  <c r="R150"/>
  <c r="Q150"/>
  <c r="P150"/>
  <c r="V150" s="1"/>
  <c r="M150"/>
  <c r="R149"/>
  <c r="Q149"/>
  <c r="P149"/>
  <c r="W149" s="1"/>
  <c r="Y149" s="1"/>
  <c r="M149"/>
  <c r="R148"/>
  <c r="Q148"/>
  <c r="P148"/>
  <c r="V148" s="1"/>
  <c r="R147"/>
  <c r="Q147"/>
  <c r="P147"/>
  <c r="M147"/>
  <c r="R146"/>
  <c r="Q146"/>
  <c r="V146" s="1"/>
  <c r="P146"/>
  <c r="W146" s="1"/>
  <c r="Y146" s="1"/>
  <c r="M146"/>
  <c r="R145"/>
  <c r="Q145"/>
  <c r="P145"/>
  <c r="M145"/>
  <c r="R144"/>
  <c r="Q144"/>
  <c r="P144"/>
  <c r="W144" s="1"/>
  <c r="Y144" s="1"/>
  <c r="R143"/>
  <c r="Q143"/>
  <c r="P143"/>
  <c r="W143" s="1"/>
  <c r="Y143" s="1"/>
  <c r="M143"/>
  <c r="R142"/>
  <c r="Q142"/>
  <c r="P142"/>
  <c r="W142" s="1"/>
  <c r="Y142" s="1"/>
  <c r="M142"/>
  <c r="R141"/>
  <c r="Q141"/>
  <c r="P141"/>
  <c r="W141" s="1"/>
  <c r="Y141" s="1"/>
  <c r="M141"/>
  <c r="R140"/>
  <c r="Q140"/>
  <c r="P140"/>
  <c r="W140" s="1"/>
  <c r="Y140" s="1"/>
  <c r="M140"/>
  <c r="R139"/>
  <c r="Q139"/>
  <c r="P139"/>
  <c r="W139" s="1"/>
  <c r="Y139" s="1"/>
  <c r="M139"/>
  <c r="R138"/>
  <c r="Q138"/>
  <c r="P138"/>
  <c r="W138" s="1"/>
  <c r="Y138" s="1"/>
  <c r="M138"/>
  <c r="R137"/>
  <c r="Q137"/>
  <c r="P137"/>
  <c r="W137" s="1"/>
  <c r="Y137" s="1"/>
  <c r="M137"/>
  <c r="R136"/>
  <c r="Q136"/>
  <c r="P136"/>
  <c r="W136" s="1"/>
  <c r="Y136" s="1"/>
  <c r="M136"/>
  <c r="R135"/>
  <c r="Q135"/>
  <c r="P135"/>
  <c r="W135" s="1"/>
  <c r="Y135" s="1"/>
  <c r="M135"/>
  <c r="R134"/>
  <c r="Q134"/>
  <c r="P134"/>
  <c r="W134" s="1"/>
  <c r="Y134" s="1"/>
  <c r="M134"/>
  <c r="R133"/>
  <c r="Q133"/>
  <c r="P133"/>
  <c r="W133" s="1"/>
  <c r="Y133" s="1"/>
  <c r="M133"/>
  <c r="R132"/>
  <c r="Q132"/>
  <c r="P132"/>
  <c r="W132" s="1"/>
  <c r="Y132" s="1"/>
  <c r="M132"/>
  <c r="R131"/>
  <c r="Q131"/>
  <c r="P131"/>
  <c r="W131" s="1"/>
  <c r="Y131" s="1"/>
  <c r="M131"/>
  <c r="Z130"/>
  <c r="R130"/>
  <c r="Q130"/>
  <c r="P130"/>
  <c r="W130" s="1"/>
  <c r="Y130" s="1"/>
  <c r="M130"/>
  <c r="R129"/>
  <c r="Q129"/>
  <c r="P129"/>
  <c r="W129" s="1"/>
  <c r="Y129" s="1"/>
  <c r="M129"/>
  <c r="R128"/>
  <c r="Q128"/>
  <c r="P128"/>
  <c r="W128" s="1"/>
  <c r="Y128" s="1"/>
  <c r="M128"/>
  <c r="R127"/>
  <c r="Q127"/>
  <c r="P127"/>
  <c r="W127" s="1"/>
  <c r="Y127" s="1"/>
  <c r="M127"/>
  <c r="R126"/>
  <c r="Q126"/>
  <c r="P126"/>
  <c r="W126" s="1"/>
  <c r="Y126" s="1"/>
  <c r="M126"/>
  <c r="R125"/>
  <c r="Q125"/>
  <c r="P125"/>
  <c r="W125" s="1"/>
  <c r="Y125" s="1"/>
  <c r="M125"/>
  <c r="R124"/>
  <c r="Q124"/>
  <c r="P124"/>
  <c r="W124" s="1"/>
  <c r="Y124" s="1"/>
  <c r="M124"/>
  <c r="R123"/>
  <c r="Q123"/>
  <c r="P123"/>
  <c r="W123" s="1"/>
  <c r="Y123" s="1"/>
  <c r="M123"/>
  <c r="R122"/>
  <c r="Q122"/>
  <c r="P122"/>
  <c r="W122" s="1"/>
  <c r="Y122" s="1"/>
  <c r="M122"/>
  <c r="R121"/>
  <c r="Q121"/>
  <c r="P121"/>
  <c r="W121" s="1"/>
  <c r="Y121" s="1"/>
  <c r="M121"/>
  <c r="R120"/>
  <c r="Q120"/>
  <c r="P120"/>
  <c r="W120" s="1"/>
  <c r="Y120" s="1"/>
  <c r="M120"/>
  <c r="R119"/>
  <c r="Q119"/>
  <c r="P119"/>
  <c r="W119" s="1"/>
  <c r="Y119" s="1"/>
  <c r="M119"/>
  <c r="R118"/>
  <c r="Q118"/>
  <c r="P118"/>
  <c r="W118" s="1"/>
  <c r="Y118" s="1"/>
  <c r="M118"/>
  <c r="R117"/>
  <c r="Q117"/>
  <c r="P117"/>
  <c r="W117" s="1"/>
  <c r="Y117" s="1"/>
  <c r="M117"/>
  <c r="R116"/>
  <c r="Q116"/>
  <c r="P116"/>
  <c r="W116" s="1"/>
  <c r="Y116" s="1"/>
  <c r="M116"/>
  <c r="R115"/>
  <c r="Q115"/>
  <c r="P115"/>
  <c r="W115" s="1"/>
  <c r="Y115" s="1"/>
  <c r="M115"/>
  <c r="R114"/>
  <c r="Q114"/>
  <c r="P114"/>
  <c r="M114"/>
  <c r="R113"/>
  <c r="Q113"/>
  <c r="P113"/>
  <c r="W113" s="1"/>
  <c r="Y113" s="1"/>
  <c r="M113"/>
  <c r="R112"/>
  <c r="Q112"/>
  <c r="P112"/>
  <c r="M112"/>
  <c r="R111"/>
  <c r="Q111"/>
  <c r="P111"/>
  <c r="W111" s="1"/>
  <c r="Y111" s="1"/>
  <c r="M111"/>
  <c r="R110"/>
  <c r="Q110"/>
  <c r="P110"/>
  <c r="W110" s="1"/>
  <c r="Y110" s="1"/>
  <c r="M110"/>
  <c r="R109"/>
  <c r="Q109"/>
  <c r="V109" s="1"/>
  <c r="P109"/>
  <c r="W109" s="1"/>
  <c r="Y109" s="1"/>
  <c r="M109"/>
  <c r="R108"/>
  <c r="Q108"/>
  <c r="P108"/>
  <c r="M108"/>
  <c r="R107"/>
  <c r="Q107"/>
  <c r="V107" s="1"/>
  <c r="P107"/>
  <c r="W107" s="1"/>
  <c r="Y107" s="1"/>
  <c r="M107"/>
  <c r="R106"/>
  <c r="Q106"/>
  <c r="P106"/>
  <c r="M106"/>
  <c r="R105"/>
  <c r="Q105"/>
  <c r="V105" s="1"/>
  <c r="P105"/>
  <c r="W105" s="1"/>
  <c r="Y105" s="1"/>
  <c r="M105"/>
  <c r="R104"/>
  <c r="Q104"/>
  <c r="P104"/>
  <c r="M104"/>
  <c r="R103"/>
  <c r="Q103"/>
  <c r="V103" s="1"/>
  <c r="P103"/>
  <c r="W103" s="1"/>
  <c r="Y103" s="1"/>
  <c r="M103"/>
  <c r="R102"/>
  <c r="Q102"/>
  <c r="P102"/>
  <c r="M102"/>
  <c r="R101"/>
  <c r="Q101"/>
  <c r="V101" s="1"/>
  <c r="P101"/>
  <c r="W101" s="1"/>
  <c r="Y101" s="1"/>
  <c r="M101"/>
  <c r="R100"/>
  <c r="Q100"/>
  <c r="P100"/>
  <c r="W100" s="1"/>
  <c r="Y100" s="1"/>
  <c r="M100"/>
  <c r="R99"/>
  <c r="Q99"/>
  <c r="V99" s="1"/>
  <c r="P99"/>
  <c r="W99" s="1"/>
  <c r="Y99" s="1"/>
  <c r="M99"/>
  <c r="R98"/>
  <c r="Q98"/>
  <c r="P98"/>
  <c r="M98"/>
  <c r="R97"/>
  <c r="Q97"/>
  <c r="V97" s="1"/>
  <c r="P97"/>
  <c r="W97" s="1"/>
  <c r="Y97" s="1"/>
  <c r="M97"/>
  <c r="R96"/>
  <c r="Q96"/>
  <c r="P96"/>
  <c r="M96"/>
  <c r="R95"/>
  <c r="Q95"/>
  <c r="V95" s="1"/>
  <c r="P95"/>
  <c r="W95" s="1"/>
  <c r="Y95" s="1"/>
  <c r="M95"/>
  <c r="R94"/>
  <c r="Q94"/>
  <c r="P94"/>
  <c r="M94"/>
  <c r="R93"/>
  <c r="Q93"/>
  <c r="V93" s="1"/>
  <c r="P93"/>
  <c r="W93" s="1"/>
  <c r="Y93" s="1"/>
  <c r="M93"/>
  <c r="R92"/>
  <c r="Q92"/>
  <c r="P92"/>
  <c r="M92"/>
  <c r="R91"/>
  <c r="Q91"/>
  <c r="V91" s="1"/>
  <c r="P91"/>
  <c r="W91" s="1"/>
  <c r="Y91" s="1"/>
  <c r="M91"/>
  <c r="R90"/>
  <c r="Q90"/>
  <c r="P90"/>
  <c r="M90"/>
  <c r="R89"/>
  <c r="Q89"/>
  <c r="V89" s="1"/>
  <c r="P89"/>
  <c r="W89" s="1"/>
  <c r="Y89" s="1"/>
  <c r="M89"/>
  <c r="R88"/>
  <c r="Q88"/>
  <c r="P88"/>
  <c r="M88"/>
  <c r="R87"/>
  <c r="Q87"/>
  <c r="V87" s="1"/>
  <c r="P87"/>
  <c r="W87" s="1"/>
  <c r="Y87" s="1"/>
  <c r="M87"/>
  <c r="R86"/>
  <c r="Q86"/>
  <c r="P86"/>
  <c r="M86"/>
  <c r="R85"/>
  <c r="Q85"/>
  <c r="V85" s="1"/>
  <c r="P85"/>
  <c r="W85" s="1"/>
  <c r="Y85" s="1"/>
  <c r="M85"/>
  <c r="R84"/>
  <c r="Q84"/>
  <c r="P84"/>
  <c r="M84"/>
  <c r="R83"/>
  <c r="Q83"/>
  <c r="V83" s="1"/>
  <c r="P83"/>
  <c r="W83" s="1"/>
  <c r="Y83" s="1"/>
  <c r="M83"/>
  <c r="AK82"/>
  <c r="S82"/>
  <c r="R82"/>
  <c r="Q82"/>
  <c r="P82"/>
  <c r="W82" s="1"/>
  <c r="Y82" s="1"/>
  <c r="M82"/>
  <c r="AK81"/>
  <c r="S81"/>
  <c r="R81"/>
  <c r="Q81"/>
  <c r="P81"/>
  <c r="W81" s="1"/>
  <c r="Y81" s="1"/>
  <c r="M81"/>
  <c r="AK80"/>
  <c r="Z80"/>
  <c r="S80"/>
  <c r="R80"/>
  <c r="Q80"/>
  <c r="P80"/>
  <c r="W80" s="1"/>
  <c r="Y80" s="1"/>
  <c r="M80"/>
  <c r="AK79"/>
  <c r="S79"/>
  <c r="R79"/>
  <c r="Q79"/>
  <c r="P79"/>
  <c r="W79" s="1"/>
  <c r="Y79" s="1"/>
  <c r="M79"/>
  <c r="AK78"/>
  <c r="S78"/>
  <c r="R78"/>
  <c r="Q78"/>
  <c r="P78"/>
  <c r="W78" s="1"/>
  <c r="Y78" s="1"/>
  <c r="M78"/>
  <c r="AK77"/>
  <c r="S77"/>
  <c r="R77"/>
  <c r="Q77"/>
  <c r="P77"/>
  <c r="W77" s="1"/>
  <c r="Y77" s="1"/>
  <c r="M77"/>
  <c r="AK76"/>
  <c r="S76"/>
  <c r="R76"/>
  <c r="Q76"/>
  <c r="P76"/>
  <c r="W76" s="1"/>
  <c r="Y76" s="1"/>
  <c r="M76"/>
  <c r="AK75"/>
  <c r="S75"/>
  <c r="R75"/>
  <c r="Q75"/>
  <c r="P75"/>
  <c r="W75" s="1"/>
  <c r="Y75" s="1"/>
  <c r="M75"/>
  <c r="AK74"/>
  <c r="S74"/>
  <c r="R74"/>
  <c r="Q74"/>
  <c r="P74"/>
  <c r="W74" s="1"/>
  <c r="Y74" s="1"/>
  <c r="M74"/>
  <c r="AK73"/>
  <c r="S73"/>
  <c r="R73"/>
  <c r="Q73"/>
  <c r="P73"/>
  <c r="W73" s="1"/>
  <c r="Y73" s="1"/>
  <c r="M73"/>
  <c r="AK72"/>
  <c r="S72"/>
  <c r="R72"/>
  <c r="Q72"/>
  <c r="P72"/>
  <c r="W72" s="1"/>
  <c r="Y72" s="1"/>
  <c r="M72"/>
  <c r="AK71"/>
  <c r="S71"/>
  <c r="R71"/>
  <c r="Q71"/>
  <c r="P71"/>
  <c r="W71" s="1"/>
  <c r="Y71" s="1"/>
  <c r="M71"/>
  <c r="AK70"/>
  <c r="S70"/>
  <c r="R70"/>
  <c r="Q70"/>
  <c r="P70"/>
  <c r="W70" s="1"/>
  <c r="Y70" s="1"/>
  <c r="M70"/>
  <c r="AK69"/>
  <c r="S69"/>
  <c r="R69"/>
  <c r="Q69"/>
  <c r="P69"/>
  <c r="W69" s="1"/>
  <c r="Y69" s="1"/>
  <c r="M69"/>
  <c r="T68"/>
  <c r="S68"/>
  <c r="R68"/>
  <c r="Q68"/>
  <c r="P68"/>
  <c r="W68" s="1"/>
  <c r="Y68" s="1"/>
  <c r="M68"/>
  <c r="T67"/>
  <c r="S67"/>
  <c r="R67"/>
  <c r="Q67"/>
  <c r="P67"/>
  <c r="W67" s="1"/>
  <c r="Y67" s="1"/>
  <c r="M67"/>
  <c r="T66"/>
  <c r="S66"/>
  <c r="R66"/>
  <c r="Q66"/>
  <c r="P66"/>
  <c r="W66" s="1"/>
  <c r="Y66" s="1"/>
  <c r="M66"/>
  <c r="T65"/>
  <c r="S65"/>
  <c r="R65"/>
  <c r="Q65"/>
  <c r="P65"/>
  <c r="W65" s="1"/>
  <c r="Y65" s="1"/>
  <c r="M65"/>
  <c r="T64"/>
  <c r="S64"/>
  <c r="R64"/>
  <c r="Q64"/>
  <c r="P64"/>
  <c r="W64" s="1"/>
  <c r="Y64" s="1"/>
  <c r="M64"/>
  <c r="T63"/>
  <c r="S63"/>
  <c r="R63"/>
  <c r="Q63"/>
  <c r="P63"/>
  <c r="W63" s="1"/>
  <c r="Y63" s="1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T59"/>
  <c r="S59"/>
  <c r="R59"/>
  <c r="Q59"/>
  <c r="P59"/>
  <c r="W59" s="1"/>
  <c r="Y59" s="1"/>
  <c r="M59"/>
  <c r="Z58"/>
  <c r="T58"/>
  <c r="S58"/>
  <c r="R58"/>
  <c r="Q58"/>
  <c r="P58"/>
  <c r="W58" s="1"/>
  <c r="Y58" s="1"/>
  <c r="M58"/>
  <c r="Z57"/>
  <c r="W57"/>
  <c r="Y57" s="1"/>
  <c r="T57"/>
  <c r="S57"/>
  <c r="R57"/>
  <c r="Q57"/>
  <c r="P57"/>
  <c r="M57"/>
  <c r="AB56"/>
  <c r="T56"/>
  <c r="S56"/>
  <c r="R56"/>
  <c r="Q56"/>
  <c r="P56"/>
  <c r="W56" s="1"/>
  <c r="Y56" s="1"/>
  <c r="M56"/>
  <c r="Z55"/>
  <c r="T55"/>
  <c r="S55"/>
  <c r="R55"/>
  <c r="Q55"/>
  <c r="P55"/>
  <c r="W55" s="1"/>
  <c r="Y55" s="1"/>
  <c r="M55"/>
  <c r="AB54"/>
  <c r="Z54"/>
  <c r="AD54" s="1"/>
  <c r="T54"/>
  <c r="S54"/>
  <c r="R54"/>
  <c r="Q54"/>
  <c r="P54"/>
  <c r="W54" s="1"/>
  <c r="Y54" s="1"/>
  <c r="M54"/>
  <c r="Z53"/>
  <c r="T53"/>
  <c r="S53"/>
  <c r="R53"/>
  <c r="Q53"/>
  <c r="P53"/>
  <c r="W53" s="1"/>
  <c r="Y53" s="1"/>
  <c r="AD53" s="1"/>
  <c r="M53"/>
  <c r="Z52"/>
  <c r="T52"/>
  <c r="S52"/>
  <c r="R52"/>
  <c r="Q52"/>
  <c r="P52"/>
  <c r="W52" s="1"/>
  <c r="Y52" s="1"/>
  <c r="M52"/>
  <c r="Z51"/>
  <c r="T51"/>
  <c r="S51"/>
  <c r="R51"/>
  <c r="Q51"/>
  <c r="P51"/>
  <c r="W51" s="1"/>
  <c r="Y51" s="1"/>
  <c r="AD51" s="1"/>
  <c r="M51"/>
  <c r="Z50"/>
  <c r="T50"/>
  <c r="S50"/>
  <c r="R50"/>
  <c r="Q50"/>
  <c r="P50"/>
  <c r="W50" s="1"/>
  <c r="Y50" s="1"/>
  <c r="M50"/>
  <c r="T49"/>
  <c r="S49"/>
  <c r="R49"/>
  <c r="Q49"/>
  <c r="P49"/>
  <c r="W49" s="1"/>
  <c r="Y49" s="1"/>
  <c r="M49"/>
  <c r="Z48"/>
  <c r="T48"/>
  <c r="S48"/>
  <c r="R48"/>
  <c r="Q48"/>
  <c r="P48"/>
  <c r="W48" s="1"/>
  <c r="Y48" s="1"/>
  <c r="AD48" s="1"/>
  <c r="M48"/>
  <c r="Z47"/>
  <c r="T47"/>
  <c r="S47"/>
  <c r="R47"/>
  <c r="Q47"/>
  <c r="P47"/>
  <c r="W47" s="1"/>
  <c r="Y47" s="1"/>
  <c r="M47"/>
  <c r="T46"/>
  <c r="S46"/>
  <c r="R46"/>
  <c r="Q46"/>
  <c r="P46"/>
  <c r="W46" s="1"/>
  <c r="Y46" s="1"/>
  <c r="M46"/>
  <c r="Z45"/>
  <c r="T45"/>
  <c r="S45"/>
  <c r="R45"/>
  <c r="Q45"/>
  <c r="P45"/>
  <c r="W45" s="1"/>
  <c r="Y45" s="1"/>
  <c r="AD45" s="1"/>
  <c r="M45"/>
  <c r="T44"/>
  <c r="S44"/>
  <c r="R44"/>
  <c r="Q44"/>
  <c r="P44"/>
  <c r="W44" s="1"/>
  <c r="Y44" s="1"/>
  <c r="M44"/>
  <c r="T43"/>
  <c r="S43"/>
  <c r="R43"/>
  <c r="Q43"/>
  <c r="P43"/>
  <c r="W43" s="1"/>
  <c r="Y43" s="1"/>
  <c r="M43"/>
  <c r="T42"/>
  <c r="S42"/>
  <c r="R42"/>
  <c r="Q42"/>
  <c r="P42"/>
  <c r="W42" s="1"/>
  <c r="Y42" s="1"/>
  <c r="M42"/>
  <c r="AK41"/>
  <c r="S41"/>
  <c r="R41"/>
  <c r="Q41"/>
  <c r="P41"/>
  <c r="W41" s="1"/>
  <c r="Y41" s="1"/>
  <c r="M41"/>
  <c r="AK40"/>
  <c r="S40"/>
  <c r="R40"/>
  <c r="Q40"/>
  <c r="P40"/>
  <c r="W40" s="1"/>
  <c r="Y40" s="1"/>
  <c r="M40"/>
  <c r="AK39"/>
  <c r="S39"/>
  <c r="R39"/>
  <c r="Q39"/>
  <c r="P39"/>
  <c r="W39" s="1"/>
  <c r="Y39" s="1"/>
  <c r="M39"/>
  <c r="AK38"/>
  <c r="S38"/>
  <c r="R38"/>
  <c r="Q38"/>
  <c r="P38"/>
  <c r="W38" s="1"/>
  <c r="Y38" s="1"/>
  <c r="M38"/>
  <c r="AK37"/>
  <c r="S37"/>
  <c r="R37"/>
  <c r="Q37"/>
  <c r="P37"/>
  <c r="W37" s="1"/>
  <c r="Y37" s="1"/>
  <c r="M37"/>
  <c r="AK36"/>
  <c r="S36"/>
  <c r="R36"/>
  <c r="Q36"/>
  <c r="P36"/>
  <c r="W36" s="1"/>
  <c r="Y36" s="1"/>
  <c r="M36"/>
  <c r="AK35"/>
  <c r="S35"/>
  <c r="R35"/>
  <c r="Q35"/>
  <c r="P35"/>
  <c r="W35" s="1"/>
  <c r="Y35" s="1"/>
  <c r="M35"/>
  <c r="AK34"/>
  <c r="S34"/>
  <c r="R34"/>
  <c r="Q34"/>
  <c r="P34"/>
  <c r="W34" s="1"/>
  <c r="Y34" s="1"/>
  <c r="M34"/>
  <c r="AK33"/>
  <c r="S33"/>
  <c r="R33"/>
  <c r="Q33"/>
  <c r="P33"/>
  <c r="W33" s="1"/>
  <c r="Y33" s="1"/>
  <c r="M33"/>
  <c r="AK32"/>
  <c r="S32"/>
  <c r="R32"/>
  <c r="Q32"/>
  <c r="P32"/>
  <c r="W32" s="1"/>
  <c r="Y32" s="1"/>
  <c r="M32"/>
  <c r="AK31"/>
  <c r="S31"/>
  <c r="R31"/>
  <c r="Q31"/>
  <c r="P31"/>
  <c r="W31" s="1"/>
  <c r="Y31" s="1"/>
  <c r="M31"/>
  <c r="T30"/>
  <c r="S30"/>
  <c r="R30"/>
  <c r="Q30"/>
  <c r="P30"/>
  <c r="W30" s="1"/>
  <c r="Y30" s="1"/>
  <c r="M30"/>
  <c r="AK29"/>
  <c r="S29"/>
  <c r="R29"/>
  <c r="Q29"/>
  <c r="P29"/>
  <c r="W29" s="1"/>
  <c r="Y29" s="1"/>
  <c r="M29"/>
  <c r="AK28"/>
  <c r="S28"/>
  <c r="R28"/>
  <c r="Q28"/>
  <c r="P28"/>
  <c r="W28" s="1"/>
  <c r="Y28" s="1"/>
  <c r="M28"/>
  <c r="AK27"/>
  <c r="S27"/>
  <c r="R27"/>
  <c r="Q27"/>
  <c r="P27"/>
  <c r="W27" s="1"/>
  <c r="Y27" s="1"/>
  <c r="M27"/>
  <c r="AK26"/>
  <c r="S26"/>
  <c r="R26"/>
  <c r="Q26"/>
  <c r="P26"/>
  <c r="W26" s="1"/>
  <c r="Y26" s="1"/>
  <c r="M26"/>
  <c r="AK25"/>
  <c r="S25"/>
  <c r="R25"/>
  <c r="Q25"/>
  <c r="P25"/>
  <c r="T25" s="1"/>
  <c r="V25" s="1"/>
  <c r="M25"/>
  <c r="AK24"/>
  <c r="S24"/>
  <c r="R24"/>
  <c r="Q24"/>
  <c r="P24"/>
  <c r="W24" s="1"/>
  <c r="Y24" s="1"/>
  <c r="M24"/>
  <c r="AK23"/>
  <c r="S23"/>
  <c r="R23"/>
  <c r="Q23"/>
  <c r="P23"/>
  <c r="M23"/>
  <c r="AK22"/>
  <c r="S22"/>
  <c r="R22"/>
  <c r="Q22"/>
  <c r="P22"/>
  <c r="W22" s="1"/>
  <c r="Y22" s="1"/>
  <c r="M22"/>
  <c r="AK21"/>
  <c r="S21"/>
  <c r="R21"/>
  <c r="Q21"/>
  <c r="P21"/>
  <c r="T21" s="1"/>
  <c r="M21"/>
  <c r="AK20"/>
  <c r="S20"/>
  <c r="R20"/>
  <c r="Q20"/>
  <c r="P20"/>
  <c r="W20" s="1"/>
  <c r="Y20" s="1"/>
  <c r="M20"/>
  <c r="AK19"/>
  <c r="S19"/>
  <c r="R19"/>
  <c r="Q19"/>
  <c r="P19"/>
  <c r="T19" s="1"/>
  <c r="V19" s="1"/>
  <c r="M19"/>
  <c r="AK18"/>
  <c r="S18"/>
  <c r="R18"/>
  <c r="Q18"/>
  <c r="P18"/>
  <c r="W18" s="1"/>
  <c r="Y18" s="1"/>
  <c r="M18"/>
  <c r="W17"/>
  <c r="Y17" s="1"/>
  <c r="T17"/>
  <c r="S17"/>
  <c r="R17"/>
  <c r="Q17"/>
  <c r="P17"/>
  <c r="M17"/>
  <c r="T16"/>
  <c r="S16"/>
  <c r="R16"/>
  <c r="Q16"/>
  <c r="P16"/>
  <c r="W16" s="1"/>
  <c r="Y16" s="1"/>
  <c r="M16"/>
  <c r="T15"/>
  <c r="S15"/>
  <c r="R15"/>
  <c r="Q15"/>
  <c r="P15"/>
  <c r="W15" s="1"/>
  <c r="Y15" s="1"/>
  <c r="M15"/>
  <c r="T14"/>
  <c r="S14"/>
  <c r="R14"/>
  <c r="Q14"/>
  <c r="P14"/>
  <c r="W14" s="1"/>
  <c r="Y14" s="1"/>
  <c r="M14"/>
  <c r="T13"/>
  <c r="S13"/>
  <c r="R13"/>
  <c r="Q13"/>
  <c r="P13"/>
  <c r="W13" s="1"/>
  <c r="Y13" s="1"/>
  <c r="M13"/>
  <c r="T12"/>
  <c r="S12"/>
  <c r="R12"/>
  <c r="Q12"/>
  <c r="P12"/>
  <c r="W12" s="1"/>
  <c r="Y12" s="1"/>
  <c r="M12"/>
  <c r="T11"/>
  <c r="S11"/>
  <c r="R11"/>
  <c r="Q11"/>
  <c r="P11"/>
  <c r="W11" s="1"/>
  <c r="Y11" s="1"/>
  <c r="M11"/>
  <c r="T10"/>
  <c r="S10"/>
  <c r="R10"/>
  <c r="Q10"/>
  <c r="P10"/>
  <c r="W10" s="1"/>
  <c r="Y10" s="1"/>
  <c r="M10"/>
  <c r="V257" l="1"/>
  <c r="V259"/>
  <c r="V261"/>
  <c r="V263"/>
  <c r="V265"/>
  <c r="V267"/>
  <c r="V269"/>
  <c r="V271"/>
  <c r="V273"/>
  <c r="V159"/>
  <c r="V161"/>
  <c r="V166"/>
  <c r="V112"/>
  <c r="V114"/>
  <c r="AD130"/>
  <c r="V132"/>
  <c r="V134"/>
  <c r="V136"/>
  <c r="V138"/>
  <c r="V140"/>
  <c r="V142"/>
  <c r="V145"/>
  <c r="V151"/>
  <c r="V153"/>
  <c r="V156"/>
  <c r="V158"/>
  <c r="V167"/>
  <c r="V169"/>
  <c r="V171"/>
  <c r="V173"/>
  <c r="V175"/>
  <c r="V177"/>
  <c r="V179"/>
  <c r="V181"/>
  <c r="V183"/>
  <c r="V185"/>
  <c r="V187"/>
  <c r="V189"/>
  <c r="V191"/>
  <c r="V193"/>
  <c r="V195"/>
  <c r="V197"/>
  <c r="V199"/>
  <c r="V201"/>
  <c r="V202"/>
  <c r="V205"/>
  <c r="V207"/>
  <c r="V16"/>
  <c r="V164"/>
  <c r="V217"/>
  <c r="V241"/>
  <c r="V84"/>
  <c r="V86"/>
  <c r="V88"/>
  <c r="V90"/>
  <c r="V92"/>
  <c r="V94"/>
  <c r="V96"/>
  <c r="V98"/>
  <c r="V102"/>
  <c r="V104"/>
  <c r="V106"/>
  <c r="V108"/>
  <c r="V111"/>
  <c r="V113"/>
  <c r="V115"/>
  <c r="V117"/>
  <c r="V119"/>
  <c r="V121"/>
  <c r="V123"/>
  <c r="V125"/>
  <c r="V127"/>
  <c r="V129"/>
  <c r="W145"/>
  <c r="Y145" s="1"/>
  <c r="V147"/>
  <c r="V149"/>
  <c r="W150"/>
  <c r="Y150" s="1"/>
  <c r="V152"/>
  <c r="V154"/>
  <c r="V155"/>
  <c r="V157"/>
  <c r="W158"/>
  <c r="Y158" s="1"/>
  <c r="V160"/>
  <c r="V162"/>
  <c r="V163"/>
  <c r="V165"/>
  <c r="W166"/>
  <c r="Y166" s="1"/>
  <c r="V203"/>
  <c r="V204"/>
  <c r="V206"/>
  <c r="W207"/>
  <c r="Y207" s="1"/>
  <c r="V209"/>
  <c r="V211"/>
  <c r="V212"/>
  <c r="V214"/>
  <c r="V216"/>
  <c r="V218"/>
  <c r="V220"/>
  <c r="V222"/>
  <c r="V224"/>
  <c r="V226"/>
  <c r="V228"/>
  <c r="V230"/>
  <c r="V232"/>
  <c r="V234"/>
  <c r="V236"/>
  <c r="V238"/>
  <c r="V240"/>
  <c r="V242"/>
  <c r="V244"/>
  <c r="V246"/>
  <c r="V248"/>
  <c r="V250"/>
  <c r="V252"/>
  <c r="V254"/>
  <c r="V256"/>
  <c r="V258"/>
  <c r="V260"/>
  <c r="V262"/>
  <c r="V264"/>
  <c r="V266"/>
  <c r="V268"/>
  <c r="V270"/>
  <c r="V272"/>
  <c r="X83"/>
  <c r="Z83" s="1"/>
  <c r="AD83" s="1"/>
  <c r="AE83" s="1"/>
  <c r="X85"/>
  <c r="Z85" s="1"/>
  <c r="X87"/>
  <c r="Z87" s="1"/>
  <c r="AD87" s="1"/>
  <c r="AE87" s="1"/>
  <c r="X89"/>
  <c r="Z89" s="1"/>
  <c r="X91"/>
  <c r="Z91" s="1"/>
  <c r="AD91" s="1"/>
  <c r="AE91" s="1"/>
  <c r="X93"/>
  <c r="Z93" s="1"/>
  <c r="X95"/>
  <c r="Z95" s="1"/>
  <c r="AD95" s="1"/>
  <c r="AE95" s="1"/>
  <c r="X97"/>
  <c r="Z97" s="1"/>
  <c r="X99"/>
  <c r="Z99" s="1"/>
  <c r="AD99" s="1"/>
  <c r="AE99" s="1"/>
  <c r="X101"/>
  <c r="Z101" s="1"/>
  <c r="AD101" s="1"/>
  <c r="AE101" s="1"/>
  <c r="X103"/>
  <c r="Z103" s="1"/>
  <c r="X105"/>
  <c r="Z105" s="1"/>
  <c r="AD105" s="1"/>
  <c r="AE105" s="1"/>
  <c r="X107"/>
  <c r="Z107" s="1"/>
  <c r="X112"/>
  <c r="Z112" s="1"/>
  <c r="X114"/>
  <c r="Z114" s="1"/>
  <c r="X132"/>
  <c r="Z132" s="1"/>
  <c r="AD132" s="1"/>
  <c r="AE132" s="1"/>
  <c r="X134"/>
  <c r="Z134" s="1"/>
  <c r="AD134" s="1"/>
  <c r="AE134" s="1"/>
  <c r="X136"/>
  <c r="Z136" s="1"/>
  <c r="AD136" s="1"/>
  <c r="AE136" s="1"/>
  <c r="X138"/>
  <c r="Z138" s="1"/>
  <c r="AD138" s="1"/>
  <c r="AE138" s="1"/>
  <c r="X140"/>
  <c r="Z140" s="1"/>
  <c r="AD140" s="1"/>
  <c r="AE140" s="1"/>
  <c r="X142"/>
  <c r="Z142" s="1"/>
  <c r="AD142" s="1"/>
  <c r="AE142" s="1"/>
  <c r="X146"/>
  <c r="Z146" s="1"/>
  <c r="AD146" s="1"/>
  <c r="AE146" s="1"/>
  <c r="X151"/>
  <c r="Z151" s="1"/>
  <c r="X153"/>
  <c r="Z153" s="1"/>
  <c r="X159"/>
  <c r="Z159" s="1"/>
  <c r="X161"/>
  <c r="Z161" s="1"/>
  <c r="X167"/>
  <c r="Z167" s="1"/>
  <c r="X84"/>
  <c r="Z84" s="1"/>
  <c r="X86"/>
  <c r="Z86" s="1"/>
  <c r="X88"/>
  <c r="Z88" s="1"/>
  <c r="X90"/>
  <c r="Z90" s="1"/>
  <c r="X92"/>
  <c r="Z92" s="1"/>
  <c r="X94"/>
  <c r="Z94" s="1"/>
  <c r="X96"/>
  <c r="Z96" s="1"/>
  <c r="X98"/>
  <c r="Z98" s="1"/>
  <c r="X102"/>
  <c r="Z102" s="1"/>
  <c r="X104"/>
  <c r="Z104" s="1"/>
  <c r="X106"/>
  <c r="Z106" s="1"/>
  <c r="X108"/>
  <c r="Z108" s="1"/>
  <c r="X111"/>
  <c r="Z111" s="1"/>
  <c r="AD111" s="1"/>
  <c r="AE111" s="1"/>
  <c r="X113"/>
  <c r="Z113" s="1"/>
  <c r="AD113" s="1"/>
  <c r="AE113" s="1"/>
  <c r="X115"/>
  <c r="Z115" s="1"/>
  <c r="AD115" s="1"/>
  <c r="AE115" s="1"/>
  <c r="X117"/>
  <c r="Z117" s="1"/>
  <c r="AD117" s="1"/>
  <c r="AE117" s="1"/>
  <c r="X119"/>
  <c r="Z119" s="1"/>
  <c r="AD119" s="1"/>
  <c r="AE119" s="1"/>
  <c r="X121"/>
  <c r="Z121" s="1"/>
  <c r="AD121" s="1"/>
  <c r="AE121" s="1"/>
  <c r="X123"/>
  <c r="Z123" s="1"/>
  <c r="AD123" s="1"/>
  <c r="AE123" s="1"/>
  <c r="X125"/>
  <c r="Z125" s="1"/>
  <c r="AD125" s="1"/>
  <c r="AE125" s="1"/>
  <c r="X127"/>
  <c r="Z127" s="1"/>
  <c r="AD127" s="1"/>
  <c r="AE127" s="1"/>
  <c r="X129"/>
  <c r="Z129" s="1"/>
  <c r="AD129" s="1"/>
  <c r="AE129" s="1"/>
  <c r="X149"/>
  <c r="Z149" s="1"/>
  <c r="AD149" s="1"/>
  <c r="AE149" s="1"/>
  <c r="X155"/>
  <c r="Z155" s="1"/>
  <c r="AD155" s="1"/>
  <c r="AE155" s="1"/>
  <c r="X157"/>
  <c r="Z157" s="1"/>
  <c r="X163"/>
  <c r="Z163" s="1"/>
  <c r="AD163" s="1"/>
  <c r="AE163" s="1"/>
  <c r="X165"/>
  <c r="Z165" s="1"/>
  <c r="AD85"/>
  <c r="AE85" s="1"/>
  <c r="AD89"/>
  <c r="AE89" s="1"/>
  <c r="AD93"/>
  <c r="AE93" s="1"/>
  <c r="AD97"/>
  <c r="AE97" s="1"/>
  <c r="AD103"/>
  <c r="AE103" s="1"/>
  <c r="AD107"/>
  <c r="AE107" s="1"/>
  <c r="X145"/>
  <c r="Z145" s="1"/>
  <c r="AD145" s="1"/>
  <c r="AE145" s="1"/>
  <c r="X150"/>
  <c r="Z150" s="1"/>
  <c r="AD150" s="1"/>
  <c r="AE150" s="1"/>
  <c r="X154"/>
  <c r="Z154" s="1"/>
  <c r="AD154" s="1"/>
  <c r="AE154" s="1"/>
  <c r="X158"/>
  <c r="Z158" s="1"/>
  <c r="AD158" s="1"/>
  <c r="AE158" s="1"/>
  <c r="X162"/>
  <c r="Z162" s="1"/>
  <c r="AD162" s="1"/>
  <c r="AE162" s="1"/>
  <c r="X166"/>
  <c r="Z166" s="1"/>
  <c r="AD166" s="1"/>
  <c r="AE166" s="1"/>
  <c r="X169"/>
  <c r="Z169" s="1"/>
  <c r="X171"/>
  <c r="Z171" s="1"/>
  <c r="X173"/>
  <c r="Z173" s="1"/>
  <c r="X175"/>
  <c r="Z175" s="1"/>
  <c r="X177"/>
  <c r="Z177" s="1"/>
  <c r="X179"/>
  <c r="Z179" s="1"/>
  <c r="X181"/>
  <c r="Z181" s="1"/>
  <c r="X183"/>
  <c r="Z183" s="1"/>
  <c r="X185"/>
  <c r="Z185" s="1"/>
  <c r="X187"/>
  <c r="Z187" s="1"/>
  <c r="X189"/>
  <c r="Z189" s="1"/>
  <c r="X191"/>
  <c r="Z191" s="1"/>
  <c r="X193"/>
  <c r="Z193" s="1"/>
  <c r="X195"/>
  <c r="Z195" s="1"/>
  <c r="X197"/>
  <c r="Z197" s="1"/>
  <c r="X199"/>
  <c r="Z199" s="1"/>
  <c r="X201"/>
  <c r="Z201" s="1"/>
  <c r="X202"/>
  <c r="Z202" s="1"/>
  <c r="AD202" s="1"/>
  <c r="AE202" s="1"/>
  <c r="X208"/>
  <c r="Z208" s="1"/>
  <c r="AD208" s="1"/>
  <c r="AE208" s="1"/>
  <c r="X210"/>
  <c r="Z210" s="1"/>
  <c r="AD210" s="1"/>
  <c r="AE210" s="1"/>
  <c r="W84"/>
  <c r="Y84" s="1"/>
  <c r="W86"/>
  <c r="Y86" s="1"/>
  <c r="AD86" s="1"/>
  <c r="AE86" s="1"/>
  <c r="W88"/>
  <c r="Y88" s="1"/>
  <c r="W90"/>
  <c r="Y90" s="1"/>
  <c r="AD90" s="1"/>
  <c r="AE90" s="1"/>
  <c r="W92"/>
  <c r="Y92" s="1"/>
  <c r="W94"/>
  <c r="Y94" s="1"/>
  <c r="AD94" s="1"/>
  <c r="AE94" s="1"/>
  <c r="W96"/>
  <c r="Y96" s="1"/>
  <c r="W98"/>
  <c r="Y98" s="1"/>
  <c r="AD98" s="1"/>
  <c r="AE98" s="1"/>
  <c r="W102"/>
  <c r="Y102" s="1"/>
  <c r="W104"/>
  <c r="Y104" s="1"/>
  <c r="AD104" s="1"/>
  <c r="AE104" s="1"/>
  <c r="W106"/>
  <c r="Y106" s="1"/>
  <c r="W108"/>
  <c r="Y108" s="1"/>
  <c r="AD108" s="1"/>
  <c r="AE108" s="1"/>
  <c r="X109"/>
  <c r="Z109" s="1"/>
  <c r="AD109" s="1"/>
  <c r="AE109" s="1"/>
  <c r="W112"/>
  <c r="Y112" s="1"/>
  <c r="AD112" s="1"/>
  <c r="AE112" s="1"/>
  <c r="W114"/>
  <c r="Y114" s="1"/>
  <c r="V100"/>
  <c r="V110"/>
  <c r="V116"/>
  <c r="V118"/>
  <c r="V120"/>
  <c r="V122"/>
  <c r="V124"/>
  <c r="V126"/>
  <c r="V128"/>
  <c r="V130"/>
  <c r="AE130" s="1"/>
  <c r="V131"/>
  <c r="V133"/>
  <c r="V135"/>
  <c r="V137"/>
  <c r="V139"/>
  <c r="V141"/>
  <c r="V143"/>
  <c r="V144"/>
  <c r="W147"/>
  <c r="Y147" s="1"/>
  <c r="W148"/>
  <c r="Y148" s="1"/>
  <c r="W152"/>
  <c r="Y152" s="1"/>
  <c r="AD153"/>
  <c r="AE153" s="1"/>
  <c r="W156"/>
  <c r="Y156" s="1"/>
  <c r="AD157"/>
  <c r="AE157" s="1"/>
  <c r="W160"/>
  <c r="Y160" s="1"/>
  <c r="AD161"/>
  <c r="AE161" s="1"/>
  <c r="W164"/>
  <c r="Y164" s="1"/>
  <c r="AD165"/>
  <c r="AE165" s="1"/>
  <c r="X147"/>
  <c r="Z147" s="1"/>
  <c r="X148"/>
  <c r="Z148" s="1"/>
  <c r="X152"/>
  <c r="Z152" s="1"/>
  <c r="X156"/>
  <c r="Z156" s="1"/>
  <c r="X160"/>
  <c r="Z160" s="1"/>
  <c r="X164"/>
  <c r="Z164" s="1"/>
  <c r="X204"/>
  <c r="Z204" s="1"/>
  <c r="X206"/>
  <c r="Z206" s="1"/>
  <c r="AD206" s="1"/>
  <c r="AE206" s="1"/>
  <c r="X212"/>
  <c r="Z212" s="1"/>
  <c r="AD151"/>
  <c r="AE151" s="1"/>
  <c r="AD159"/>
  <c r="AE159" s="1"/>
  <c r="AD167"/>
  <c r="AE167" s="1"/>
  <c r="AD169"/>
  <c r="AE169" s="1"/>
  <c r="AD171"/>
  <c r="AE171" s="1"/>
  <c r="AD173"/>
  <c r="AE173" s="1"/>
  <c r="AD175"/>
  <c r="AE175" s="1"/>
  <c r="AD177"/>
  <c r="AE177" s="1"/>
  <c r="AD179"/>
  <c r="AE179" s="1"/>
  <c r="AD181"/>
  <c r="AE181" s="1"/>
  <c r="AD183"/>
  <c r="AE183" s="1"/>
  <c r="AD185"/>
  <c r="AE185" s="1"/>
  <c r="AD187"/>
  <c r="AE187" s="1"/>
  <c r="AD189"/>
  <c r="AE189" s="1"/>
  <c r="AD191"/>
  <c r="AE191" s="1"/>
  <c r="AD193"/>
  <c r="AE193" s="1"/>
  <c r="AD195"/>
  <c r="AE195" s="1"/>
  <c r="AD197"/>
  <c r="AE197" s="1"/>
  <c r="AD199"/>
  <c r="AE199" s="1"/>
  <c r="AD201"/>
  <c r="AE201" s="1"/>
  <c r="X203"/>
  <c r="Z203" s="1"/>
  <c r="AD203" s="1"/>
  <c r="AE203" s="1"/>
  <c r="X207"/>
  <c r="Z207" s="1"/>
  <c r="AD207" s="1"/>
  <c r="AE207" s="1"/>
  <c r="X211"/>
  <c r="Z211" s="1"/>
  <c r="AD211" s="1"/>
  <c r="AE211" s="1"/>
  <c r="X215"/>
  <c r="Z215" s="1"/>
  <c r="X217"/>
  <c r="Z217" s="1"/>
  <c r="X219"/>
  <c r="Z219" s="1"/>
  <c r="X221"/>
  <c r="Z221" s="1"/>
  <c r="X223"/>
  <c r="Z223" s="1"/>
  <c r="X225"/>
  <c r="Z225" s="1"/>
  <c r="X227"/>
  <c r="Z227" s="1"/>
  <c r="X229"/>
  <c r="Z229" s="1"/>
  <c r="X231"/>
  <c r="Z231" s="1"/>
  <c r="X233"/>
  <c r="Z233" s="1"/>
  <c r="X235"/>
  <c r="Z235" s="1"/>
  <c r="X237"/>
  <c r="Z237" s="1"/>
  <c r="X239"/>
  <c r="Z239" s="1"/>
  <c r="X241"/>
  <c r="Z241" s="1"/>
  <c r="X243"/>
  <c r="Z243" s="1"/>
  <c r="X245"/>
  <c r="Z245" s="1"/>
  <c r="X247"/>
  <c r="Z247" s="1"/>
  <c r="X249"/>
  <c r="Z249" s="1"/>
  <c r="X251"/>
  <c r="Z251" s="1"/>
  <c r="X253"/>
  <c r="Z253" s="1"/>
  <c r="X255"/>
  <c r="Z255" s="1"/>
  <c r="X257"/>
  <c r="Z257" s="1"/>
  <c r="X259"/>
  <c r="Z259" s="1"/>
  <c r="X261"/>
  <c r="Z261" s="1"/>
  <c r="X263"/>
  <c r="Z263" s="1"/>
  <c r="X265"/>
  <c r="Z265" s="1"/>
  <c r="X267"/>
  <c r="Z267" s="1"/>
  <c r="X269"/>
  <c r="Z269" s="1"/>
  <c r="X271"/>
  <c r="Z271" s="1"/>
  <c r="X273"/>
  <c r="Z273" s="1"/>
  <c r="V168"/>
  <c r="V170"/>
  <c r="V172"/>
  <c r="V174"/>
  <c r="V176"/>
  <c r="V178"/>
  <c r="V180"/>
  <c r="V182"/>
  <c r="V184"/>
  <c r="V186"/>
  <c r="V188"/>
  <c r="V190"/>
  <c r="V192"/>
  <c r="V194"/>
  <c r="V196"/>
  <c r="V198"/>
  <c r="V200"/>
  <c r="W205"/>
  <c r="Y205" s="1"/>
  <c r="W209"/>
  <c r="Y209" s="1"/>
  <c r="W213"/>
  <c r="Y213" s="1"/>
  <c r="X205"/>
  <c r="Z205" s="1"/>
  <c r="X209"/>
  <c r="Z209" s="1"/>
  <c r="X213"/>
  <c r="Z213" s="1"/>
  <c r="X214"/>
  <c r="Z214" s="1"/>
  <c r="AD214" s="1"/>
  <c r="AE214" s="1"/>
  <c r="X216"/>
  <c r="Z216" s="1"/>
  <c r="AD216" s="1"/>
  <c r="AE216" s="1"/>
  <c r="X218"/>
  <c r="Z218" s="1"/>
  <c r="AD218" s="1"/>
  <c r="AE218" s="1"/>
  <c r="X220"/>
  <c r="Z220" s="1"/>
  <c r="AD220" s="1"/>
  <c r="AE220" s="1"/>
  <c r="X222"/>
  <c r="Z222" s="1"/>
  <c r="AD222" s="1"/>
  <c r="AE222" s="1"/>
  <c r="X224"/>
  <c r="Z224" s="1"/>
  <c r="AD224" s="1"/>
  <c r="AE224" s="1"/>
  <c r="X226"/>
  <c r="Z226" s="1"/>
  <c r="AD226" s="1"/>
  <c r="AE226" s="1"/>
  <c r="X228"/>
  <c r="Z228" s="1"/>
  <c r="AD228" s="1"/>
  <c r="AE228" s="1"/>
  <c r="X230"/>
  <c r="Z230" s="1"/>
  <c r="AD230" s="1"/>
  <c r="AE230" s="1"/>
  <c r="X232"/>
  <c r="Z232" s="1"/>
  <c r="AD232" s="1"/>
  <c r="AE232" s="1"/>
  <c r="X234"/>
  <c r="Z234" s="1"/>
  <c r="AD234" s="1"/>
  <c r="AE234" s="1"/>
  <c r="X236"/>
  <c r="Z236" s="1"/>
  <c r="AD236" s="1"/>
  <c r="AE236" s="1"/>
  <c r="X238"/>
  <c r="Z238" s="1"/>
  <c r="AD238" s="1"/>
  <c r="AE238" s="1"/>
  <c r="X240"/>
  <c r="Z240" s="1"/>
  <c r="AD240" s="1"/>
  <c r="AE240" s="1"/>
  <c r="X242"/>
  <c r="Z242" s="1"/>
  <c r="AD242" s="1"/>
  <c r="AE242" s="1"/>
  <c r="X244"/>
  <c r="Z244" s="1"/>
  <c r="AD244" s="1"/>
  <c r="AE244" s="1"/>
  <c r="X246"/>
  <c r="Z246" s="1"/>
  <c r="AD246" s="1"/>
  <c r="AE246" s="1"/>
  <c r="X248"/>
  <c r="Z248" s="1"/>
  <c r="AD248" s="1"/>
  <c r="AE248" s="1"/>
  <c r="X250"/>
  <c r="Z250" s="1"/>
  <c r="AD250" s="1"/>
  <c r="AE250" s="1"/>
  <c r="X252"/>
  <c r="Z252" s="1"/>
  <c r="AD252" s="1"/>
  <c r="AE252" s="1"/>
  <c r="X254"/>
  <c r="Z254" s="1"/>
  <c r="AD254" s="1"/>
  <c r="AE254" s="1"/>
  <c r="X256"/>
  <c r="Z256" s="1"/>
  <c r="AD256" s="1"/>
  <c r="AE256" s="1"/>
  <c r="X258"/>
  <c r="Z258" s="1"/>
  <c r="AD258" s="1"/>
  <c r="AE258" s="1"/>
  <c r="X260"/>
  <c r="Z260" s="1"/>
  <c r="AD260" s="1"/>
  <c r="AE260" s="1"/>
  <c r="X262"/>
  <c r="Z262" s="1"/>
  <c r="AD262" s="1"/>
  <c r="AE262" s="1"/>
  <c r="X264"/>
  <c r="Z264" s="1"/>
  <c r="AD264" s="1"/>
  <c r="AE264" s="1"/>
  <c r="X266"/>
  <c r="Z266" s="1"/>
  <c r="AD266" s="1"/>
  <c r="AE266" s="1"/>
  <c r="X268"/>
  <c r="Z268" s="1"/>
  <c r="AD268" s="1"/>
  <c r="AE268" s="1"/>
  <c r="X270"/>
  <c r="Z270" s="1"/>
  <c r="AD270" s="1"/>
  <c r="AE270" s="1"/>
  <c r="X272"/>
  <c r="Z272" s="1"/>
  <c r="AD272" s="1"/>
  <c r="AE272" s="1"/>
  <c r="AD204"/>
  <c r="AE204" s="1"/>
  <c r="AD212"/>
  <c r="AE212" s="1"/>
  <c r="W215"/>
  <c r="Y215" s="1"/>
  <c r="AD215" s="1"/>
  <c r="AE215" s="1"/>
  <c r="W217"/>
  <c r="Y217" s="1"/>
  <c r="AD217" s="1"/>
  <c r="AE217" s="1"/>
  <c r="W219"/>
  <c r="Y219" s="1"/>
  <c r="AD219" s="1"/>
  <c r="AE219" s="1"/>
  <c r="W221"/>
  <c r="Y221" s="1"/>
  <c r="AD221" s="1"/>
  <c r="AE221" s="1"/>
  <c r="W223"/>
  <c r="Y223" s="1"/>
  <c r="AD223" s="1"/>
  <c r="AE223" s="1"/>
  <c r="W225"/>
  <c r="Y225" s="1"/>
  <c r="AD225" s="1"/>
  <c r="AE225" s="1"/>
  <c r="W227"/>
  <c r="Y227" s="1"/>
  <c r="AD227" s="1"/>
  <c r="AE227" s="1"/>
  <c r="W229"/>
  <c r="Y229" s="1"/>
  <c r="AD229" s="1"/>
  <c r="AE229" s="1"/>
  <c r="W231"/>
  <c r="Y231" s="1"/>
  <c r="AD231" s="1"/>
  <c r="AE231" s="1"/>
  <c r="W233"/>
  <c r="Y233" s="1"/>
  <c r="AD233" s="1"/>
  <c r="AE233" s="1"/>
  <c r="W235"/>
  <c r="Y235" s="1"/>
  <c r="AD235" s="1"/>
  <c r="AE235" s="1"/>
  <c r="W237"/>
  <c r="Y237" s="1"/>
  <c r="AD237" s="1"/>
  <c r="AE237" s="1"/>
  <c r="W239"/>
  <c r="Y239" s="1"/>
  <c r="AD239" s="1"/>
  <c r="AE239" s="1"/>
  <c r="W241"/>
  <c r="Y241" s="1"/>
  <c r="AD241" s="1"/>
  <c r="AE241" s="1"/>
  <c r="W243"/>
  <c r="Y243" s="1"/>
  <c r="AD243" s="1"/>
  <c r="AE243" s="1"/>
  <c r="W245"/>
  <c r="Y245" s="1"/>
  <c r="AD245" s="1"/>
  <c r="AE245" s="1"/>
  <c r="W247"/>
  <c r="Y247" s="1"/>
  <c r="AD247" s="1"/>
  <c r="AE247" s="1"/>
  <c r="W249"/>
  <c r="Y249" s="1"/>
  <c r="AD249" s="1"/>
  <c r="AE249" s="1"/>
  <c r="W251"/>
  <c r="Y251" s="1"/>
  <c r="AD251" s="1"/>
  <c r="AE251" s="1"/>
  <c r="W253"/>
  <c r="Y253" s="1"/>
  <c r="AD253" s="1"/>
  <c r="AE253" s="1"/>
  <c r="W255"/>
  <c r="Y255" s="1"/>
  <c r="AD255" s="1"/>
  <c r="AE255" s="1"/>
  <c r="W257"/>
  <c r="Y257" s="1"/>
  <c r="AD257" s="1"/>
  <c r="AE257" s="1"/>
  <c r="W259"/>
  <c r="Y259" s="1"/>
  <c r="AD259" s="1"/>
  <c r="AE259" s="1"/>
  <c r="W261"/>
  <c r="Y261" s="1"/>
  <c r="AD261" s="1"/>
  <c r="AE261" s="1"/>
  <c r="W263"/>
  <c r="Y263" s="1"/>
  <c r="AD263" s="1"/>
  <c r="AE263" s="1"/>
  <c r="W265"/>
  <c r="Y265" s="1"/>
  <c r="AD265" s="1"/>
  <c r="AE265" s="1"/>
  <c r="W267"/>
  <c r="Y267" s="1"/>
  <c r="AD267" s="1"/>
  <c r="AE267" s="1"/>
  <c r="W269"/>
  <c r="Y269" s="1"/>
  <c r="AD269" s="1"/>
  <c r="AE269" s="1"/>
  <c r="W271"/>
  <c r="Y271" s="1"/>
  <c r="AD271" s="1"/>
  <c r="AE271" s="1"/>
  <c r="W273"/>
  <c r="Y273" s="1"/>
  <c r="AD273" s="1"/>
  <c r="AE273" s="1"/>
  <c r="V274"/>
  <c r="V10"/>
  <c r="X10" s="1"/>
  <c r="Z10" s="1"/>
  <c r="V12"/>
  <c r="V14"/>
  <c r="V11"/>
  <c r="V13"/>
  <c r="V15"/>
  <c r="V21"/>
  <c r="T23"/>
  <c r="V23" s="1"/>
  <c r="W23"/>
  <c r="Y23" s="1"/>
  <c r="V30"/>
  <c r="V42"/>
  <c r="V44"/>
  <c r="V46"/>
  <c r="AD47"/>
  <c r="V48"/>
  <c r="AD50"/>
  <c r="V50"/>
  <c r="AD52"/>
  <c r="V52"/>
  <c r="V54"/>
  <c r="AD55"/>
  <c r="V56"/>
  <c r="X56" s="1"/>
  <c r="Z56" s="1"/>
  <c r="AD56" s="1"/>
  <c r="AE56" s="1"/>
  <c r="AD58"/>
  <c r="AE58" s="1"/>
  <c r="V59"/>
  <c r="V61"/>
  <c r="X61" s="1"/>
  <c r="Z61" s="1"/>
  <c r="AD61" s="1"/>
  <c r="AE61" s="1"/>
  <c r="V63"/>
  <c r="X63" s="1"/>
  <c r="Z63" s="1"/>
  <c r="AD63" s="1"/>
  <c r="AE63" s="1"/>
  <c r="V65"/>
  <c r="V67"/>
  <c r="X67" s="1"/>
  <c r="Z67" s="1"/>
  <c r="AD67" s="1"/>
  <c r="AE67" s="1"/>
  <c r="W19"/>
  <c r="Y19" s="1"/>
  <c r="V43"/>
  <c r="X43" s="1"/>
  <c r="Z43" s="1"/>
  <c r="AD43" s="1"/>
  <c r="AE43" s="1"/>
  <c r="V45"/>
  <c r="V47"/>
  <c r="AE47" s="1"/>
  <c r="V49"/>
  <c r="V51"/>
  <c r="AE51" s="1"/>
  <c r="V53"/>
  <c r="V55"/>
  <c r="V60"/>
  <c r="X60" s="1"/>
  <c r="Z60" s="1"/>
  <c r="AD60" s="1"/>
  <c r="AE60" s="1"/>
  <c r="V62"/>
  <c r="X62" s="1"/>
  <c r="Z62" s="1"/>
  <c r="AD62" s="1"/>
  <c r="AE62" s="1"/>
  <c r="V64"/>
  <c r="X64" s="1"/>
  <c r="Z64" s="1"/>
  <c r="AD64" s="1"/>
  <c r="AE64" s="1"/>
  <c r="V66"/>
  <c r="V68"/>
  <c r="X68" s="1"/>
  <c r="Z68" s="1"/>
  <c r="AD68" s="1"/>
  <c r="AE68" s="1"/>
  <c r="X11"/>
  <c r="Z11" s="1"/>
  <c r="AD11" s="1"/>
  <c r="AE11" s="1"/>
  <c r="X13"/>
  <c r="Z13" s="1"/>
  <c r="AD13" s="1"/>
  <c r="AE13" s="1"/>
  <c r="X15"/>
  <c r="Z15" s="1"/>
  <c r="AD15" s="1"/>
  <c r="AE15" s="1"/>
  <c r="X21"/>
  <c r="Z21" s="1"/>
  <c r="X23"/>
  <c r="Z23" s="1"/>
  <c r="X12"/>
  <c r="Z12" s="1"/>
  <c r="AD12" s="1"/>
  <c r="AE12" s="1"/>
  <c r="X14"/>
  <c r="Z14" s="1"/>
  <c r="AD14" s="1"/>
  <c r="X16"/>
  <c r="Z16" s="1"/>
  <c r="AD16" s="1"/>
  <c r="AE16" s="1"/>
  <c r="X19"/>
  <c r="Z19" s="1"/>
  <c r="X25"/>
  <c r="Z25" s="1"/>
  <c r="AD19"/>
  <c r="AE19" s="1"/>
  <c r="X30"/>
  <c r="Z30" s="1"/>
  <c r="AD30" s="1"/>
  <c r="AE30" s="1"/>
  <c r="X42"/>
  <c r="Z42" s="1"/>
  <c r="AD42" s="1"/>
  <c r="X44"/>
  <c r="Z44" s="1"/>
  <c r="X46"/>
  <c r="Z46" s="1"/>
  <c r="AD46" s="1"/>
  <c r="AE46" s="1"/>
  <c r="X59"/>
  <c r="Z59" s="1"/>
  <c r="X65"/>
  <c r="Z65" s="1"/>
  <c r="AD65" s="1"/>
  <c r="AE65" s="1"/>
  <c r="V17"/>
  <c r="AL19"/>
  <c r="W21"/>
  <c r="Y21" s="1"/>
  <c r="AD21" s="1"/>
  <c r="AE21" s="1"/>
  <c r="AL23"/>
  <c r="W25"/>
  <c r="Y25" s="1"/>
  <c r="AE48"/>
  <c r="AE52"/>
  <c r="AE54"/>
  <c r="AD57"/>
  <c r="AE57" s="1"/>
  <c r="X49"/>
  <c r="Z49" s="1"/>
  <c r="AD49" s="1"/>
  <c r="AE49" s="1"/>
  <c r="X66"/>
  <c r="Z66" s="1"/>
  <c r="AD66" s="1"/>
  <c r="AE66" s="1"/>
  <c r="AL21"/>
  <c r="AL25"/>
  <c r="AD44"/>
  <c r="AE44" s="1"/>
  <c r="AE45"/>
  <c r="AE53"/>
  <c r="AD59"/>
  <c r="AE59" s="1"/>
  <c r="AD80"/>
  <c r="T27"/>
  <c r="V27" s="1"/>
  <c r="T29"/>
  <c r="V29" s="1"/>
  <c r="T31"/>
  <c r="V31" s="1"/>
  <c r="AL31" s="1"/>
  <c r="T33"/>
  <c r="V33" s="1"/>
  <c r="AL33" s="1"/>
  <c r="T35"/>
  <c r="V35" s="1"/>
  <c r="AL35" s="1"/>
  <c r="T37"/>
  <c r="V37" s="1"/>
  <c r="AL37" s="1"/>
  <c r="T39"/>
  <c r="V39" s="1"/>
  <c r="AL39" s="1"/>
  <c r="T41"/>
  <c r="V41" s="1"/>
  <c r="AL41" s="1"/>
  <c r="T70"/>
  <c r="V70" s="1"/>
  <c r="T72"/>
  <c r="V72" s="1"/>
  <c r="T74"/>
  <c r="V74" s="1"/>
  <c r="T76"/>
  <c r="V76" s="1"/>
  <c r="T78"/>
  <c r="V78" s="1"/>
  <c r="T80"/>
  <c r="V80" s="1"/>
  <c r="T81"/>
  <c r="V81" s="1"/>
  <c r="T18"/>
  <c r="T20"/>
  <c r="V20" s="1"/>
  <c r="T22"/>
  <c r="V22" s="1"/>
  <c r="T24"/>
  <c r="V24" s="1"/>
  <c r="T26"/>
  <c r="V26" s="1"/>
  <c r="T28"/>
  <c r="V28" s="1"/>
  <c r="T32"/>
  <c r="V32" s="1"/>
  <c r="T34"/>
  <c r="V34" s="1"/>
  <c r="T36"/>
  <c r="V36" s="1"/>
  <c r="T38"/>
  <c r="V38" s="1"/>
  <c r="T40"/>
  <c r="V40" s="1"/>
  <c r="T69"/>
  <c r="V69" s="1"/>
  <c r="T71"/>
  <c r="V71" s="1"/>
  <c r="T73"/>
  <c r="V73" s="1"/>
  <c r="T75"/>
  <c r="V75" s="1"/>
  <c r="T77"/>
  <c r="V77" s="1"/>
  <c r="T79"/>
  <c r="V79" s="1"/>
  <c r="T82"/>
  <c r="V82" s="1"/>
  <c r="N275"/>
  <c r="AD25" l="1"/>
  <c r="AE25" s="1"/>
  <c r="AE50"/>
  <c r="AE42"/>
  <c r="AE14"/>
  <c r="AD213"/>
  <c r="AE213" s="1"/>
  <c r="AD205"/>
  <c r="AE205" s="1"/>
  <c r="AD209"/>
  <c r="AE209" s="1"/>
  <c r="X200"/>
  <c r="Z200" s="1"/>
  <c r="AD200" s="1"/>
  <c r="AE200" s="1"/>
  <c r="X196"/>
  <c r="Z196" s="1"/>
  <c r="AD196" s="1"/>
  <c r="AE196" s="1"/>
  <c r="X192"/>
  <c r="Z192" s="1"/>
  <c r="AD192" s="1"/>
  <c r="AE192" s="1"/>
  <c r="X188"/>
  <c r="Z188" s="1"/>
  <c r="AD188" s="1"/>
  <c r="AE188" s="1"/>
  <c r="X184"/>
  <c r="Z184" s="1"/>
  <c r="AD184" s="1"/>
  <c r="AE184" s="1"/>
  <c r="X180"/>
  <c r="Z180" s="1"/>
  <c r="AD180" s="1"/>
  <c r="AE180" s="1"/>
  <c r="X176"/>
  <c r="Z176" s="1"/>
  <c r="AD176" s="1"/>
  <c r="AE176" s="1"/>
  <c r="X172"/>
  <c r="Z172" s="1"/>
  <c r="AD172" s="1"/>
  <c r="AE172" s="1"/>
  <c r="X168"/>
  <c r="Z168" s="1"/>
  <c r="AD168" s="1"/>
  <c r="AE168" s="1"/>
  <c r="X143"/>
  <c r="Z143" s="1"/>
  <c r="AD143" s="1"/>
  <c r="AE143" s="1"/>
  <c r="X139"/>
  <c r="Z139" s="1"/>
  <c r="AD139" s="1"/>
  <c r="AE139" s="1"/>
  <c r="X135"/>
  <c r="Z135" s="1"/>
  <c r="AD135" s="1"/>
  <c r="AE135" s="1"/>
  <c r="X131"/>
  <c r="Z131" s="1"/>
  <c r="AD131" s="1"/>
  <c r="AE131" s="1"/>
  <c r="X128"/>
  <c r="Z128" s="1"/>
  <c r="AD128" s="1"/>
  <c r="AE128" s="1"/>
  <c r="X124"/>
  <c r="Z124" s="1"/>
  <c r="AD124" s="1"/>
  <c r="AE124" s="1"/>
  <c r="X120"/>
  <c r="Z120" s="1"/>
  <c r="AD120" s="1"/>
  <c r="AE120" s="1"/>
  <c r="X116"/>
  <c r="Z116" s="1"/>
  <c r="AD116" s="1"/>
  <c r="AE116" s="1"/>
  <c r="X100"/>
  <c r="Z100" s="1"/>
  <c r="AD100" s="1"/>
  <c r="AE100" s="1"/>
  <c r="X274"/>
  <c r="Z274" s="1"/>
  <c r="AD274" s="1"/>
  <c r="AE274" s="1"/>
  <c r="X198"/>
  <c r="Z198" s="1"/>
  <c r="AD198" s="1"/>
  <c r="AE198" s="1"/>
  <c r="X194"/>
  <c r="Z194" s="1"/>
  <c r="AD194" s="1"/>
  <c r="AE194" s="1"/>
  <c r="X190"/>
  <c r="Z190" s="1"/>
  <c r="AD190" s="1"/>
  <c r="AE190" s="1"/>
  <c r="X186"/>
  <c r="Z186" s="1"/>
  <c r="AD186" s="1"/>
  <c r="AE186" s="1"/>
  <c r="X182"/>
  <c r="Z182" s="1"/>
  <c r="AD182" s="1"/>
  <c r="AE182" s="1"/>
  <c r="X178"/>
  <c r="Z178" s="1"/>
  <c r="AD178" s="1"/>
  <c r="AE178" s="1"/>
  <c r="X174"/>
  <c r="Z174" s="1"/>
  <c r="AD174" s="1"/>
  <c r="AE174" s="1"/>
  <c r="X170"/>
  <c r="Z170" s="1"/>
  <c r="AD170" s="1"/>
  <c r="AE170" s="1"/>
  <c r="X144"/>
  <c r="Z144" s="1"/>
  <c r="AD144" s="1"/>
  <c r="AE144" s="1"/>
  <c r="X141"/>
  <c r="Z141" s="1"/>
  <c r="AD141" s="1"/>
  <c r="AE141" s="1"/>
  <c r="X137"/>
  <c r="Z137" s="1"/>
  <c r="AD137" s="1"/>
  <c r="AE137" s="1"/>
  <c r="X133"/>
  <c r="Z133" s="1"/>
  <c r="AD133" s="1"/>
  <c r="AE133" s="1"/>
  <c r="X126"/>
  <c r="Z126" s="1"/>
  <c r="AD126" s="1"/>
  <c r="AE126" s="1"/>
  <c r="X122"/>
  <c r="Z122" s="1"/>
  <c r="AD122" s="1"/>
  <c r="AE122" s="1"/>
  <c r="X118"/>
  <c r="Z118" s="1"/>
  <c r="AD118" s="1"/>
  <c r="AE118" s="1"/>
  <c r="X110"/>
  <c r="Z110" s="1"/>
  <c r="AD110" s="1"/>
  <c r="AE110" s="1"/>
  <c r="AD147"/>
  <c r="AE147" s="1"/>
  <c r="AD164"/>
  <c r="AE164" s="1"/>
  <c r="AD160"/>
  <c r="AE160" s="1"/>
  <c r="AD156"/>
  <c r="AE156" s="1"/>
  <c r="AD152"/>
  <c r="AE152" s="1"/>
  <c r="AD148"/>
  <c r="AE148" s="1"/>
  <c r="AD114"/>
  <c r="AE114" s="1"/>
  <c r="AD106"/>
  <c r="AE106" s="1"/>
  <c r="AD102"/>
  <c r="AE102" s="1"/>
  <c r="AD96"/>
  <c r="AE96" s="1"/>
  <c r="AD92"/>
  <c r="AE92" s="1"/>
  <c r="AD88"/>
  <c r="AE88" s="1"/>
  <c r="AD84"/>
  <c r="AE84" s="1"/>
  <c r="AD23"/>
  <c r="AE23" s="1"/>
  <c r="AE55"/>
  <c r="AL82"/>
  <c r="X82"/>
  <c r="Z82" s="1"/>
  <c r="AD82" s="1"/>
  <c r="AE82" s="1"/>
  <c r="AL77"/>
  <c r="AE77"/>
  <c r="X77"/>
  <c r="Z77" s="1"/>
  <c r="AD77" s="1"/>
  <c r="AL73"/>
  <c r="X73"/>
  <c r="Z73" s="1"/>
  <c r="AD73" s="1"/>
  <c r="AE73" s="1"/>
  <c r="AL69"/>
  <c r="X69"/>
  <c r="Z69" s="1"/>
  <c r="AD69" s="1"/>
  <c r="AE69" s="1"/>
  <c r="AL38"/>
  <c r="X38"/>
  <c r="Z38" s="1"/>
  <c r="AD38" s="1"/>
  <c r="AE38" s="1"/>
  <c r="AL34"/>
  <c r="X34"/>
  <c r="Z34" s="1"/>
  <c r="AD34" s="1"/>
  <c r="AE34" s="1"/>
  <c r="AL28"/>
  <c r="X28"/>
  <c r="Z28" s="1"/>
  <c r="AD28" s="1"/>
  <c r="AE28" s="1"/>
  <c r="AL24"/>
  <c r="X24"/>
  <c r="Z24" s="1"/>
  <c r="AD24" s="1"/>
  <c r="AE24" s="1"/>
  <c r="AL20"/>
  <c r="X20"/>
  <c r="Z20" s="1"/>
  <c r="AD20" s="1"/>
  <c r="AE20" s="1"/>
  <c r="X81"/>
  <c r="Z81" s="1"/>
  <c r="AD81" s="1"/>
  <c r="AE81" s="1"/>
  <c r="X78"/>
  <c r="Z78" s="1"/>
  <c r="AD78" s="1"/>
  <c r="AE78" s="1"/>
  <c r="X74"/>
  <c r="Z74" s="1"/>
  <c r="AD74" s="1"/>
  <c r="AE74" s="1"/>
  <c r="X70"/>
  <c r="Z70" s="1"/>
  <c r="AD70" s="1"/>
  <c r="AE70" s="1"/>
  <c r="X39"/>
  <c r="Z39" s="1"/>
  <c r="AD39" s="1"/>
  <c r="AE39" s="1"/>
  <c r="X35"/>
  <c r="Z35" s="1"/>
  <c r="AD35" s="1"/>
  <c r="AE35" s="1"/>
  <c r="X31"/>
  <c r="Z31" s="1"/>
  <c r="AD31" s="1"/>
  <c r="AE31" s="1"/>
  <c r="X27"/>
  <c r="Z27" s="1"/>
  <c r="AD27" s="1"/>
  <c r="AE27" s="1"/>
  <c r="AL78"/>
  <c r="AL74"/>
  <c r="AL70"/>
  <c r="AL27"/>
  <c r="AD10"/>
  <c r="AE10" s="1"/>
  <c r="AL79"/>
  <c r="X79"/>
  <c r="Z79" s="1"/>
  <c r="AD79" s="1"/>
  <c r="AE79" s="1"/>
  <c r="AL75"/>
  <c r="X75"/>
  <c r="Z75" s="1"/>
  <c r="AD75" s="1"/>
  <c r="AE75" s="1"/>
  <c r="AL71"/>
  <c r="X71"/>
  <c r="Z71" s="1"/>
  <c r="AD71" s="1"/>
  <c r="AE71" s="1"/>
  <c r="AL40"/>
  <c r="X40"/>
  <c r="Z40" s="1"/>
  <c r="AD40" s="1"/>
  <c r="AE40" s="1"/>
  <c r="AL36"/>
  <c r="X36"/>
  <c r="Z36" s="1"/>
  <c r="AD36" s="1"/>
  <c r="AE36" s="1"/>
  <c r="AL32"/>
  <c r="X32"/>
  <c r="Z32" s="1"/>
  <c r="AD32" s="1"/>
  <c r="AE32" s="1"/>
  <c r="AL26"/>
  <c r="AE26"/>
  <c r="X26"/>
  <c r="Z26" s="1"/>
  <c r="AD26" s="1"/>
  <c r="AL22"/>
  <c r="X22"/>
  <c r="Z22" s="1"/>
  <c r="AD22" s="1"/>
  <c r="AE22" s="1"/>
  <c r="V18"/>
  <c r="AL80"/>
  <c r="AE80"/>
  <c r="X76"/>
  <c r="Z76" s="1"/>
  <c r="AD76" s="1"/>
  <c r="AE76" s="1"/>
  <c r="X72"/>
  <c r="Z72" s="1"/>
  <c r="AD72" s="1"/>
  <c r="AE72" s="1"/>
  <c r="X41"/>
  <c r="Z41" s="1"/>
  <c r="AD41" s="1"/>
  <c r="AE41" s="1"/>
  <c r="X37"/>
  <c r="Z37" s="1"/>
  <c r="AD37" s="1"/>
  <c r="AE37" s="1"/>
  <c r="X33"/>
  <c r="Z33" s="1"/>
  <c r="AD33" s="1"/>
  <c r="AE33" s="1"/>
  <c r="X29"/>
  <c r="Z29" s="1"/>
  <c r="AD29" s="1"/>
  <c r="AE29" s="1"/>
  <c r="X17"/>
  <c r="Z17" s="1"/>
  <c r="AD17" s="1"/>
  <c r="AE17" s="1"/>
  <c r="AL76"/>
  <c r="AL72"/>
  <c r="AL29"/>
  <c r="AL81"/>
  <c r="AL18" l="1"/>
  <c r="X18"/>
  <c r="Z18" s="1"/>
  <c r="AD18" s="1"/>
  <c r="AE18" s="1"/>
  <c r="O9" l="1"/>
  <c r="U9"/>
  <c r="AA9"/>
  <c r="AB9"/>
  <c r="AC9"/>
  <c r="N9"/>
  <c r="AK8"/>
  <c r="T8"/>
  <c r="S8"/>
  <c r="R8"/>
  <c r="Q8"/>
  <c r="P8"/>
  <c r="W8" s="1"/>
  <c r="Y8" s="1"/>
  <c r="M8"/>
  <c r="T7"/>
  <c r="S7"/>
  <c r="R7"/>
  <c r="Q7"/>
  <c r="P7"/>
  <c r="W7" s="1"/>
  <c r="Y7" s="1"/>
  <c r="M7"/>
  <c r="T6"/>
  <c r="S6"/>
  <c r="R6"/>
  <c r="Q6"/>
  <c r="P6"/>
  <c r="W6" s="1"/>
  <c r="Y6" s="1"/>
  <c r="M6"/>
  <c r="Z5"/>
  <c r="T5"/>
  <c r="S5"/>
  <c r="R5"/>
  <c r="Q5"/>
  <c r="P5"/>
  <c r="W5" s="1"/>
  <c r="Y5" s="1"/>
  <c r="M5"/>
  <c r="Q9" l="1"/>
  <c r="S9"/>
  <c r="T9"/>
  <c r="R9"/>
  <c r="P9"/>
  <c r="AD5"/>
  <c r="Y9"/>
  <c r="W9"/>
  <c r="V5"/>
  <c r="V6"/>
  <c r="X6" s="1"/>
  <c r="V7"/>
  <c r="X7" s="1"/>
  <c r="Z7" s="1"/>
  <c r="AD7" s="1"/>
  <c r="AE7" s="1"/>
  <c r="V8"/>
  <c r="X8" s="1"/>
  <c r="Z8" s="1"/>
  <c r="AD8" s="1"/>
  <c r="AE8" s="1"/>
  <c r="AE5" l="1"/>
  <c r="V9"/>
  <c r="Z6"/>
  <c r="X9"/>
  <c r="AD6" l="1"/>
  <c r="Z9"/>
  <c r="AE6" l="1"/>
  <c r="AE9" s="1"/>
  <c r="AD9"/>
  <c r="AJ7" l="1"/>
  <c r="AJ6"/>
  <c r="AJ5"/>
  <c r="L9" l="1"/>
  <c r="K9"/>
</calcChain>
</file>

<file path=xl/comments1.xml><?xml version="1.0" encoding="utf-8"?>
<comments xmlns="http://schemas.openxmlformats.org/spreadsheetml/2006/main">
  <authors>
    <author>Globe</author>
  </authors>
  <commentList>
    <comment ref="AB22" authorId="0">
      <text>
        <r>
          <rPr>
            <b/>
            <sz val="8"/>
            <color indexed="81"/>
            <rFont val="Tahoma"/>
            <family val="2"/>
          </rPr>
          <t>Globe:</t>
        </r>
        <r>
          <rPr>
            <sz val="8"/>
            <color indexed="81"/>
            <rFont val="Tahoma"/>
            <family val="2"/>
          </rPr>
          <t xml:space="preserve">
ADV 31/7/2020</t>
        </r>
      </text>
    </comment>
  </commentList>
</comments>
</file>

<file path=xl/sharedStrings.xml><?xml version="1.0" encoding="utf-8"?>
<sst xmlns="http://schemas.openxmlformats.org/spreadsheetml/2006/main" count="1490" uniqueCount="819">
  <si>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</si>
  <si>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</si>
  <si>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</si>
  <si>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</si>
  <si>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</si>
  <si>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</si>
  <si>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</si>
  <si>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</si>
  <si>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</si>
  <si>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</si>
  <si>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</si>
  <si>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Adv.</t>
  </si>
  <si>
    <t>HRA</t>
  </si>
  <si>
    <t>GLOBE MANAGEMENT SERVICES</t>
  </si>
  <si>
    <t>UAN No.</t>
  </si>
  <si>
    <t>Arrear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</si>
  <si>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</si>
  <si>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</si>
  <si>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</si>
  <si>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</si>
  <si>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</si>
  <si>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</si>
  <si>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</si>
  <si>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</si>
  <si>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</si>
  <si>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</si>
  <si>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</si>
  <si>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</si>
  <si>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</si>
  <si>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</si>
  <si>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</si>
  <si>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</si>
  <si>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TOTAL</t>
  </si>
  <si>
    <t>DAVINDER SINGH</t>
  </si>
  <si>
    <t>Bhag Singh</t>
  </si>
  <si>
    <t>Back Office Support</t>
  </si>
  <si>
    <t>NA</t>
  </si>
  <si>
    <t>100130641355</t>
  </si>
  <si>
    <t>NEFT</t>
  </si>
  <si>
    <t>BALAK RAM</t>
  </si>
  <si>
    <t>RAM BALI</t>
  </si>
  <si>
    <t>Store support, Lucknow</t>
  </si>
  <si>
    <t>100571669385</t>
  </si>
  <si>
    <t>SHEO SWAROOP RAWAT</t>
  </si>
  <si>
    <t>Late Saddhoo Rawat</t>
  </si>
  <si>
    <t>100350160842</t>
  </si>
  <si>
    <t>AVDHESH KUMAR</t>
  </si>
  <si>
    <t>RAJESH KUMAR</t>
  </si>
  <si>
    <t>Office boy, Kanpur</t>
  </si>
  <si>
    <t>101115121000</t>
  </si>
  <si>
    <t>DHARMENDRA KUMAR TIWARI</t>
  </si>
  <si>
    <t>RAJENDRA PRASAD</t>
  </si>
  <si>
    <t>H/K Emp. Kanpur</t>
  </si>
  <si>
    <t>100136211551</t>
  </si>
  <si>
    <t>SARVESH KUMAR SRIVASTAV</t>
  </si>
  <si>
    <t>RAJESHWAR PRASAD</t>
  </si>
  <si>
    <t>H/K Emp. Varanasi</t>
  </si>
  <si>
    <t>100339737512</t>
  </si>
  <si>
    <t>VIKRAM SINGH</t>
  </si>
  <si>
    <t>ASHOK SINGH</t>
  </si>
  <si>
    <t>H/K Emp. Allahabad</t>
  </si>
  <si>
    <t>100507971676</t>
  </si>
  <si>
    <t>DHARAMVEER SINGH</t>
  </si>
  <si>
    <t>RAM AVTAR SINGH</t>
  </si>
  <si>
    <t>H/K Emp. Shakti Nagar</t>
  </si>
  <si>
    <t>100135760989</t>
  </si>
  <si>
    <t>SANDEEP MISHRA</t>
  </si>
  <si>
    <t>RAMESH CHANDA MISHRA</t>
  </si>
  <si>
    <t>H/K Emp. Gorakhpur</t>
  </si>
  <si>
    <t>101438889497</t>
  </si>
  <si>
    <t xml:space="preserve">VISHAL MISHRA  </t>
  </si>
  <si>
    <t>ADITYA KUMAR MISHRA</t>
  </si>
  <si>
    <t>H/K Emp. Kanpur-1</t>
  </si>
  <si>
    <t>101273527300</t>
  </si>
  <si>
    <t>OM PRAKASH</t>
  </si>
  <si>
    <t>BINDA PRASAD</t>
  </si>
  <si>
    <t>H/K Emp. Kanpur-2</t>
  </si>
  <si>
    <t>100260817914</t>
  </si>
  <si>
    <t xml:space="preserve">GIRJESH SINGH     </t>
  </si>
  <si>
    <t>BALWAN SINGH</t>
  </si>
  <si>
    <t>101174218686</t>
  </si>
  <si>
    <t>MOHD. ASLAM</t>
  </si>
  <si>
    <t>ALEEM</t>
  </si>
  <si>
    <t>H/K Emp. Lucknow</t>
  </si>
  <si>
    <t>100230549865</t>
  </si>
  <si>
    <t>SUNIL NATHANIEAL</t>
  </si>
  <si>
    <t>VICTAR ETHENIYAR</t>
  </si>
  <si>
    <t>100371019743</t>
  </si>
  <si>
    <t>VIVEK KUMAR TIWARI</t>
  </si>
  <si>
    <t>SHIV SAGAR TIWARI</t>
  </si>
  <si>
    <t>100571813223</t>
  </si>
  <si>
    <t>HARISH BHATIA</t>
  </si>
  <si>
    <t>LAXMAN BHATIA</t>
  </si>
  <si>
    <t>100162091793</t>
  </si>
  <si>
    <t>SANTOSH MAURYA</t>
  </si>
  <si>
    <t>RAM AGYA MAURYA</t>
  </si>
  <si>
    <t>100733462794</t>
  </si>
  <si>
    <t>HARJEET SINGH</t>
  </si>
  <si>
    <t>Late Harbans Singh</t>
  </si>
  <si>
    <t>100162536695</t>
  </si>
  <si>
    <t>BILOCHAN SINGH</t>
  </si>
  <si>
    <t>GHEESARAM</t>
  </si>
  <si>
    <t>Rescue operation</t>
  </si>
  <si>
    <t>101297506290</t>
  </si>
  <si>
    <t>SUNIL KUMAR</t>
  </si>
  <si>
    <t>LATE RAM DAYAL</t>
  </si>
  <si>
    <t>101363184738</t>
  </si>
  <si>
    <t>RAMESH KUMAR</t>
  </si>
  <si>
    <t>101361566547</t>
  </si>
  <si>
    <t>MASLAHAT WARIS</t>
  </si>
  <si>
    <t>MUBARAQ ALI</t>
  </si>
  <si>
    <t>101464200571</t>
  </si>
  <si>
    <t>MERAJ HUSSAIN</t>
  </si>
  <si>
    <t>MOHAMMAD HUSSAIN</t>
  </si>
  <si>
    <t>100732945486</t>
  </si>
  <si>
    <t>HK Empl. Delhi</t>
  </si>
  <si>
    <t>KIRAN PAL</t>
  </si>
  <si>
    <t>ATTAR SINGH</t>
  </si>
  <si>
    <t>100507977005</t>
  </si>
  <si>
    <t>NANDAN SINGH</t>
  </si>
  <si>
    <t>YODHA SINGH</t>
  </si>
  <si>
    <t>100509559472</t>
  </si>
  <si>
    <t>VIJAY SINGH RAWAT</t>
  </si>
  <si>
    <t>LATE SH. K. S. RAWAT</t>
  </si>
  <si>
    <t>100508438345</t>
  </si>
  <si>
    <t>MADAN LAL</t>
  </si>
  <si>
    <t>Shyam Lal</t>
  </si>
  <si>
    <t>100509336938</t>
  </si>
  <si>
    <t>PARAMANAND RAWANI KAHAR</t>
  </si>
  <si>
    <t>SHIVJEE RAWANI KAHAR</t>
  </si>
  <si>
    <t>100927652501</t>
  </si>
  <si>
    <t>RAM YATAN HAZARI</t>
  </si>
  <si>
    <t>AKLU PASWAN</t>
  </si>
  <si>
    <t>100302469440</t>
  </si>
  <si>
    <t>ARJUN</t>
  </si>
  <si>
    <t>RAM MILAN</t>
  </si>
  <si>
    <t>100509022964</t>
  </si>
  <si>
    <t>VINOD KUMAR</t>
  </si>
  <si>
    <t>JAGMAL SINGH</t>
  </si>
  <si>
    <t>100408030957</t>
  </si>
  <si>
    <t>PANKAJ KUMAR PANDEY</t>
  </si>
  <si>
    <t>RAJESH PANDEY</t>
  </si>
  <si>
    <t>100508987318</t>
  </si>
  <si>
    <t>AKASH VERMA</t>
  </si>
  <si>
    <t>VINDHYACHAL VERMA</t>
  </si>
  <si>
    <t>100509533685</t>
  </si>
  <si>
    <t>SHAMSHER ALI</t>
  </si>
  <si>
    <t>MOHD. SUBRATI</t>
  </si>
  <si>
    <t>100508718210</t>
  </si>
  <si>
    <t>ARVIND SINGH</t>
  </si>
  <si>
    <t>RAM SARAN</t>
  </si>
  <si>
    <t>Rescue opperation</t>
  </si>
  <si>
    <t>100509033357</t>
  </si>
  <si>
    <t>AKASH SHARMA</t>
  </si>
  <si>
    <t>ANUP SHARMA</t>
  </si>
  <si>
    <t>100571064635</t>
  </si>
  <si>
    <t>MOHIT SHARMA</t>
  </si>
  <si>
    <t>100508807756</t>
  </si>
  <si>
    <t>AJEET YADAV</t>
  </si>
  <si>
    <t>RAM AWADH YADAV</t>
  </si>
  <si>
    <t>HK Empl. Gurgaon</t>
  </si>
  <si>
    <t>101426497285</t>
  </si>
  <si>
    <t>BIPUL YADAV</t>
  </si>
  <si>
    <t>MURLIDHAR YADAV</t>
  </si>
  <si>
    <t>101108177111</t>
  </si>
  <si>
    <t>RAMESH</t>
  </si>
  <si>
    <t>ISHWAR SINGH</t>
  </si>
  <si>
    <t>101259735278</t>
  </si>
  <si>
    <t>RANJAN SINGH</t>
  </si>
  <si>
    <t>VIRENDRA SINGH</t>
  </si>
  <si>
    <t>101253206251</t>
  </si>
  <si>
    <t>NITIN KUMAR</t>
  </si>
  <si>
    <t>SH. SANTOSH KUMAR</t>
  </si>
  <si>
    <t>100509188699</t>
  </si>
  <si>
    <t>SUNIL DOBAL</t>
  </si>
  <si>
    <t>PRAYAG SINGH</t>
  </si>
  <si>
    <t>100571622333</t>
  </si>
  <si>
    <t>HARENDER KUMAR SINGH</t>
  </si>
  <si>
    <t>BHARAT SINGH</t>
  </si>
  <si>
    <t>100161024047</t>
  </si>
  <si>
    <t>KRISHNA KUMAR RAJAK</t>
  </si>
  <si>
    <t>SH. JAGESHWAR RAJAT</t>
  </si>
  <si>
    <t>100508386704</t>
  </si>
  <si>
    <t>MAHESH SINGH MEHRA</t>
  </si>
  <si>
    <t>UMED SINGH MEHRA</t>
  </si>
  <si>
    <t>101086583725</t>
  </si>
  <si>
    <t>CHINTU</t>
  </si>
  <si>
    <t>ANAND</t>
  </si>
  <si>
    <t>101103924694</t>
  </si>
  <si>
    <t>SANJAY</t>
  </si>
  <si>
    <t>KALI RAM</t>
  </si>
  <si>
    <t>101328259878</t>
  </si>
  <si>
    <t>RANBIR SINGH</t>
  </si>
  <si>
    <t>KISHAN SINGH</t>
  </si>
  <si>
    <t>101424928456</t>
  </si>
  <si>
    <t>RAVINDRA SINGH</t>
  </si>
  <si>
    <t>MAHAPAT SINGH</t>
  </si>
  <si>
    <t>101324578676</t>
  </si>
  <si>
    <t>TEETU SINGH</t>
  </si>
  <si>
    <t>NAROTTAM SINGH</t>
  </si>
  <si>
    <t>101445375596</t>
  </si>
  <si>
    <t>KALINGA KESHARI NAYAK</t>
  </si>
  <si>
    <t>KAILASH CHANDRA NAYAK</t>
  </si>
  <si>
    <t>101476225916</t>
  </si>
  <si>
    <t>VIJAY KUMAR SINGH</t>
  </si>
  <si>
    <t>SATYENDRA SINGH</t>
  </si>
  <si>
    <t>101462155606</t>
  </si>
  <si>
    <t>PUNEET</t>
  </si>
  <si>
    <t>RAM KISHAN SINGH</t>
  </si>
  <si>
    <t>101486610531</t>
  </si>
  <si>
    <t>JASHOBANTA PAIRA</t>
  </si>
  <si>
    <t>BHUPATI PAIRA</t>
  </si>
  <si>
    <t>100957439125</t>
  </si>
  <si>
    <t>HARPAL</t>
  </si>
  <si>
    <t>VED PRAKASH</t>
  </si>
  <si>
    <t>100954685307</t>
  </si>
  <si>
    <t>JAY PRAKASH PRASAD</t>
  </si>
  <si>
    <t>SH. RAMBACHAN RAM</t>
  </si>
  <si>
    <t>100509059215</t>
  </si>
  <si>
    <t>ARUN KUMAR GIRI</t>
  </si>
  <si>
    <t>GHURA GIRI</t>
  </si>
  <si>
    <t>101080647087</t>
  </si>
  <si>
    <t>RAVINDER KUMAR</t>
  </si>
  <si>
    <t>BHIM SINGH</t>
  </si>
  <si>
    <t>100966579748</t>
  </si>
  <si>
    <t>BAHADUR SINGH</t>
  </si>
  <si>
    <t>100984867527</t>
  </si>
  <si>
    <t>LAL SINGH RAWAT</t>
  </si>
  <si>
    <t>RANJEET SINGH RAWAT</t>
  </si>
  <si>
    <t>100733614022</t>
  </si>
  <si>
    <t>RAVI RANJAN KUMAR SINGH</t>
  </si>
  <si>
    <t>BHAGIRATH SINGH</t>
  </si>
  <si>
    <t>101199039894</t>
  </si>
  <si>
    <t>MAKHAN SINGH</t>
  </si>
  <si>
    <t>SUMER SINGH</t>
  </si>
  <si>
    <t>101177776348</t>
  </si>
  <si>
    <t>BHARAT</t>
  </si>
  <si>
    <t>DEVENDER KUMAR</t>
  </si>
  <si>
    <t>101257180504</t>
  </si>
  <si>
    <t>RAKESH</t>
  </si>
  <si>
    <t>RAMHET</t>
  </si>
  <si>
    <t>101069576260</t>
  </si>
  <si>
    <t>DEEPAK KUMAR RAJ</t>
  </si>
  <si>
    <t>GAURISHANKAR RAVANI</t>
  </si>
  <si>
    <t>101074784653</t>
  </si>
  <si>
    <t>BHUPENDRA SINGH</t>
  </si>
  <si>
    <t>DEVENDRA SINGH NEGI</t>
  </si>
  <si>
    <t>100732053009</t>
  </si>
  <si>
    <t>JAY SHANKAR PRASAD GUPTA</t>
  </si>
  <si>
    <t>SH. TULSI PRASAD GUTA</t>
  </si>
  <si>
    <t>100509471355</t>
  </si>
  <si>
    <t>GOVERDHAN SINGH</t>
  </si>
  <si>
    <t>BALLU SINGH</t>
  </si>
  <si>
    <t>SAITAN SINGH</t>
  </si>
  <si>
    <t>MANJEET SINGH</t>
  </si>
  <si>
    <t>RORAN SINGH</t>
  </si>
  <si>
    <t>RANJEET SINGH</t>
  </si>
  <si>
    <t>MORMUKUT</t>
  </si>
  <si>
    <t>PURAN SINGH</t>
  </si>
  <si>
    <t>SARABJEET SINGH</t>
  </si>
  <si>
    <t>SHYAM SINGH</t>
  </si>
  <si>
    <t>GURMEET SINGH</t>
  </si>
  <si>
    <t>DHARMENDRA SINGH</t>
  </si>
  <si>
    <t>VIKESH KUMAR</t>
  </si>
  <si>
    <t>MAHENDRA SINGH</t>
  </si>
  <si>
    <t>PRADEEP SINGH</t>
  </si>
  <si>
    <t>INDRA SINGH</t>
  </si>
  <si>
    <t>MONU KUMAR PASWAN</t>
  </si>
  <si>
    <t>LALA PASWAN</t>
  </si>
  <si>
    <t>RAVENDRA SINGH</t>
  </si>
  <si>
    <t>MORMUKUT SINGH</t>
  </si>
  <si>
    <t>JAY PRAKASH SINGH</t>
  </si>
  <si>
    <t>VIPIN KUMAR</t>
  </si>
  <si>
    <t>SHRIPAL SINGH</t>
  </si>
  <si>
    <t>PRADEEP</t>
  </si>
  <si>
    <t>RAKAM SINGH</t>
  </si>
  <si>
    <t>KAUSHAL</t>
  </si>
  <si>
    <t>RAJENDER SHARMA</t>
  </si>
  <si>
    <t>AMIT KUMAR</t>
  </si>
  <si>
    <t>AMIT</t>
  </si>
  <si>
    <t>Erector</t>
  </si>
  <si>
    <t>100155913876</t>
  </si>
  <si>
    <t>100311500840</t>
  </si>
  <si>
    <t>Technician</t>
  </si>
  <si>
    <t>100050517048</t>
  </si>
  <si>
    <t>100307904667</t>
  </si>
  <si>
    <t>Helper</t>
  </si>
  <si>
    <t>100282507309</t>
  </si>
  <si>
    <t>100733955495</t>
  </si>
  <si>
    <t>100752216933</t>
  </si>
  <si>
    <t>101439032776</t>
  </si>
  <si>
    <t>101439118571</t>
  </si>
  <si>
    <t>101439051067</t>
  </si>
  <si>
    <t>101439060896</t>
  </si>
  <si>
    <t>101440435591</t>
  </si>
  <si>
    <t>100171358632</t>
  </si>
  <si>
    <t>100957394122</t>
  </si>
  <si>
    <t>101432745083</t>
  </si>
  <si>
    <t>101439580344</t>
  </si>
  <si>
    <t xml:space="preserve"> </t>
  </si>
  <si>
    <t>RANVEER SINGH</t>
  </si>
  <si>
    <t>ROHIT SHARMA</t>
  </si>
  <si>
    <t>101486608179</t>
  </si>
  <si>
    <t>KAWALJEET SINGH</t>
  </si>
  <si>
    <t>MAHENDER SINGH</t>
  </si>
  <si>
    <t>100732821824</t>
  </si>
  <si>
    <t>ROCKEY SINGH</t>
  </si>
  <si>
    <t>KANHAIYAN SINGH</t>
  </si>
  <si>
    <t>100764171414</t>
  </si>
  <si>
    <t>SHISHPAL</t>
  </si>
  <si>
    <t>101514010361</t>
  </si>
  <si>
    <t>101257085165</t>
  </si>
  <si>
    <t>JOGENDER SINGH</t>
  </si>
  <si>
    <t>101428967906</t>
  </si>
  <si>
    <t>ABHISHEK TIWARI</t>
  </si>
  <si>
    <t>SHRIKANT TIWARI</t>
  </si>
  <si>
    <t>NARESH PAL</t>
  </si>
  <si>
    <t>GAURAV</t>
  </si>
  <si>
    <t>MOOLCHAND</t>
  </si>
  <si>
    <t>101515571869</t>
  </si>
  <si>
    <t>VIJENDRA SINGH</t>
  </si>
  <si>
    <t>GULAB SINGH</t>
  </si>
  <si>
    <t>101208564634</t>
  </si>
  <si>
    <t>Devender Singh</t>
  </si>
  <si>
    <t>PADAM SINGH</t>
  </si>
  <si>
    <t>100891159388</t>
  </si>
  <si>
    <t>RAHUL KUMAR</t>
  </si>
  <si>
    <t>RAMESH CHANDRA</t>
  </si>
  <si>
    <t>101188236601</t>
  </si>
  <si>
    <t>HEERESH KUMAR</t>
  </si>
  <si>
    <t>JAY PAL SINGH</t>
  </si>
  <si>
    <t>101161780984</t>
  </si>
  <si>
    <t>SUNIL KUMAR SHARMA</t>
  </si>
  <si>
    <t>YOGENDRA SINGH PARIHAR</t>
  </si>
  <si>
    <t>NARAYAN SINGH PARIHAR</t>
  </si>
  <si>
    <t>100733113063</t>
  </si>
  <si>
    <t>RAMVEER SINGH</t>
  </si>
  <si>
    <t>OMVEER SINGH</t>
  </si>
  <si>
    <t>Harpal Singh</t>
  </si>
  <si>
    <t>100261300081</t>
  </si>
  <si>
    <t>RAMVIR</t>
  </si>
  <si>
    <t>HARPAL SINGH</t>
  </si>
  <si>
    <t>100306789965</t>
  </si>
  <si>
    <t>MOOLCHAND SHARMA</t>
  </si>
  <si>
    <t>100370816513</t>
  </si>
  <si>
    <t>ASHISH MERAVI</t>
  </si>
  <si>
    <t>PREM SINGH</t>
  </si>
  <si>
    <t>101432707237</t>
  </si>
  <si>
    <t>ANIL KUMAR</t>
  </si>
  <si>
    <t>BALAM RAM</t>
  </si>
  <si>
    <t>100731766457</t>
  </si>
  <si>
    <t>BANTI KUMAR</t>
  </si>
  <si>
    <t>BALAM RAM CHAUHAN</t>
  </si>
  <si>
    <t>100883986778</t>
  </si>
  <si>
    <t>SHYAM MALHOTRA</t>
  </si>
  <si>
    <t>JAGAN NATH</t>
  </si>
  <si>
    <t>100887097297</t>
  </si>
  <si>
    <t>VINOD</t>
  </si>
  <si>
    <t>PYARE LAL</t>
  </si>
  <si>
    <t>100407802973</t>
  </si>
  <si>
    <t>GLOBE MANAGEMENT</t>
  </si>
  <si>
    <t>KISHUN SAH</t>
  </si>
  <si>
    <t>CHANDRIKA SAH</t>
  </si>
  <si>
    <t>Accountant</t>
  </si>
  <si>
    <t>100194907355</t>
  </si>
  <si>
    <t>SANDEEP KUMAR</t>
  </si>
  <si>
    <t>VINOD PRASAD</t>
  </si>
  <si>
    <t>Office Executive</t>
  </si>
  <si>
    <t>100481893808</t>
  </si>
  <si>
    <t>AMIT KUMAR UPADHYAY</t>
  </si>
  <si>
    <t>VIJAY KUMAR UPADHYAY</t>
  </si>
  <si>
    <t>101364624589</t>
  </si>
  <si>
    <t>ADARSH SHUKLA</t>
  </si>
  <si>
    <t>GOVIND NARAYAN SHUKLA</t>
  </si>
  <si>
    <t>101181242970</t>
  </si>
  <si>
    <t>RITESH PANDAY</t>
  </si>
  <si>
    <t>SURYABHAN PANDAY</t>
  </si>
  <si>
    <t>Safety Sup</t>
  </si>
  <si>
    <t>101140729234</t>
  </si>
  <si>
    <t>NAUSHAD ALI PAINTER</t>
  </si>
  <si>
    <t>NAUSHAD ALI</t>
  </si>
  <si>
    <t>CHHOTE KHAN</t>
  </si>
  <si>
    <t>Painter</t>
  </si>
  <si>
    <t>100252381568</t>
  </si>
  <si>
    <t>VIJAY PRAKASH SINGH</t>
  </si>
  <si>
    <t>AMARABAHADUR</t>
  </si>
  <si>
    <t>100001537772</t>
  </si>
  <si>
    <t>MOHD WARIS</t>
  </si>
  <si>
    <t>MOHD AYAZ</t>
  </si>
  <si>
    <t>100921349827</t>
  </si>
  <si>
    <t>SALMAN KHAN</t>
  </si>
  <si>
    <t>101369762576</t>
  </si>
  <si>
    <t>RAJENDER SINGH</t>
  </si>
  <si>
    <t>RAJENDER SINGH PILKHWAL</t>
  </si>
  <si>
    <t xml:space="preserve">KUNWAR SINGH </t>
  </si>
  <si>
    <t>100294300295</t>
  </si>
  <si>
    <t>RAM GOPAL</t>
  </si>
  <si>
    <t>LATE MAHADEV</t>
  </si>
  <si>
    <t>100571417759</t>
  </si>
  <si>
    <t>SURESH KUMAR</t>
  </si>
  <si>
    <t>SURESH</t>
  </si>
  <si>
    <t>JAGDISH CHAND</t>
  </si>
  <si>
    <t>100373449827</t>
  </si>
  <si>
    <t>LALIT KUMAR</t>
  </si>
  <si>
    <t>DHARAM SINGH</t>
  </si>
  <si>
    <t>100203487406</t>
  </si>
  <si>
    <t>MUKESH KUMAR</t>
  </si>
  <si>
    <t>LATE SHREE NOUBAT SINGH</t>
  </si>
  <si>
    <t>100998195293</t>
  </si>
  <si>
    <t>HARISH CHANDRA BHAGAT</t>
  </si>
  <si>
    <t>DULAMANI BHAGAT</t>
  </si>
  <si>
    <t>100162140944</t>
  </si>
  <si>
    <t>UMESH CHANDRA</t>
  </si>
  <si>
    <t>HARISH CHANDRA</t>
  </si>
  <si>
    <t>100911272843</t>
  </si>
  <si>
    <t>RAM AYODHYA KUMAR SINGH</t>
  </si>
  <si>
    <t>JAI RAM SINGH</t>
  </si>
  <si>
    <t>100300747192</t>
  </si>
  <si>
    <t>SUDHIR KUMAR</t>
  </si>
  <si>
    <t>MUKHTAR SINGH</t>
  </si>
  <si>
    <t>101364174073</t>
  </si>
  <si>
    <t>BHAGWAN CHAUDHARY</t>
  </si>
  <si>
    <t>BHAGWAN CHOUDHARY</t>
  </si>
  <si>
    <t>LATE UTTIM CHAUDHARY</t>
  </si>
  <si>
    <t>100109873893</t>
  </si>
  <si>
    <t>SANJEEV KUMAR</t>
  </si>
  <si>
    <t>HIRA KANT JHA</t>
  </si>
  <si>
    <t>100334639602</t>
  </si>
  <si>
    <t>RAM NARESH</t>
  </si>
  <si>
    <t>SRI RAM</t>
  </si>
  <si>
    <t>100301748415</t>
  </si>
  <si>
    <t>SANTOSH KUMAR</t>
  </si>
  <si>
    <t>RAM UDGAR</t>
  </si>
  <si>
    <t>100336815255</t>
  </si>
  <si>
    <t>RAM BABU</t>
  </si>
  <si>
    <t>DEEPAK KUMAR</t>
  </si>
  <si>
    <t>101288332674</t>
  </si>
  <si>
    <t>RATAN KUMAR JHA</t>
  </si>
  <si>
    <t>CHHEDI JHA</t>
  </si>
  <si>
    <t>101169891659</t>
  </si>
  <si>
    <t>GOPAL SINGH</t>
  </si>
  <si>
    <t>101445306327</t>
  </si>
  <si>
    <t>RUPESH KUMAR</t>
  </si>
  <si>
    <t>100316757332</t>
  </si>
  <si>
    <t>SHYAM KUMAR</t>
  </si>
  <si>
    <t>PRADEEP CHAUDHARY</t>
  </si>
  <si>
    <t>101002589938</t>
  </si>
  <si>
    <t>SAURAV KUMAR MANDAL</t>
  </si>
  <si>
    <t>NIRANJAN MANDAL</t>
  </si>
  <si>
    <t>101514059608</t>
  </si>
  <si>
    <t>VIKASH RAJ</t>
  </si>
  <si>
    <t>DAMU PRASAD</t>
  </si>
  <si>
    <t>101514062080</t>
  </si>
  <si>
    <t>CHANDAN JHA</t>
  </si>
  <si>
    <t>SHKTI NATH JHA</t>
  </si>
  <si>
    <t>100122269857</t>
  </si>
  <si>
    <t>YOGENDRA</t>
  </si>
  <si>
    <t>PRABHU SINGH</t>
  </si>
  <si>
    <t>100673936333</t>
  </si>
  <si>
    <t>RAKESH KUMAR MISHRA</t>
  </si>
  <si>
    <t>UMESH MISHRA</t>
  </si>
  <si>
    <t>100299985440</t>
  </si>
  <si>
    <t>RAJKUMAR JHA</t>
  </si>
  <si>
    <t>KUMOD JHA</t>
  </si>
  <si>
    <t>100732653936</t>
  </si>
  <si>
    <t>RAJU KUMAR MISHRA</t>
  </si>
  <si>
    <t>BADRINATH MISHRA</t>
  </si>
  <si>
    <t>100731751320</t>
  </si>
  <si>
    <t>BOSKI NATH CHOUDHARY</t>
  </si>
  <si>
    <t>VEDNATH CHOUDHARY</t>
  </si>
  <si>
    <t>101269408241</t>
  </si>
  <si>
    <t>GAUTAM KUMAR JHA</t>
  </si>
  <si>
    <t>DURGA KANT JHA</t>
  </si>
  <si>
    <t>100885766198</t>
  </si>
  <si>
    <t>BARUN KUMAR</t>
  </si>
  <si>
    <t>MADHUSUDAN CHAUDHRY</t>
  </si>
  <si>
    <t>101297524506</t>
  </si>
  <si>
    <t>LALITESH JHA</t>
  </si>
  <si>
    <t>DINANATH JHA</t>
  </si>
  <si>
    <t>101373217425</t>
  </si>
  <si>
    <t>ASHOK KUMAR</t>
  </si>
  <si>
    <t>MOOL CHAND</t>
  </si>
  <si>
    <t>101080647041</t>
  </si>
  <si>
    <t>SHYAM KISHOR</t>
  </si>
  <si>
    <t>101281727430</t>
  </si>
  <si>
    <t>VIVEK KUMAR PARVAT</t>
  </si>
  <si>
    <t>BHAIRO PARVAT</t>
  </si>
  <si>
    <t>101250255757</t>
  </si>
  <si>
    <t>YASHPAL SINGH</t>
  </si>
  <si>
    <t>Fatoo Singh</t>
  </si>
  <si>
    <t>100415059402</t>
  </si>
  <si>
    <t>MANOJ SAINI</t>
  </si>
  <si>
    <t>TEK CHAND SAINY</t>
  </si>
  <si>
    <t>100222169591</t>
  </si>
  <si>
    <t>MANOJ KUMAR</t>
  </si>
  <si>
    <t>VASUDAV PRASAD GUPTA</t>
  </si>
  <si>
    <t>100221485603</t>
  </si>
  <si>
    <t>KUMOD KUMAR PODDAR</t>
  </si>
  <si>
    <t>KRISHAN DEV PODDAR</t>
  </si>
  <si>
    <t>100571386756</t>
  </si>
  <si>
    <t>AMIT VATSAL</t>
  </si>
  <si>
    <t>SATYAPAL SINGH</t>
  </si>
  <si>
    <t>100571776743</t>
  </si>
  <si>
    <t>VISHAL KUMAR CHAUHAN</t>
  </si>
  <si>
    <t>SUBHASH SINGH</t>
  </si>
  <si>
    <t>100734035073</t>
  </si>
  <si>
    <t>100170867623</t>
  </si>
  <si>
    <t>BASUDEV SAH</t>
  </si>
  <si>
    <t>100731811886</t>
  </si>
  <si>
    <t>NARENDRA SINGH</t>
  </si>
  <si>
    <t>101076993402</t>
  </si>
  <si>
    <t>AKSAH SINGH</t>
  </si>
  <si>
    <t>SUMAR BAHADUR SINGH</t>
  </si>
  <si>
    <t>101197359046</t>
  </si>
  <si>
    <t>SHIVDAYAL</t>
  </si>
  <si>
    <t>DAYASHANKAR</t>
  </si>
  <si>
    <t>101199094783</t>
  </si>
  <si>
    <t>KHEM CHAND</t>
  </si>
  <si>
    <t>100508499260</t>
  </si>
  <si>
    <t>RAVINDER SINGH</t>
  </si>
  <si>
    <t>DILWAR SINGH</t>
  </si>
  <si>
    <t>101220344184</t>
  </si>
  <si>
    <t>UPENDER SINGH</t>
  </si>
  <si>
    <t>DHIRENDER SINGH</t>
  </si>
  <si>
    <t>100732080672</t>
  </si>
  <si>
    <t>ADARSH SHARMA</t>
  </si>
  <si>
    <t>SANJEET SHARMA</t>
  </si>
  <si>
    <t>101288332661</t>
  </si>
  <si>
    <t>GURUDEV MUNI</t>
  </si>
  <si>
    <t>RAMADEV MUNI</t>
  </si>
  <si>
    <t>101389186550</t>
  </si>
  <si>
    <t>SUSHIL KUMAR</t>
  </si>
  <si>
    <t>LAL BAHADUR MAHTO</t>
  </si>
  <si>
    <t>100956138393</t>
  </si>
  <si>
    <t>RAM AYODHYA MAHTO</t>
  </si>
  <si>
    <t>101038186378</t>
  </si>
  <si>
    <t>101450879089</t>
  </si>
  <si>
    <t>TEJPAL SINGH RAWAT</t>
  </si>
  <si>
    <t>UMMED SINGH RAWAT</t>
  </si>
  <si>
    <t>101199978520</t>
  </si>
  <si>
    <t>SUMIT KUMAR</t>
  </si>
  <si>
    <t>HARI SHYAM</t>
  </si>
  <si>
    <t>100956138386</t>
  </si>
  <si>
    <t xml:space="preserve">NITIN CHAUHAN </t>
  </si>
  <si>
    <t>SHISHPAL SINGH</t>
  </si>
  <si>
    <t>101564919240</t>
  </si>
  <si>
    <t>JATINDER SHARMA</t>
  </si>
  <si>
    <t>RAM NARAYAN SHARMA</t>
  </si>
  <si>
    <t>100173327209</t>
  </si>
  <si>
    <t>PREM SHANKAR</t>
  </si>
  <si>
    <t>PRABHU NATH</t>
  </si>
  <si>
    <t>101220488945</t>
  </si>
  <si>
    <t>DINESH KUMAR</t>
  </si>
  <si>
    <t>RAM PARTAP</t>
  </si>
  <si>
    <t>101439125902</t>
  </si>
  <si>
    <t>SHISHU PAL SINGH</t>
  </si>
  <si>
    <t>Nain Singh</t>
  </si>
  <si>
    <t>100351181559</t>
  </si>
  <si>
    <t>GOVIND SINGH</t>
  </si>
  <si>
    <t>101172846177</t>
  </si>
  <si>
    <t>PRAMOD BABU</t>
  </si>
  <si>
    <t>RADHEY SHYAM SAXENA</t>
  </si>
  <si>
    <t>100276542919</t>
  </si>
  <si>
    <t>ANIL SHARMA</t>
  </si>
  <si>
    <t>PUSHKAR SHARMA</t>
  </si>
  <si>
    <t>100083936655</t>
  </si>
  <si>
    <t>YAD RAM</t>
  </si>
  <si>
    <t>Umarao Singh</t>
  </si>
  <si>
    <t>100414552451</t>
  </si>
  <si>
    <t xml:space="preserve">NARESH KUMAR </t>
  </si>
  <si>
    <t>LT SURAJ BHAN</t>
  </si>
  <si>
    <t>100928565366</t>
  </si>
  <si>
    <t>NANDKISHOR DUBEY</t>
  </si>
  <si>
    <t>101297539792</t>
  </si>
  <si>
    <t>ANIL CHOUDHARY</t>
  </si>
  <si>
    <t>SARVIND CHAUDHARY</t>
  </si>
  <si>
    <t>100509196276</t>
  </si>
  <si>
    <t>PAWAN KUMAR</t>
  </si>
  <si>
    <t>JAY PRASAD</t>
  </si>
  <si>
    <t>101388086556</t>
  </si>
  <si>
    <t>CHAND BABU</t>
  </si>
  <si>
    <t>KALLAN KHAN</t>
  </si>
  <si>
    <t>101420838464</t>
  </si>
  <si>
    <t>ROHIT KUMAR</t>
  </si>
  <si>
    <t>101326145679</t>
  </si>
  <si>
    <t>ARMAAN</t>
  </si>
  <si>
    <t>JALALUDDIN</t>
  </si>
  <si>
    <t>101505718677</t>
  </si>
  <si>
    <t>PURSHOTTAM KUMAR</t>
  </si>
  <si>
    <t>AMAR SINGH</t>
  </si>
  <si>
    <t>100282708047</t>
  </si>
  <si>
    <t>RAVISH</t>
  </si>
  <si>
    <t>PREM DAS</t>
  </si>
  <si>
    <t>100571622950</t>
  </si>
  <si>
    <t>SHEELENDRA</t>
  </si>
  <si>
    <t>KUWAR PAL SINGH</t>
  </si>
  <si>
    <t>100956138449</t>
  </si>
  <si>
    <t>SHASHI KANT RAM</t>
  </si>
  <si>
    <t>HARI KRISHAN</t>
  </si>
  <si>
    <t>101024558351</t>
  </si>
  <si>
    <t>MONU</t>
  </si>
  <si>
    <t>DEVENDER</t>
  </si>
  <si>
    <t>101208559871</t>
  </si>
  <si>
    <t>AJEET KUMAR</t>
  </si>
  <si>
    <t>101244599879</t>
  </si>
  <si>
    <t>RAKESH KUMAR</t>
  </si>
  <si>
    <t>101177775440</t>
  </si>
  <si>
    <t>A J CONTRACTOR</t>
  </si>
  <si>
    <t>JUGAL KISHORE</t>
  </si>
  <si>
    <t>MANI RAM</t>
  </si>
  <si>
    <t>100178642862</t>
  </si>
  <si>
    <t>LOKESH MEHRA</t>
  </si>
  <si>
    <t>Joginder Pal Mehra</t>
  </si>
  <si>
    <t>100206455416</t>
  </si>
  <si>
    <t>KRISHAN LAL</t>
  </si>
  <si>
    <t>100079877779</t>
  </si>
  <si>
    <t>NARAYAN CHAUDHARY</t>
  </si>
  <si>
    <t>SINGHESHWAR CHAUDHARY</t>
  </si>
  <si>
    <t>100059155782</t>
  </si>
  <si>
    <t>RAMDAS</t>
  </si>
  <si>
    <t>100990771980</t>
  </si>
  <si>
    <t>AJAY VISHWAKARMA</t>
  </si>
  <si>
    <t>RAMMURTI</t>
  </si>
  <si>
    <t>101269963531</t>
  </si>
  <si>
    <t>NEETU SINGH</t>
  </si>
  <si>
    <t>Tam Pal Singh</t>
  </si>
  <si>
    <t>100254181766</t>
  </si>
  <si>
    <t>AKASH KUMAR</t>
  </si>
  <si>
    <t>DHARAMPAL</t>
  </si>
  <si>
    <t>101243762285</t>
  </si>
  <si>
    <t>TRIBHUVAN SINGH</t>
  </si>
  <si>
    <t>SANT KUMAR</t>
  </si>
  <si>
    <t>100956138454</t>
  </si>
  <si>
    <t xml:space="preserve">KULDEEP SINGH </t>
  </si>
  <si>
    <t>Rajender Singh</t>
  </si>
  <si>
    <t>101389165794</t>
  </si>
  <si>
    <t>FAQUIR CHAND</t>
  </si>
  <si>
    <t>HEMRAJ</t>
  </si>
  <si>
    <t>100732336387</t>
  </si>
  <si>
    <t xml:space="preserve">D P CHAUDHARY </t>
  </si>
  <si>
    <t>BILTU CHAUDHARY</t>
  </si>
  <si>
    <t>100128781353</t>
  </si>
  <si>
    <t xml:space="preserve">SUNDER SINGH </t>
  </si>
  <si>
    <t xml:space="preserve">ANAND SINGH   </t>
  </si>
  <si>
    <t>100369730617</t>
  </si>
  <si>
    <t>100956138465</t>
  </si>
  <si>
    <t>JAGBIR BHANDARI</t>
  </si>
  <si>
    <t>Singheshwar Bhandari</t>
  </si>
  <si>
    <t>100170284889</t>
  </si>
  <si>
    <t>KRISHNA</t>
  </si>
  <si>
    <t>100196126846</t>
  </si>
  <si>
    <t>RAGHUBIR BHANDARI</t>
  </si>
  <si>
    <t>100290421887</t>
  </si>
  <si>
    <t>SURESH CHAUDHARY</t>
  </si>
  <si>
    <t>LATE LUXMAN CHAUDHARY</t>
  </si>
  <si>
    <t>100373786108</t>
  </si>
  <si>
    <t>DILIP CHAUDHARY</t>
  </si>
  <si>
    <t>UTIMLAL CHAUDHARY</t>
  </si>
  <si>
    <t>100137772721</t>
  </si>
  <si>
    <t>SAJJAN KAMATI</t>
  </si>
  <si>
    <t>SUDESHI KAMATI</t>
  </si>
  <si>
    <t>100328335232</t>
  </si>
  <si>
    <t>SUSHIL PANDEY</t>
  </si>
  <si>
    <t>Laxmi Pandey</t>
  </si>
  <si>
    <t>100638091249</t>
  </si>
  <si>
    <t>RAM KUMAR BHANDARI</t>
  </si>
  <si>
    <t>PAWAN BHANDARI</t>
  </si>
  <si>
    <t>101080647073</t>
  </si>
  <si>
    <t>SHIV KUMAR</t>
  </si>
  <si>
    <t>Late Shayam Lal</t>
  </si>
  <si>
    <t>100351368820</t>
  </si>
  <si>
    <t>JAGDEEP</t>
  </si>
  <si>
    <t>JAI CHAND</t>
  </si>
  <si>
    <t>101411114719</t>
  </si>
  <si>
    <t>SURAJ KUMAR BHANDARI</t>
  </si>
  <si>
    <t>PAVAN BHANDARI</t>
  </si>
  <si>
    <t>101411120829</t>
  </si>
  <si>
    <t>SANJAY THAKUR</t>
  </si>
  <si>
    <t>RAM ADHIN THAKUR</t>
  </si>
  <si>
    <t>100509003161</t>
  </si>
  <si>
    <t>SATPAL SINGH</t>
  </si>
  <si>
    <t>HARISHCHAND</t>
  </si>
  <si>
    <t>101174288304</t>
  </si>
  <si>
    <t>PARVENDRA SINGH</t>
  </si>
  <si>
    <t>HARICHANDRA SINGH</t>
  </si>
  <si>
    <t>101314540940</t>
  </si>
  <si>
    <t>MANOJ KUMAR JADON</t>
  </si>
  <si>
    <t>INDERJEET SINGH</t>
  </si>
  <si>
    <t>100221703239</t>
  </si>
  <si>
    <t>SINGH MECHANICAL WORKS</t>
  </si>
  <si>
    <t>REUBEN SINGH</t>
  </si>
  <si>
    <t>A J SINGH</t>
  </si>
  <si>
    <t>100313203462</t>
  </si>
  <si>
    <t>GOMATI PRASAD</t>
  </si>
  <si>
    <t>100571258851</t>
  </si>
  <si>
    <t>101273800748</t>
  </si>
  <si>
    <t>GAJENDRA KUMAR</t>
  </si>
  <si>
    <t>RAJENDER KUMAR</t>
  </si>
  <si>
    <t>BADRI PRASAD</t>
  </si>
  <si>
    <t>100294260269</t>
  </si>
  <si>
    <t>JAMAN</t>
  </si>
  <si>
    <t>100766997141</t>
  </si>
  <si>
    <t>ABHISHEK KUMAR</t>
  </si>
  <si>
    <t>NARESH KUMAR</t>
  </si>
  <si>
    <t>100073154675</t>
  </si>
  <si>
    <t>KULWANT SINGH</t>
  </si>
  <si>
    <t>BALBIR SINGH</t>
  </si>
  <si>
    <t>101359674640</t>
  </si>
  <si>
    <t>MOHAN SAO</t>
  </si>
  <si>
    <t>101359674638</t>
  </si>
  <si>
    <t>RANJEET SAHU</t>
  </si>
  <si>
    <t>101359674617</t>
  </si>
  <si>
    <t>SUMIT</t>
  </si>
  <si>
    <t>101359674629</t>
  </si>
  <si>
    <t>NAVJEET SINGH</t>
  </si>
  <si>
    <t>JAGJEET SINGH</t>
  </si>
  <si>
    <t>101276239677</t>
  </si>
  <si>
    <t>SUNNY DHADWAL</t>
  </si>
  <si>
    <t>SURINDER KUMAR</t>
  </si>
  <si>
    <t>101522963851</t>
  </si>
  <si>
    <t>ASHUTOSH SINGH YADAV</t>
  </si>
  <si>
    <t>ARUN KUMAR YADAV</t>
  </si>
  <si>
    <t>100883422744</t>
  </si>
  <si>
    <t>ASHISH KUMAR UPADHYAY</t>
  </si>
  <si>
    <t>100993752934</t>
  </si>
  <si>
    <t>SONU RAM PATLE</t>
  </si>
  <si>
    <t>ASHA RAM PATLE</t>
  </si>
  <si>
    <t>RINKU YADAV</t>
  </si>
  <si>
    <t>DENTA DEEN</t>
  </si>
  <si>
    <t>100479532552</t>
  </si>
  <si>
    <t>SANJAY KUMAR SINGH</t>
  </si>
  <si>
    <t>RAM NATH</t>
  </si>
  <si>
    <t>101252460378</t>
  </si>
  <si>
    <t>LALBAHADUR VERMA</t>
  </si>
  <si>
    <t>BHAIRAM</t>
  </si>
  <si>
    <t>101408225476</t>
  </si>
  <si>
    <t>RAJ KUMAR RAWAT</t>
  </si>
  <si>
    <t>SHIV CHARAN</t>
  </si>
  <si>
    <t>100292373003</t>
  </si>
  <si>
    <t>NARAIN</t>
  </si>
  <si>
    <t>100093670587</t>
  </si>
  <si>
    <t>SANTOSH</t>
  </si>
  <si>
    <t>SHRICHAND</t>
  </si>
  <si>
    <t>101115152753</t>
  </si>
  <si>
    <t>SACHIN KUMAR</t>
  </si>
  <si>
    <t>101138933537</t>
  </si>
  <si>
    <t>BAIJNATH GUPTA</t>
  </si>
  <si>
    <t>AWADHESH KUMAR</t>
  </si>
  <si>
    <t>RAM KARAN</t>
  </si>
  <si>
    <t>100096822282</t>
  </si>
  <si>
    <t>SUNEEL KUMAR YADAV</t>
  </si>
  <si>
    <t>MULCHAND</t>
  </si>
  <si>
    <t>101439546244</t>
  </si>
  <si>
    <t>SURAJ KUMAR</t>
  </si>
  <si>
    <t>MR. RADHESHYAM</t>
  </si>
  <si>
    <t>101406865856</t>
  </si>
  <si>
    <t>NIRMAL</t>
  </si>
  <si>
    <t>101367589446</t>
  </si>
  <si>
    <t>ADITYA SINGH</t>
  </si>
  <si>
    <t>100043701302</t>
  </si>
  <si>
    <t>PARDEEP GUPTA</t>
  </si>
  <si>
    <t>100979592310</t>
  </si>
  <si>
    <t>DURGESH KUMAR</t>
  </si>
  <si>
    <t>DASHRATH</t>
  </si>
  <si>
    <t>101449786062</t>
  </si>
  <si>
    <t>SHISHIR</t>
  </si>
  <si>
    <t>PRADIP KUMAR</t>
  </si>
  <si>
    <t>101392597966</t>
  </si>
  <si>
    <t>VISHAL KUMAR</t>
  </si>
  <si>
    <t>101467330930</t>
  </si>
  <si>
    <t>HARIOM</t>
  </si>
  <si>
    <t>RAM PRAKASH SHARMA</t>
  </si>
  <si>
    <t>101225530601</t>
  </si>
  <si>
    <t>SHIKHAR MISHRA</t>
  </si>
  <si>
    <t>Late Shri Rajendra Kumar MIshra</t>
  </si>
  <si>
    <t>100350624813</t>
  </si>
  <si>
    <t>SANTOSH RAJPUT</t>
  </si>
  <si>
    <t>LT. LAXAMAN RAJPUT</t>
  </si>
  <si>
    <t>100337384731</t>
  </si>
  <si>
    <t>BRIJNATH PRASAD HARIJAN</t>
  </si>
  <si>
    <t>SRIRAM</t>
  </si>
  <si>
    <t>101499197943</t>
  </si>
  <si>
    <t>MUNESHWAR RAWAT</t>
  </si>
  <si>
    <t>NANHEY LAL</t>
  </si>
  <si>
    <t>100238171028</t>
  </si>
  <si>
    <t>SURAJ</t>
  </si>
  <si>
    <t>GAREEBE LAL</t>
  </si>
  <si>
    <t>101408199833</t>
  </si>
  <si>
    <t>VIJAY SHANKAR PANDEY</t>
  </si>
  <si>
    <t>GOPAL PANDEY</t>
  </si>
  <si>
    <t>101275267007</t>
  </si>
  <si>
    <t>ASHWANI KUMAR</t>
  </si>
  <si>
    <t>RAM SAKAL VISHWAKARMA</t>
  </si>
  <si>
    <t>100047016001</t>
  </si>
  <si>
    <t>ABHISHEK KUMAR VISHWAKARMA</t>
  </si>
  <si>
    <t>DHARAM CHAND VISHWAKARMA</t>
  </si>
  <si>
    <t>101363853424</t>
  </si>
  <si>
    <t>SHESHNATH VISHWAKARMA</t>
  </si>
  <si>
    <t>DHARMACHAND VISHWAKARMA</t>
  </si>
  <si>
    <t>101241427051</t>
  </si>
  <si>
    <t>ANUJ KUMAR</t>
  </si>
  <si>
    <t>KRISHAN CHANDRA</t>
  </si>
  <si>
    <t>Service repair</t>
  </si>
  <si>
    <t>101222860545</t>
  </si>
  <si>
    <t>MAHESH KUMAR CHATURVEDI</t>
  </si>
  <si>
    <t>LATE MUKUND LAL CHATURVEDI</t>
  </si>
  <si>
    <t>101325495904</t>
  </si>
  <si>
    <t>Wages Register for the month: Aug-2020</t>
  </si>
  <si>
    <t>DEEPAK SHAH</t>
  </si>
  <si>
    <t>BAIJNATH SHAH</t>
  </si>
  <si>
    <t>100956138412</t>
  </si>
  <si>
    <t xml:space="preserve">RAMESH CHANDRA </t>
  </si>
  <si>
    <t>JAGMOHAN SINGH</t>
  </si>
  <si>
    <t>ANOJ KUMAR SAH</t>
  </si>
  <si>
    <t xml:space="preserve">MD SAMEER </t>
  </si>
  <si>
    <t>ILIYAAS</t>
  </si>
  <si>
    <t>101600241811</t>
  </si>
  <si>
    <t>DEEPAK CHANDRA</t>
  </si>
  <si>
    <t>100706424982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</si>
</sst>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[$-409]mmm\-yy;@"/>
    <numFmt numFmtId="165" formatCode="[$-409]dd\-mmm\-yy;@"/>
    <numFmt numFmtId="166" formatCode="dd/mm/yy;@"/>
    <numFmt numFmtId="167" formatCode="_(* #,##0.00_);_(* \(#,##0.00\);_(* &quot;-&quot;??_);_(@_)"/>
    <numFmt numFmtId="168" formatCode="_(* #,##0_);_(* \(#,##0\);_(* &quot;-&quot;??_);_(@_)"/>
  </numFmts>
  <fonts count="18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color rgb="FF363636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43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" fontId="3" fillId="0" borderId="0" xfId="1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4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1" xfId="6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" xfId="8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5" fillId="0" borderId="1" xfId="9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1" xfId="6" quotePrefix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/>
    </xf>
    <xf numFmtId="0" fontId="5" fillId="0" borderId="0" xfId="6" quotePrefix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7" fontId="5" fillId="0" borderId="0" xfId="9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 vertical="center"/>
    </xf>
    <xf numFmtId="167" fontId="4" fillId="0" borderId="0" xfId="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5" fillId="0" borderId="0" xfId="9" applyNumberFormat="1" applyFont="1" applyFill="1" applyBorder="1" applyAlignment="1">
      <alignment horizontal="left" vertical="center"/>
    </xf>
    <xf numFmtId="0" fontId="5" fillId="0" borderId="1" xfId="8" applyFont="1" applyFill="1" applyBorder="1" applyAlignment="1">
      <alignment horizontal="left" vertical="center" wrapText="1"/>
    </xf>
    <xf numFmtId="168" fontId="5" fillId="0" borderId="0" xfId="9" applyNumberFormat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/>
    </xf>
    <xf numFmtId="0" fontId="8" fillId="0" borderId="1" xfId="8" applyFont="1" applyFill="1" applyBorder="1" applyAlignment="1">
      <alignment horizontal="right" vertical="center"/>
    </xf>
    <xf numFmtId="0" fontId="5" fillId="0" borderId="1" xfId="9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" fontId="5" fillId="0" borderId="1" xfId="6" quotePrefix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/>
    </xf>
    <xf numFmtId="0" fontId="5" fillId="0" borderId="1" xfId="6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1" xfId="7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8" fillId="0" borderId="1" xfId="8" applyFont="1" applyFill="1" applyBorder="1" applyAlignment="1">
      <alignment horizontal="left" vertical="center"/>
    </xf>
    <xf numFmtId="0" fontId="8" fillId="0" borderId="6" xfId="6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" fontId="8" fillId="0" borderId="1" xfId="8" quotePrefix="1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5" fillId="4" borderId="1" xfId="7" applyFont="1" applyFill="1" applyBorder="1" applyAlignment="1">
      <alignment horizontal="right" vertical="center"/>
    </xf>
    <xf numFmtId="0" fontId="5" fillId="0" borderId="1" xfId="7" applyFont="1" applyBorder="1" applyAlignment="1">
      <alignment vertical="center"/>
    </xf>
    <xf numFmtId="0" fontId="8" fillId="0" borderId="0" xfId="0" applyFont="1"/>
    <xf numFmtId="0" fontId="3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3" borderId="1" xfId="7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6" xfId="6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8" applyFont="1" applyBorder="1" applyAlignment="1">
      <alignment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8" fillId="0" borderId="6" xfId="8" applyFont="1" applyFill="1" applyBorder="1" applyAlignment="1">
      <alignment horizontal="left" vertical="center"/>
    </xf>
    <xf numFmtId="0" fontId="5" fillId="0" borderId="1" xfId="1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7" quotePrefix="1" applyFont="1" applyBorder="1" applyAlignment="1">
      <alignment vertical="center"/>
    </xf>
    <xf numFmtId="1" fontId="5" fillId="0" borderId="1" xfId="0" quotePrefix="1" applyNumberFormat="1" applyFont="1" applyBorder="1" applyAlignment="1">
      <alignment horizontal="left" vertical="center"/>
    </xf>
    <xf numFmtId="0" fontId="0" fillId="0" borderId="1" xfId="0" applyBorder="1" applyAlignment="1">
      <alignment wrapText="1"/>
    </xf>
    <xf numFmtId="1" fontId="8" fillId="0" borderId="1" xfId="8" quotePrefix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8" fillId="0" borderId="1" xfId="8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1" fontId="5" fillId="0" borderId="6" xfId="0" quotePrefix="1" applyNumberFormat="1" applyFont="1" applyBorder="1" applyAlignment="1">
      <alignment horizontal="left" vertical="center"/>
    </xf>
    <xf numFmtId="167" fontId="5" fillId="0" borderId="0" xfId="9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1" fontId="8" fillId="0" borderId="1" xfId="6" quotePrefix="1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0" fontId="11" fillId="0" borderId="1" xfId="6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8" fillId="0" borderId="1" xfId="6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vertical="center" wrapText="1"/>
    </xf>
    <xf numFmtId="1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6" xfId="6" applyFont="1" applyFill="1" applyBorder="1" applyAlignment="1">
      <alignment vertical="center" wrapText="1"/>
    </xf>
    <xf numFmtId="165" fontId="5" fillId="0" borderId="6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5" fillId="4" borderId="1" xfId="7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/>
    </xf>
    <xf numFmtId="0" fontId="12" fillId="0" borderId="1" xfId="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left" vertical="center"/>
    </xf>
    <xf numFmtId="0" fontId="12" fillId="0" borderId="1" xfId="7" applyFont="1" applyFill="1" applyBorder="1" applyAlignment="1">
      <alignment horizontal="center" vertical="center" wrapText="1"/>
    </xf>
    <xf numFmtId="1" fontId="12" fillId="0" borderId="1" xfId="8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9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4" borderId="1" xfId="1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98"/>
  <sheetViews>
    <sheetView tabSelected="1" workbookViewId="0">
      <pane xSplit="3" ySplit="4" topLeftCell="Q269" activePane="bottomRight" state="frozen"/>
      <selection pane="topRight" activeCell="E1" sqref="E1"/>
      <selection pane="bottomLeft" activeCell="A5" sqref="A5"/>
      <selection pane="bottomRight" activeCell="Z282" sqref="Z282"/>
    </sheetView>
  </sheetViews>
  <sheetFormatPr defaultColWidth="9.140625" defaultRowHeight="12.75"/>
  <cols>
    <col min="1" max="1" width="4" style="2" bestFit="1" customWidth="1"/>
    <col min="2" max="2" width="6.42578125" style="3" hidden="1" customWidth="1"/>
    <col min="3" max="3" width="12.7109375" style="9" customWidth="1"/>
    <col min="4" max="4" width="11.5703125" style="9" customWidth="1"/>
    <col min="5" max="5" width="7.42578125" style="9" customWidth="1"/>
    <col min="6" max="6" width="11" style="3" bestFit="1" customWidth="1"/>
    <col min="7" max="7" width="6" style="4" customWidth="1"/>
    <col min="8" max="8" width="13.140625" style="4" bestFit="1" customWidth="1"/>
    <col min="9" max="9" width="6.7109375" style="3" hidden="1" customWidth="1"/>
    <col min="10" max="10" width="4.85546875" style="10" hidden="1" customWidth="1"/>
    <col min="11" max="11" width="5" style="3" hidden="1" customWidth="1"/>
    <col min="12" max="12" width="6.5703125" style="3" hidden="1" customWidth="1"/>
    <col min="13" max="13" width="6.7109375" style="3" customWidth="1"/>
    <col min="14" max="14" width="7" style="3" bestFit="1" customWidth="1"/>
    <col min="15" max="15" width="4" style="3" bestFit="1" customWidth="1"/>
    <col min="16" max="16" width="8.140625" style="3" bestFit="1" customWidth="1"/>
    <col min="17" max="17" width="5" style="3" bestFit="1" customWidth="1"/>
    <col min="18" max="18" width="6.140625" style="5" bestFit="1" customWidth="1"/>
    <col min="19" max="19" width="7" style="8" bestFit="1" customWidth="1"/>
    <col min="20" max="20" width="6.140625" style="8" bestFit="1" customWidth="1"/>
    <col min="21" max="21" width="4.42578125" style="3" customWidth="1"/>
    <col min="22" max="23" width="8" style="3" bestFit="1" customWidth="1"/>
    <col min="24" max="24" width="7.85546875" style="3" customWidth="1"/>
    <col min="25" max="25" width="7.140625" style="1" bestFit="1" customWidth="1"/>
    <col min="26" max="26" width="6.140625" style="1" bestFit="1" customWidth="1"/>
    <col min="27" max="27" width="4.5703125" style="7" bestFit="1" customWidth="1"/>
    <col min="28" max="28" width="6.85546875" style="6" customWidth="1"/>
    <col min="29" max="29" width="6" style="11" bestFit="1" customWidth="1"/>
    <col min="30" max="30" width="8" style="1" bestFit="1" customWidth="1"/>
    <col min="31" max="31" width="7.85546875" style="1" customWidth="1"/>
    <col min="32" max="32" width="8.140625" style="1" customWidth="1"/>
    <col min="33" max="33" width="10.28515625" style="1" customWidth="1"/>
    <col min="34" max="39" width="0" style="1" hidden="1" customWidth="1"/>
    <col min="40" max="16384" width="9.140625" style="1"/>
  </cols>
  <sheetData>
    <row r="1" spans="1:39" ht="20.25" customHeight="1">
      <c r="A1" s="253" t="s">
        <v>13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39" ht="15.75" customHeight="1">
      <c r="A2" s="252" t="s">
        <v>807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</row>
    <row r="3" spans="1:39" s="43" customFormat="1" ht="12" customHeight="1">
      <c r="A3" s="250" t="s">
        <v>0</v>
      </c>
      <c r="B3" s="250" t="s">
        <v>16</v>
      </c>
      <c r="C3" s="250" t="s">
        <v>17</v>
      </c>
      <c r="D3" s="250" t="s">
        <v>18</v>
      </c>
      <c r="E3" s="250" t="s">
        <v>1</v>
      </c>
      <c r="F3" s="250" t="s">
        <v>19</v>
      </c>
      <c r="G3" s="254" t="s">
        <v>20</v>
      </c>
      <c r="H3" s="250" t="s">
        <v>14</v>
      </c>
      <c r="I3" s="250" t="s">
        <v>2</v>
      </c>
      <c r="J3" s="250"/>
      <c r="K3" s="250"/>
      <c r="L3" s="250"/>
      <c r="M3" s="250" t="s">
        <v>2</v>
      </c>
      <c r="N3" s="250" t="s">
        <v>21</v>
      </c>
      <c r="O3" s="250"/>
      <c r="P3" s="250" t="s">
        <v>22</v>
      </c>
      <c r="Q3" s="250"/>
      <c r="R3" s="250"/>
      <c r="S3" s="250"/>
      <c r="T3" s="250"/>
      <c r="U3" s="250"/>
      <c r="V3" s="250"/>
      <c r="W3" s="251" t="s">
        <v>3</v>
      </c>
      <c r="X3" s="251" t="s">
        <v>4</v>
      </c>
      <c r="Y3" s="250" t="s">
        <v>5</v>
      </c>
      <c r="Z3" s="250"/>
      <c r="AA3" s="250"/>
      <c r="AB3" s="250"/>
      <c r="AC3" s="250"/>
      <c r="AD3" s="250"/>
      <c r="AE3" s="250" t="s">
        <v>6</v>
      </c>
      <c r="AF3" s="250" t="s">
        <v>23</v>
      </c>
      <c r="AG3" s="250" t="s">
        <v>7</v>
      </c>
    </row>
    <row r="4" spans="1:39" s="43" customFormat="1" ht="24" customHeight="1">
      <c r="A4" s="250"/>
      <c r="B4" s="250"/>
      <c r="C4" s="250"/>
      <c r="D4" s="250"/>
      <c r="E4" s="250"/>
      <c r="F4" s="250"/>
      <c r="G4" s="254"/>
      <c r="H4" s="250"/>
      <c r="I4" s="108" t="s">
        <v>24</v>
      </c>
      <c r="J4" s="108" t="s">
        <v>12</v>
      </c>
      <c r="K4" s="108" t="s">
        <v>25</v>
      </c>
      <c r="L4" s="108" t="s">
        <v>8</v>
      </c>
      <c r="M4" s="250"/>
      <c r="N4" s="109" t="s">
        <v>26</v>
      </c>
      <c r="O4" s="109" t="s">
        <v>27</v>
      </c>
      <c r="P4" s="109" t="s">
        <v>24</v>
      </c>
      <c r="Q4" s="108" t="s">
        <v>12</v>
      </c>
      <c r="R4" s="109" t="s">
        <v>25</v>
      </c>
      <c r="S4" s="109" t="s">
        <v>28</v>
      </c>
      <c r="T4" s="109" t="s">
        <v>8</v>
      </c>
      <c r="U4" s="109" t="s">
        <v>15</v>
      </c>
      <c r="V4" s="109" t="s">
        <v>29</v>
      </c>
      <c r="W4" s="251"/>
      <c r="X4" s="251"/>
      <c r="Y4" s="109" t="s">
        <v>30</v>
      </c>
      <c r="Z4" s="109" t="s">
        <v>31</v>
      </c>
      <c r="AA4" s="109" t="s">
        <v>9</v>
      </c>
      <c r="AB4" s="109" t="s">
        <v>11</v>
      </c>
      <c r="AC4" s="109" t="s">
        <v>8</v>
      </c>
      <c r="AD4" s="109" t="s">
        <v>10</v>
      </c>
      <c r="AE4" s="250"/>
      <c r="AF4" s="250"/>
      <c r="AG4" s="250"/>
    </row>
    <row r="5" spans="1:39" s="41" customFormat="1" ht="39" hidden="1" customHeight="1">
      <c r="A5" s="13">
        <v>1</v>
      </c>
      <c r="B5" s="16">
        <v>10775</v>
      </c>
      <c r="C5" s="12" t="s">
        <v>33</v>
      </c>
      <c r="D5" s="12" t="s">
        <v>34</v>
      </c>
      <c r="E5" s="111" t="s">
        <v>35</v>
      </c>
      <c r="F5" s="13" t="s">
        <v>36</v>
      </c>
      <c r="G5" s="14">
        <v>812</v>
      </c>
      <c r="H5" s="89" t="s">
        <v>37</v>
      </c>
      <c r="I5" s="112">
        <v>29291</v>
      </c>
      <c r="J5" s="113">
        <v>0</v>
      </c>
      <c r="K5" s="114">
        <v>0</v>
      </c>
      <c r="L5" s="114">
        <v>0</v>
      </c>
      <c r="M5" s="16">
        <f>I5+J5+K5+L5</f>
        <v>29291</v>
      </c>
      <c r="N5" s="16">
        <v>31</v>
      </c>
      <c r="O5" s="16">
        <v>0</v>
      </c>
      <c r="P5" s="30">
        <f>ROUND(I5/31*N5,0)</f>
        <v>29291</v>
      </c>
      <c r="Q5" s="30">
        <f>ROUND(J5/31*N5,0)</f>
        <v>0</v>
      </c>
      <c r="R5" s="30">
        <f>ROUND(K5/31*N5,0)</f>
        <v>0</v>
      </c>
      <c r="S5" s="30">
        <f>ROUND(I5/31/8*2*O5,0)</f>
        <v>0</v>
      </c>
      <c r="T5" s="30">
        <f>ROUND(L5/31*N5,0)</f>
        <v>0</v>
      </c>
      <c r="U5" s="30">
        <v>0</v>
      </c>
      <c r="V5" s="31">
        <f>U5+T5+S5+R5+Q5+P5</f>
        <v>29291</v>
      </c>
      <c r="W5" s="31">
        <f>IF(P5&gt;15000,15000,P5)</f>
        <v>15000</v>
      </c>
      <c r="X5" s="31">
        <v>0</v>
      </c>
      <c r="Y5" s="30">
        <f>ROUND(W5*12%,0)</f>
        <v>1800</v>
      </c>
      <c r="Z5" s="30">
        <f>CEILING(X5*0.75%,1)</f>
        <v>0</v>
      </c>
      <c r="AA5" s="30">
        <v>0</v>
      </c>
      <c r="AB5" s="30">
        <v>0</v>
      </c>
      <c r="AC5" s="30">
        <v>0</v>
      </c>
      <c r="AD5" s="30">
        <f>Y5+Z5+AA5+AB5+AC5</f>
        <v>1800</v>
      </c>
      <c r="AE5" s="30">
        <f>V5-AD5</f>
        <v>27491</v>
      </c>
      <c r="AF5" s="34" t="s">
        <v>38</v>
      </c>
      <c r="AG5" s="203">
        <v>44086</v>
      </c>
      <c r="AH5" s="16">
        <v>6</v>
      </c>
      <c r="AI5" s="16">
        <v>4</v>
      </c>
      <c r="AJ5" s="16">
        <f>AI5+AH5</f>
        <v>10</v>
      </c>
    </row>
    <row r="6" spans="1:39" s="41" customFormat="1" ht="42" hidden="1" customHeight="1">
      <c r="A6" s="13">
        <v>2</v>
      </c>
      <c r="B6" s="115">
        <v>11245</v>
      </c>
      <c r="C6" s="85" t="s">
        <v>39</v>
      </c>
      <c r="D6" s="74" t="s">
        <v>40</v>
      </c>
      <c r="E6" s="12" t="s">
        <v>41</v>
      </c>
      <c r="F6" s="204">
        <v>1114560122</v>
      </c>
      <c r="G6" s="86">
        <v>1271</v>
      </c>
      <c r="H6" s="90" t="s">
        <v>42</v>
      </c>
      <c r="I6" s="116">
        <v>15716</v>
      </c>
      <c r="J6" s="117">
        <v>0</v>
      </c>
      <c r="K6" s="117">
        <v>0</v>
      </c>
      <c r="L6" s="117">
        <v>0</v>
      </c>
      <c r="M6" s="74">
        <f>I6+J6+K6+L6</f>
        <v>15716</v>
      </c>
      <c r="N6" s="16">
        <v>31</v>
      </c>
      <c r="O6" s="16">
        <v>0</v>
      </c>
      <c r="P6" s="30">
        <f t="shared" ref="P6:P8" si="0">ROUND(I6/31*N6,0)</f>
        <v>15716</v>
      </c>
      <c r="Q6" s="30">
        <f t="shared" ref="Q6:Q8" si="1">ROUND(J6/31*N6,0)</f>
        <v>0</v>
      </c>
      <c r="R6" s="30">
        <f t="shared" ref="R6:R8" si="2">ROUND(K6/31*N6,0)</f>
        <v>0</v>
      </c>
      <c r="S6" s="30">
        <f t="shared" ref="S6:S8" si="3">ROUND(I6/31/8*2*O6,0)</f>
        <v>0</v>
      </c>
      <c r="T6" s="30">
        <f t="shared" ref="T6:T8" si="4">ROUND(L6/31*N6,0)</f>
        <v>0</v>
      </c>
      <c r="U6" s="30">
        <v>0</v>
      </c>
      <c r="V6" s="88">
        <f>U6+T6+S6+R6+Q6+P6</f>
        <v>15716</v>
      </c>
      <c r="W6" s="88">
        <f>IF(P6&gt;15000,15000,P6)</f>
        <v>15000</v>
      </c>
      <c r="X6" s="88">
        <f>V6</f>
        <v>15716</v>
      </c>
      <c r="Y6" s="30">
        <f>ROUND(W6*12%,0)</f>
        <v>1800</v>
      </c>
      <c r="Z6" s="30">
        <f>CEILING(X6*0.75%,1)</f>
        <v>118</v>
      </c>
      <c r="AA6" s="87">
        <v>0</v>
      </c>
      <c r="AB6" s="87">
        <v>0</v>
      </c>
      <c r="AC6" s="87">
        <v>0</v>
      </c>
      <c r="AD6" s="87">
        <f>Y6+Z6+AA6+AB6+AC6</f>
        <v>1918</v>
      </c>
      <c r="AE6" s="87">
        <f>V6-AD6</f>
        <v>13798</v>
      </c>
      <c r="AF6" s="34" t="s">
        <v>38</v>
      </c>
      <c r="AG6" s="203">
        <v>44086</v>
      </c>
      <c r="AH6" s="74">
        <v>4</v>
      </c>
      <c r="AI6" s="74">
        <v>1</v>
      </c>
      <c r="AJ6" s="16">
        <f t="shared" ref="AJ6:AJ7" si="5">AI6+AH6</f>
        <v>5</v>
      </c>
    </row>
    <row r="7" spans="1:39" s="41" customFormat="1" ht="42" hidden="1" customHeight="1">
      <c r="A7" s="175">
        <v>3</v>
      </c>
      <c r="B7" s="14">
        <v>10954</v>
      </c>
      <c r="C7" s="12" t="s">
        <v>43</v>
      </c>
      <c r="D7" s="12" t="s">
        <v>44</v>
      </c>
      <c r="E7" s="111" t="s">
        <v>35</v>
      </c>
      <c r="F7" s="26">
        <v>3011034057</v>
      </c>
      <c r="G7" s="14">
        <v>980</v>
      </c>
      <c r="H7" s="89" t="s">
        <v>45</v>
      </c>
      <c r="I7" s="112">
        <v>20873</v>
      </c>
      <c r="J7" s="114">
        <v>0</v>
      </c>
      <c r="K7" s="114">
        <v>0</v>
      </c>
      <c r="L7" s="114">
        <v>0</v>
      </c>
      <c r="M7" s="16">
        <f>I7+J7+K7+L7</f>
        <v>20873</v>
      </c>
      <c r="N7" s="16">
        <v>31</v>
      </c>
      <c r="O7" s="16">
        <v>0</v>
      </c>
      <c r="P7" s="30">
        <f t="shared" si="0"/>
        <v>20873</v>
      </c>
      <c r="Q7" s="30">
        <f t="shared" si="1"/>
        <v>0</v>
      </c>
      <c r="R7" s="30">
        <f t="shared" si="2"/>
        <v>0</v>
      </c>
      <c r="S7" s="30">
        <f t="shared" si="3"/>
        <v>0</v>
      </c>
      <c r="T7" s="30">
        <f t="shared" si="4"/>
        <v>0</v>
      </c>
      <c r="U7" s="30">
        <v>0</v>
      </c>
      <c r="V7" s="31">
        <f>U7+T7+S7+R7+Q7+P7</f>
        <v>20873</v>
      </c>
      <c r="W7" s="31">
        <f>IF(P7&gt;15000,15000,P7)</f>
        <v>15000</v>
      </c>
      <c r="X7" s="31">
        <f>V7</f>
        <v>20873</v>
      </c>
      <c r="Y7" s="30">
        <f>ROUND(W7*12%,0)</f>
        <v>1800</v>
      </c>
      <c r="Z7" s="30">
        <f>CEILING(X7*0.75%,1)</f>
        <v>157</v>
      </c>
      <c r="AA7" s="30">
        <v>0</v>
      </c>
      <c r="AB7" s="30">
        <v>0</v>
      </c>
      <c r="AC7" s="30">
        <v>0</v>
      </c>
      <c r="AD7" s="30">
        <f>Y7+Z7+AA7+AB7+AC7</f>
        <v>1957</v>
      </c>
      <c r="AE7" s="30">
        <f>V7-AD7</f>
        <v>18916</v>
      </c>
      <c r="AF7" s="34" t="s">
        <v>38</v>
      </c>
      <c r="AG7" s="203">
        <v>44086</v>
      </c>
      <c r="AH7" s="16">
        <v>4</v>
      </c>
      <c r="AI7" s="16">
        <v>1</v>
      </c>
      <c r="AJ7" s="16">
        <f t="shared" si="5"/>
        <v>5</v>
      </c>
    </row>
    <row r="8" spans="1:39" s="41" customFormat="1" ht="40.9" hidden="1" customHeight="1">
      <c r="A8" s="175">
        <v>4</v>
      </c>
      <c r="B8" s="21">
        <v>12496</v>
      </c>
      <c r="C8" s="12" t="s">
        <v>46</v>
      </c>
      <c r="D8" s="12" t="s">
        <v>47</v>
      </c>
      <c r="E8" s="23" t="s">
        <v>48</v>
      </c>
      <c r="F8" s="12">
        <v>1115094331</v>
      </c>
      <c r="G8" s="14">
        <v>11525</v>
      </c>
      <c r="H8" s="15" t="s">
        <v>49</v>
      </c>
      <c r="I8" s="114">
        <v>16341</v>
      </c>
      <c r="J8" s="114">
        <v>0</v>
      </c>
      <c r="K8" s="114">
        <v>0</v>
      </c>
      <c r="L8" s="114">
        <v>0</v>
      </c>
      <c r="M8" s="16">
        <f>I8+J8+K8+L8</f>
        <v>16341</v>
      </c>
      <c r="N8" s="16">
        <v>31</v>
      </c>
      <c r="O8" s="16">
        <v>0</v>
      </c>
      <c r="P8" s="30">
        <f t="shared" si="0"/>
        <v>16341</v>
      </c>
      <c r="Q8" s="30">
        <f t="shared" si="1"/>
        <v>0</v>
      </c>
      <c r="R8" s="30">
        <f t="shared" si="2"/>
        <v>0</v>
      </c>
      <c r="S8" s="30">
        <f t="shared" si="3"/>
        <v>0</v>
      </c>
      <c r="T8" s="30">
        <f t="shared" si="4"/>
        <v>0</v>
      </c>
      <c r="U8" s="30">
        <v>0</v>
      </c>
      <c r="V8" s="31">
        <f>U8+T8+S8+R8+Q8+P8</f>
        <v>16341</v>
      </c>
      <c r="W8" s="31">
        <f>IF(P8&gt;15000,15000,P8)</f>
        <v>15000</v>
      </c>
      <c r="X8" s="31">
        <f>V8</f>
        <v>16341</v>
      </c>
      <c r="Y8" s="30">
        <f>ROUND(W8*12%,0)</f>
        <v>1800</v>
      </c>
      <c r="Z8" s="30">
        <f>CEILING(X8*0.75%,1)</f>
        <v>123</v>
      </c>
      <c r="AA8" s="30">
        <v>0</v>
      </c>
      <c r="AB8" s="30">
        <v>0</v>
      </c>
      <c r="AC8" s="30">
        <v>0</v>
      </c>
      <c r="AD8" s="30">
        <f>Y8+Z8+AA8+AB8+AC8</f>
        <v>1923</v>
      </c>
      <c r="AE8" s="30">
        <f>V8-AD8</f>
        <v>14418</v>
      </c>
      <c r="AF8" s="34" t="s">
        <v>38</v>
      </c>
      <c r="AG8" s="203">
        <v>44086</v>
      </c>
      <c r="AH8" s="42"/>
      <c r="AI8" s="16">
        <v>1</v>
      </c>
      <c r="AJ8" s="16">
        <v>1</v>
      </c>
      <c r="AK8" s="16">
        <f t="shared" ref="AK8" si="6">AJ8+AI8</f>
        <v>2</v>
      </c>
    </row>
    <row r="9" spans="1:39" s="32" customFormat="1" hidden="1">
      <c r="A9" s="13"/>
      <c r="B9" s="21"/>
      <c r="C9" s="12"/>
      <c r="D9" s="12"/>
      <c r="E9" s="12"/>
      <c r="G9" s="73"/>
      <c r="H9" s="73"/>
      <c r="I9" s="73"/>
      <c r="J9" s="73" t="s">
        <v>32</v>
      </c>
      <c r="K9" s="73" t="e">
        <f>SUM(#REF!)</f>
        <v>#REF!</v>
      </c>
      <c r="L9" s="73" t="e">
        <f>SUM(#REF!)</f>
        <v>#REF!</v>
      </c>
      <c r="M9" s="73" t="s">
        <v>32</v>
      </c>
      <c r="N9" s="73">
        <f>SUM(N5:N8)</f>
        <v>124</v>
      </c>
      <c r="O9" s="73">
        <f t="shared" ref="O9:AE9" si="7">SUM(O5:O8)</f>
        <v>0</v>
      </c>
      <c r="P9" s="73">
        <f t="shared" si="7"/>
        <v>82221</v>
      </c>
      <c r="Q9" s="73">
        <f t="shared" si="7"/>
        <v>0</v>
      </c>
      <c r="R9" s="73">
        <f t="shared" si="7"/>
        <v>0</v>
      </c>
      <c r="S9" s="73">
        <f t="shared" si="7"/>
        <v>0</v>
      </c>
      <c r="T9" s="73">
        <f t="shared" si="7"/>
        <v>0</v>
      </c>
      <c r="U9" s="73">
        <f t="shared" si="7"/>
        <v>0</v>
      </c>
      <c r="V9" s="73">
        <f t="shared" si="7"/>
        <v>82221</v>
      </c>
      <c r="W9" s="73">
        <f t="shared" si="7"/>
        <v>60000</v>
      </c>
      <c r="X9" s="73">
        <f t="shared" si="7"/>
        <v>52930</v>
      </c>
      <c r="Y9" s="73">
        <f t="shared" si="7"/>
        <v>7200</v>
      </c>
      <c r="Z9" s="73">
        <f t="shared" si="7"/>
        <v>398</v>
      </c>
      <c r="AA9" s="73">
        <f t="shared" si="7"/>
        <v>0</v>
      </c>
      <c r="AB9" s="73">
        <f t="shared" si="7"/>
        <v>0</v>
      </c>
      <c r="AC9" s="73">
        <f t="shared" si="7"/>
        <v>0</v>
      </c>
      <c r="AD9" s="73">
        <f t="shared" si="7"/>
        <v>7598</v>
      </c>
      <c r="AE9" s="73">
        <f t="shared" si="7"/>
        <v>74623</v>
      </c>
    </row>
    <row r="10" spans="1:39" s="41" customFormat="1" ht="38.25" customHeight="1">
      <c r="A10" s="13">
        <v>1</v>
      </c>
      <c r="B10" s="16">
        <v>10935</v>
      </c>
      <c r="C10" s="12" t="s">
        <v>50</v>
      </c>
      <c r="D10" s="12" t="s">
        <v>51</v>
      </c>
      <c r="E10" s="12" t="s">
        <v>52</v>
      </c>
      <c r="F10" s="12">
        <v>3011050370</v>
      </c>
      <c r="G10" s="14">
        <v>962</v>
      </c>
      <c r="H10" s="89" t="s">
        <v>53</v>
      </c>
      <c r="I10" s="114">
        <v>17991</v>
      </c>
      <c r="J10" s="112">
        <v>0</v>
      </c>
      <c r="K10" s="112">
        <v>0</v>
      </c>
      <c r="L10" s="112">
        <v>0</v>
      </c>
      <c r="M10" s="16">
        <f t="shared" ref="M10:M12" si="8">I10+J10+K10+L10</f>
        <v>17991</v>
      </c>
      <c r="N10" s="16">
        <v>31</v>
      </c>
      <c r="O10" s="16">
        <v>0</v>
      </c>
      <c r="P10" s="30">
        <f>ROUND(I10/31*N10,0)</f>
        <v>17991</v>
      </c>
      <c r="Q10" s="30">
        <f>ROUND(J10/31*N10,0)</f>
        <v>0</v>
      </c>
      <c r="R10" s="30">
        <f>ROUND(K10/31*N10,0)</f>
        <v>0</v>
      </c>
      <c r="S10" s="30">
        <f>ROUND(I10/31/8*2*O10,0)</f>
        <v>0</v>
      </c>
      <c r="T10" s="30">
        <f>ROUND(L10/31*N10,0)</f>
        <v>0</v>
      </c>
      <c r="U10" s="30">
        <v>0</v>
      </c>
      <c r="V10" s="31">
        <f t="shared" ref="V10:V12" si="9">U10+T10+S10+R10+Q10+P10</f>
        <v>17991</v>
      </c>
      <c r="W10" s="31">
        <f t="shared" ref="W10:W12" si="10">IF(P10&gt;15000,15000,P10)</f>
        <v>15000</v>
      </c>
      <c r="X10" s="31">
        <f t="shared" ref="X10:X12" si="11">V10</f>
        <v>17991</v>
      </c>
      <c r="Y10" s="30">
        <f t="shared" ref="Y10:Y17" si="12">ROUND(W10*12%,0)</f>
        <v>1800</v>
      </c>
      <c r="Z10" s="30">
        <f t="shared" ref="Z10:Z12" si="13">CEILING(X10*0.75%,1)</f>
        <v>135</v>
      </c>
      <c r="AA10" s="30">
        <v>0</v>
      </c>
      <c r="AB10" s="30">
        <v>0</v>
      </c>
      <c r="AC10" s="30">
        <v>0</v>
      </c>
      <c r="AD10" s="30">
        <f t="shared" ref="AD10:AD12" si="14">Y10+Z10+AA10+AB10+AC10</f>
        <v>1935</v>
      </c>
      <c r="AE10" s="30">
        <f t="shared" ref="AE10:AE12" si="15">V10-AD10</f>
        <v>16056</v>
      </c>
      <c r="AF10" s="34" t="s">
        <v>38</v>
      </c>
      <c r="AG10" s="35">
        <v>44089</v>
      </c>
    </row>
    <row r="11" spans="1:39" s="41" customFormat="1" ht="38.25" customHeight="1">
      <c r="A11" s="13">
        <v>2</v>
      </c>
      <c r="B11" s="16">
        <v>10949</v>
      </c>
      <c r="C11" s="181" t="s">
        <v>62</v>
      </c>
      <c r="D11" s="12" t="s">
        <v>63</v>
      </c>
      <c r="E11" s="12" t="s">
        <v>64</v>
      </c>
      <c r="F11" s="12">
        <v>3011045165</v>
      </c>
      <c r="G11" s="14">
        <v>975</v>
      </c>
      <c r="H11" s="89" t="s">
        <v>65</v>
      </c>
      <c r="I11" s="114">
        <v>16640</v>
      </c>
      <c r="J11" s="112">
        <v>0</v>
      </c>
      <c r="K11" s="112">
        <v>0</v>
      </c>
      <c r="L11" s="112">
        <v>0</v>
      </c>
      <c r="M11" s="16">
        <f t="shared" si="8"/>
        <v>16640</v>
      </c>
      <c r="N11" s="16">
        <v>31</v>
      </c>
      <c r="O11" s="16">
        <v>0</v>
      </c>
      <c r="P11" s="30">
        <f>ROUND(I11/31*N11,0)</f>
        <v>16640</v>
      </c>
      <c r="Q11" s="30">
        <f>ROUND(J11/31*N11,0)</f>
        <v>0</v>
      </c>
      <c r="R11" s="30">
        <f>ROUND(K11/31*N11,0)</f>
        <v>0</v>
      </c>
      <c r="S11" s="30">
        <f>ROUND(I11/31/8*2*O11,0)</f>
        <v>0</v>
      </c>
      <c r="T11" s="30">
        <f>ROUND(L11/31*N11,0)</f>
        <v>0</v>
      </c>
      <c r="U11" s="30">
        <v>0</v>
      </c>
      <c r="V11" s="31">
        <f t="shared" si="9"/>
        <v>16640</v>
      </c>
      <c r="W11" s="31">
        <f t="shared" si="10"/>
        <v>15000</v>
      </c>
      <c r="X11" s="31">
        <f t="shared" si="11"/>
        <v>16640</v>
      </c>
      <c r="Y11" s="30">
        <f t="shared" si="12"/>
        <v>1800</v>
      </c>
      <c r="Z11" s="30">
        <f t="shared" si="13"/>
        <v>125</v>
      </c>
      <c r="AA11" s="30">
        <v>0</v>
      </c>
      <c r="AB11" s="30">
        <v>0</v>
      </c>
      <c r="AC11" s="30">
        <v>0</v>
      </c>
      <c r="AD11" s="30">
        <f t="shared" si="14"/>
        <v>1925</v>
      </c>
      <c r="AE11" s="30">
        <f t="shared" si="15"/>
        <v>14715</v>
      </c>
      <c r="AF11" s="224"/>
      <c r="AG11" s="225"/>
    </row>
    <row r="12" spans="1:39" s="41" customFormat="1" ht="39.75" customHeight="1">
      <c r="A12" s="13">
        <v>3</v>
      </c>
      <c r="B12" s="21">
        <v>12721</v>
      </c>
      <c r="C12" s="23" t="s">
        <v>66</v>
      </c>
      <c r="D12" s="23" t="s">
        <v>67</v>
      </c>
      <c r="E12" s="12" t="s">
        <v>68</v>
      </c>
      <c r="F12" s="122">
        <v>1115513219</v>
      </c>
      <c r="G12" s="14">
        <v>11750</v>
      </c>
      <c r="H12" s="123" t="s">
        <v>69</v>
      </c>
      <c r="I12" s="114">
        <v>14900</v>
      </c>
      <c r="J12" s="112">
        <v>0</v>
      </c>
      <c r="K12" s="112">
        <v>0</v>
      </c>
      <c r="L12" s="112">
        <v>0</v>
      </c>
      <c r="M12" s="16">
        <f t="shared" si="8"/>
        <v>14900</v>
      </c>
      <c r="N12" s="16">
        <v>31</v>
      </c>
      <c r="O12" s="16">
        <v>0</v>
      </c>
      <c r="P12" s="30">
        <f t="shared" ref="P12" si="16">ROUND(I12/31*N12,0)</f>
        <v>14900</v>
      </c>
      <c r="Q12" s="30">
        <f t="shared" ref="Q12" si="17">ROUND(J12/31*N12,0)</f>
        <v>0</v>
      </c>
      <c r="R12" s="30">
        <f t="shared" ref="R12" si="18">ROUND(K12/31*N12,0)</f>
        <v>0</v>
      </c>
      <c r="S12" s="30">
        <f t="shared" ref="S12" si="19">ROUND(I12/31/8*2*O12,0)</f>
        <v>0</v>
      </c>
      <c r="T12" s="30">
        <f t="shared" ref="T12" si="20">ROUND(L12/31*N12,0)</f>
        <v>0</v>
      </c>
      <c r="U12" s="30">
        <v>0</v>
      </c>
      <c r="V12" s="31">
        <f t="shared" si="9"/>
        <v>14900</v>
      </c>
      <c r="W12" s="31">
        <f t="shared" si="10"/>
        <v>14900</v>
      </c>
      <c r="X12" s="31">
        <f t="shared" si="11"/>
        <v>14900</v>
      </c>
      <c r="Y12" s="30">
        <f t="shared" si="12"/>
        <v>1788</v>
      </c>
      <c r="Z12" s="30">
        <f t="shared" si="13"/>
        <v>112</v>
      </c>
      <c r="AA12" s="30">
        <v>0</v>
      </c>
      <c r="AB12" s="30">
        <v>0</v>
      </c>
      <c r="AC12" s="30">
        <v>0</v>
      </c>
      <c r="AD12" s="30">
        <f t="shared" si="14"/>
        <v>1900</v>
      </c>
      <c r="AE12" s="30">
        <f t="shared" si="15"/>
        <v>13000</v>
      </c>
      <c r="AF12" s="34" t="s">
        <v>38</v>
      </c>
      <c r="AG12" s="35">
        <v>44090</v>
      </c>
      <c r="AH12" s="191"/>
      <c r="AK12" s="121"/>
    </row>
    <row r="13" spans="1:39" s="136" customFormat="1" ht="27.6" customHeight="1">
      <c r="A13" s="13">
        <v>4</v>
      </c>
      <c r="B13" s="75">
        <v>12612</v>
      </c>
      <c r="C13" s="181" t="s">
        <v>100</v>
      </c>
      <c r="D13" s="102" t="s">
        <v>101</v>
      </c>
      <c r="E13" s="22" t="s">
        <v>102</v>
      </c>
      <c r="F13" s="135">
        <v>1115302335</v>
      </c>
      <c r="G13" s="14">
        <v>11641</v>
      </c>
      <c r="H13" s="123" t="s">
        <v>103</v>
      </c>
      <c r="I13" s="114">
        <v>15600</v>
      </c>
      <c r="J13" s="112">
        <v>0</v>
      </c>
      <c r="K13" s="112">
        <v>0</v>
      </c>
      <c r="L13" s="112">
        <v>0</v>
      </c>
      <c r="M13" s="16">
        <f>I13+J13+K13+L13</f>
        <v>15600</v>
      </c>
      <c r="N13" s="16">
        <v>0</v>
      </c>
      <c r="O13" s="16">
        <v>0</v>
      </c>
      <c r="P13" s="30">
        <f>ROUND(I13/31*N13,0)</f>
        <v>0</v>
      </c>
      <c r="Q13" s="30">
        <f>ROUND(J13/31*N13,0)</f>
        <v>0</v>
      </c>
      <c r="R13" s="30">
        <f>ROUND(K13/31*N13,0)</f>
        <v>0</v>
      </c>
      <c r="S13" s="30">
        <f>ROUND(I13/31/8*2*O13,0)</f>
        <v>0</v>
      </c>
      <c r="T13" s="30">
        <f>ROUND(L13/31*N13,0)</f>
        <v>0</v>
      </c>
      <c r="U13" s="30">
        <v>0</v>
      </c>
      <c r="V13" s="31">
        <f>U13+T13+S13+R13+Q13+P13</f>
        <v>0</v>
      </c>
      <c r="W13" s="31">
        <f>IF(P13&gt;15000,15000,P13)</f>
        <v>0</v>
      </c>
      <c r="X13" s="31">
        <f>V13</f>
        <v>0</v>
      </c>
      <c r="Y13" s="30">
        <f t="shared" si="12"/>
        <v>0</v>
      </c>
      <c r="Z13" s="30">
        <f>CEILING(X13*0.75%,1)</f>
        <v>0</v>
      </c>
      <c r="AA13" s="30">
        <v>0</v>
      </c>
      <c r="AB13" s="30"/>
      <c r="AC13" s="30">
        <v>0</v>
      </c>
      <c r="AD13" s="30">
        <f>+AC13+AB13+AA13+Z13+Y13</f>
        <v>0</v>
      </c>
      <c r="AE13" s="30">
        <f>V13-AD13</f>
        <v>0</v>
      </c>
      <c r="AF13" s="34"/>
      <c r="AG13" s="35"/>
      <c r="AH13" s="121"/>
      <c r="AI13" s="54"/>
      <c r="AJ13" s="42"/>
      <c r="AK13" s="42"/>
      <c r="AL13" s="42"/>
      <c r="AM13" s="226"/>
    </row>
    <row r="14" spans="1:39" s="136" customFormat="1" ht="27.6" customHeight="1">
      <c r="A14" s="13">
        <v>5</v>
      </c>
      <c r="B14" s="75">
        <v>12643</v>
      </c>
      <c r="C14" s="181" t="s">
        <v>104</v>
      </c>
      <c r="D14" s="104" t="s">
        <v>105</v>
      </c>
      <c r="E14" s="22" t="s">
        <v>102</v>
      </c>
      <c r="F14" s="16">
        <v>3011146051</v>
      </c>
      <c r="G14" s="14">
        <v>11672</v>
      </c>
      <c r="H14" s="137" t="s">
        <v>106</v>
      </c>
      <c r="I14" s="114">
        <v>15600</v>
      </c>
      <c r="J14" s="112">
        <v>0</v>
      </c>
      <c r="K14" s="112">
        <v>0</v>
      </c>
      <c r="L14" s="112">
        <v>0</v>
      </c>
      <c r="M14" s="16">
        <f>I14+J14+K14+L14</f>
        <v>15600</v>
      </c>
      <c r="N14" s="16">
        <v>0</v>
      </c>
      <c r="O14" s="16">
        <v>0</v>
      </c>
      <c r="P14" s="30">
        <f t="shared" ref="P14:P17" si="21">ROUND(I14/31*N14,0)</f>
        <v>0</v>
      </c>
      <c r="Q14" s="30">
        <f t="shared" ref="Q14:Q17" si="22">ROUND(J14/31*N14,0)</f>
        <v>0</v>
      </c>
      <c r="R14" s="30">
        <f t="shared" ref="R14:R17" si="23">ROUND(K14/31*N14,0)</f>
        <v>0</v>
      </c>
      <c r="S14" s="30">
        <f t="shared" ref="S14:S17" si="24">ROUND(I14/31/8*2*O14,0)</f>
        <v>0</v>
      </c>
      <c r="T14" s="30">
        <f t="shared" ref="T14:T17" si="25">ROUND(L14/31*N14,0)</f>
        <v>0</v>
      </c>
      <c r="U14" s="30">
        <v>0</v>
      </c>
      <c r="V14" s="31">
        <f>U14+T14+S14+R14+Q14+P14</f>
        <v>0</v>
      </c>
      <c r="W14" s="31">
        <f>IF(P14&gt;15000,15000,P14)</f>
        <v>0</v>
      </c>
      <c r="X14" s="31">
        <f>V14</f>
        <v>0</v>
      </c>
      <c r="Y14" s="30">
        <f t="shared" si="12"/>
        <v>0</v>
      </c>
      <c r="Z14" s="30">
        <f>CEILING(X14*0.75%,1)</f>
        <v>0</v>
      </c>
      <c r="AA14" s="30">
        <v>0</v>
      </c>
      <c r="AB14" s="30">
        <v>0</v>
      </c>
      <c r="AC14" s="30">
        <v>0</v>
      </c>
      <c r="AD14" s="30">
        <f>+AC14+AB14+AA14+Z14+Y14</f>
        <v>0</v>
      </c>
      <c r="AE14" s="30">
        <f>V14-AD14</f>
        <v>0</v>
      </c>
      <c r="AF14" s="34"/>
      <c r="AG14" s="35"/>
      <c r="AH14" s="121"/>
      <c r="AI14" s="54"/>
      <c r="AJ14" s="42"/>
      <c r="AK14" s="42"/>
      <c r="AL14" s="42"/>
      <c r="AM14" s="226"/>
    </row>
    <row r="15" spans="1:39" s="139" customFormat="1" ht="27.6" customHeight="1">
      <c r="A15" s="13">
        <v>6</v>
      </c>
      <c r="B15" s="21">
        <v>12762</v>
      </c>
      <c r="C15" s="182" t="s">
        <v>107</v>
      </c>
      <c r="D15" s="23" t="s">
        <v>40</v>
      </c>
      <c r="E15" s="22" t="s">
        <v>102</v>
      </c>
      <c r="F15" s="138">
        <v>1115546981</v>
      </c>
      <c r="G15" s="14">
        <v>11791</v>
      </c>
      <c r="H15" s="123" t="s">
        <v>108</v>
      </c>
      <c r="I15" s="114">
        <v>14560</v>
      </c>
      <c r="J15" s="112">
        <v>0</v>
      </c>
      <c r="K15" s="112">
        <v>0</v>
      </c>
      <c r="L15" s="112">
        <v>0</v>
      </c>
      <c r="M15" s="16">
        <f>I15+J15+K15+L15</f>
        <v>14560</v>
      </c>
      <c r="N15" s="16">
        <v>0</v>
      </c>
      <c r="O15" s="16">
        <v>0</v>
      </c>
      <c r="P15" s="30">
        <f t="shared" si="21"/>
        <v>0</v>
      </c>
      <c r="Q15" s="30">
        <f t="shared" si="22"/>
        <v>0</v>
      </c>
      <c r="R15" s="30">
        <f t="shared" si="23"/>
        <v>0</v>
      </c>
      <c r="S15" s="30">
        <f t="shared" si="24"/>
        <v>0</v>
      </c>
      <c r="T15" s="30">
        <f t="shared" si="25"/>
        <v>0</v>
      </c>
      <c r="U15" s="30">
        <v>0</v>
      </c>
      <c r="V15" s="31">
        <f>U15+T15+S15+R15+Q15+P15</f>
        <v>0</v>
      </c>
      <c r="W15" s="31">
        <f>IF(P15&gt;15000,15000,P15)</f>
        <v>0</v>
      </c>
      <c r="X15" s="31">
        <f>V15</f>
        <v>0</v>
      </c>
      <c r="Y15" s="30">
        <f t="shared" si="12"/>
        <v>0</v>
      </c>
      <c r="Z15" s="30">
        <f>CEILING(X15*0.75%,1)</f>
        <v>0</v>
      </c>
      <c r="AA15" s="30">
        <v>0</v>
      </c>
      <c r="AB15" s="30">
        <v>0</v>
      </c>
      <c r="AC15" s="30">
        <v>0</v>
      </c>
      <c r="AD15" s="30">
        <f>+AC15+AB15+AA15+Z15+Y15</f>
        <v>0</v>
      </c>
      <c r="AE15" s="30">
        <f>V15-AD15</f>
        <v>0</v>
      </c>
      <c r="AF15" s="34"/>
      <c r="AG15" s="35"/>
      <c r="AH15" s="121"/>
      <c r="AI15" s="54"/>
      <c r="AJ15" s="42"/>
      <c r="AK15" s="42"/>
      <c r="AL15" s="42"/>
      <c r="AM15" s="227"/>
    </row>
    <row r="16" spans="1:39" s="139" customFormat="1" ht="27.6" customHeight="1">
      <c r="A16" s="13">
        <v>7</v>
      </c>
      <c r="B16" s="21">
        <v>12763</v>
      </c>
      <c r="C16" s="182" t="s">
        <v>109</v>
      </c>
      <c r="D16" s="23" t="s">
        <v>110</v>
      </c>
      <c r="E16" s="22" t="s">
        <v>102</v>
      </c>
      <c r="F16" s="138">
        <v>1115549862</v>
      </c>
      <c r="G16" s="14">
        <v>11792</v>
      </c>
      <c r="H16" s="123" t="s">
        <v>111</v>
      </c>
      <c r="I16" s="114">
        <v>14560</v>
      </c>
      <c r="J16" s="112">
        <v>0</v>
      </c>
      <c r="K16" s="112">
        <v>0</v>
      </c>
      <c r="L16" s="112">
        <v>0</v>
      </c>
      <c r="M16" s="16">
        <f>I16+J16+K16+L16</f>
        <v>14560</v>
      </c>
      <c r="N16" s="16">
        <v>0</v>
      </c>
      <c r="O16" s="16">
        <v>0</v>
      </c>
      <c r="P16" s="30">
        <f t="shared" si="21"/>
        <v>0</v>
      </c>
      <c r="Q16" s="30">
        <f t="shared" si="22"/>
        <v>0</v>
      </c>
      <c r="R16" s="30">
        <f t="shared" si="23"/>
        <v>0</v>
      </c>
      <c r="S16" s="30">
        <f t="shared" si="24"/>
        <v>0</v>
      </c>
      <c r="T16" s="30">
        <f t="shared" si="25"/>
        <v>0</v>
      </c>
      <c r="U16" s="30">
        <v>0</v>
      </c>
      <c r="V16" s="31">
        <f>U16+T16+S16+R16+Q16+P16</f>
        <v>0</v>
      </c>
      <c r="W16" s="31">
        <f>IF(P16&gt;15000,15000,P16)</f>
        <v>0</v>
      </c>
      <c r="X16" s="31">
        <f>V16</f>
        <v>0</v>
      </c>
      <c r="Y16" s="30">
        <f t="shared" si="12"/>
        <v>0</v>
      </c>
      <c r="Z16" s="30">
        <f>CEILING(X16*0.75%,1)</f>
        <v>0</v>
      </c>
      <c r="AA16" s="30">
        <v>0</v>
      </c>
      <c r="AB16" s="30">
        <v>0</v>
      </c>
      <c r="AC16" s="30">
        <v>0</v>
      </c>
      <c r="AD16" s="30">
        <f>+AC16+AB16+AA16+Z16+Y16</f>
        <v>0</v>
      </c>
      <c r="AE16" s="30">
        <f>V16-AD16</f>
        <v>0</v>
      </c>
      <c r="AF16" s="34"/>
      <c r="AG16" s="35"/>
      <c r="AH16" s="121"/>
      <c r="AI16" s="54"/>
      <c r="AJ16" s="42"/>
      <c r="AK16" s="42"/>
      <c r="AL16" s="42"/>
      <c r="AM16" s="227"/>
    </row>
    <row r="17" spans="1:41" s="139" customFormat="1" ht="27.6" customHeight="1">
      <c r="A17" s="13">
        <v>8</v>
      </c>
      <c r="B17" s="134">
        <v>12328</v>
      </c>
      <c r="C17" s="12" t="s">
        <v>112</v>
      </c>
      <c r="D17" s="23" t="s">
        <v>113</v>
      </c>
      <c r="E17" s="22" t="s">
        <v>102</v>
      </c>
      <c r="F17" s="16">
        <v>2111297171</v>
      </c>
      <c r="G17" s="14">
        <v>11637</v>
      </c>
      <c r="H17" s="140" t="s">
        <v>114</v>
      </c>
      <c r="I17" s="114">
        <v>18096</v>
      </c>
      <c r="J17" s="112">
        <v>0</v>
      </c>
      <c r="K17" s="112">
        <v>0</v>
      </c>
      <c r="L17" s="112">
        <v>0</v>
      </c>
      <c r="M17" s="16">
        <f>I17+J17+K17+L17</f>
        <v>18096</v>
      </c>
      <c r="N17" s="16">
        <v>31</v>
      </c>
      <c r="O17" s="16">
        <v>0</v>
      </c>
      <c r="P17" s="30">
        <f t="shared" si="21"/>
        <v>18096</v>
      </c>
      <c r="Q17" s="30">
        <f t="shared" si="22"/>
        <v>0</v>
      </c>
      <c r="R17" s="30">
        <f t="shared" si="23"/>
        <v>0</v>
      </c>
      <c r="S17" s="30">
        <f t="shared" si="24"/>
        <v>0</v>
      </c>
      <c r="T17" s="30">
        <f t="shared" si="25"/>
        <v>0</v>
      </c>
      <c r="U17" s="30">
        <v>0</v>
      </c>
      <c r="V17" s="31">
        <f>U17+T17+S17+R17+Q17+P17</f>
        <v>18096</v>
      </c>
      <c r="W17" s="31">
        <f>IF(P17&gt;15000,15000,P17)</f>
        <v>15000</v>
      </c>
      <c r="X17" s="31">
        <f>V17</f>
        <v>18096</v>
      </c>
      <c r="Y17" s="30">
        <f t="shared" si="12"/>
        <v>1800</v>
      </c>
      <c r="Z17" s="30">
        <f>CEILING(X17*0.75%,1)</f>
        <v>136</v>
      </c>
      <c r="AA17" s="30">
        <v>0</v>
      </c>
      <c r="AB17" s="30">
        <v>0</v>
      </c>
      <c r="AC17" s="30">
        <v>0</v>
      </c>
      <c r="AD17" s="30">
        <f>+AC17+AB17+AA17+Z17+Y17</f>
        <v>1936</v>
      </c>
      <c r="AE17" s="30">
        <f>V17-AD17</f>
        <v>16160</v>
      </c>
      <c r="AF17" s="34" t="s">
        <v>38</v>
      </c>
      <c r="AG17" s="35">
        <v>44090</v>
      </c>
      <c r="AH17" s="121"/>
      <c r="AI17" s="54"/>
      <c r="AJ17" s="42"/>
      <c r="AK17" s="42"/>
      <c r="AL17" s="42"/>
      <c r="AM17" s="227"/>
    </row>
    <row r="18" spans="1:41" s="125" customFormat="1" ht="40.5" customHeight="1">
      <c r="A18" s="13">
        <v>9</v>
      </c>
      <c r="B18" s="75">
        <v>12671</v>
      </c>
      <c r="C18" s="25" t="s">
        <v>70</v>
      </c>
      <c r="D18" s="25" t="s">
        <v>71</v>
      </c>
      <c r="E18" s="12" t="s">
        <v>72</v>
      </c>
      <c r="F18" s="16">
        <v>6717158986</v>
      </c>
      <c r="G18" s="14">
        <v>11700</v>
      </c>
      <c r="H18" s="89" t="s">
        <v>73</v>
      </c>
      <c r="I18" s="114">
        <v>16200</v>
      </c>
      <c r="J18" s="112">
        <v>0</v>
      </c>
      <c r="K18" s="112">
        <v>0</v>
      </c>
      <c r="L18" s="112">
        <v>0</v>
      </c>
      <c r="M18" s="16">
        <f t="shared" ref="M18:M27" si="26">I18+J18+K18+L18</f>
        <v>16200</v>
      </c>
      <c r="N18" s="16">
        <v>22</v>
      </c>
      <c r="O18" s="16">
        <v>0</v>
      </c>
      <c r="P18" s="30">
        <f>ROUND(I18/31*N18,0)</f>
        <v>11497</v>
      </c>
      <c r="Q18" s="30">
        <f>ROUND(J18/31*N18,0)</f>
        <v>0</v>
      </c>
      <c r="R18" s="30">
        <f>ROUND(K18/31*N18,0)</f>
        <v>0</v>
      </c>
      <c r="S18" s="30">
        <f>ROUND(I18/31/8*2*O18,0)</f>
        <v>0</v>
      </c>
      <c r="T18" s="30">
        <f t="shared" ref="T18:T27" si="27">AK18-P18</f>
        <v>243</v>
      </c>
      <c r="U18" s="30">
        <v>0</v>
      </c>
      <c r="V18" s="31">
        <f t="shared" ref="V18:V27" si="28">U18+T18+S18+R18+Q18+P18</f>
        <v>11740</v>
      </c>
      <c r="W18" s="31">
        <f t="shared" ref="W18:W27" si="29">IF(P18&gt;15000,15000,P18)</f>
        <v>11497</v>
      </c>
      <c r="X18" s="31">
        <f t="shared" ref="X18:X27" si="30">V18</f>
        <v>11740</v>
      </c>
      <c r="Y18" s="30">
        <f>ROUND(W18*12%,0)</f>
        <v>1380</v>
      </c>
      <c r="Z18" s="30">
        <f t="shared" ref="Z18:Z27" si="31">CEILING(X18*0.75%,1)</f>
        <v>89</v>
      </c>
      <c r="AA18" s="30">
        <v>0</v>
      </c>
      <c r="AB18" s="30">
        <v>0</v>
      </c>
      <c r="AC18" s="30">
        <v>0</v>
      </c>
      <c r="AD18" s="30">
        <f t="shared" ref="AD18:AD27" si="32">Y18+Z18+AA18+AB18+AC18</f>
        <v>1469</v>
      </c>
      <c r="AE18" s="30">
        <f t="shared" ref="AE18:AE27" si="33">V18-AD18</f>
        <v>10271</v>
      </c>
      <c r="AF18" s="34" t="s">
        <v>38</v>
      </c>
      <c r="AG18" s="35">
        <v>44088</v>
      </c>
      <c r="AH18" s="96"/>
      <c r="AI18" s="52">
        <v>61</v>
      </c>
      <c r="AJ18" s="124">
        <v>10</v>
      </c>
      <c r="AK18" s="16">
        <f t="shared" ref="AK18:AK20" si="34">190*AI18+15*AJ18</f>
        <v>11740</v>
      </c>
      <c r="AL18" s="124">
        <f t="shared" ref="AL18:AL20" si="35">AK18-V18</f>
        <v>0</v>
      </c>
      <c r="AO18" s="126"/>
    </row>
    <row r="19" spans="1:41" s="125" customFormat="1" ht="40.5" customHeight="1">
      <c r="A19" s="13">
        <v>10</v>
      </c>
      <c r="B19" s="128">
        <v>10929</v>
      </c>
      <c r="C19" s="12" t="s">
        <v>74</v>
      </c>
      <c r="D19" s="129" t="s">
        <v>75</v>
      </c>
      <c r="E19" s="12" t="s">
        <v>76</v>
      </c>
      <c r="F19" s="130">
        <v>3011034066</v>
      </c>
      <c r="G19" s="14">
        <v>960</v>
      </c>
      <c r="H19" s="89" t="s">
        <v>77</v>
      </c>
      <c r="I19" s="114">
        <v>16200</v>
      </c>
      <c r="J19" s="112">
        <v>0</v>
      </c>
      <c r="K19" s="112">
        <v>0</v>
      </c>
      <c r="L19" s="112">
        <v>0</v>
      </c>
      <c r="M19" s="16">
        <f t="shared" si="26"/>
        <v>16200</v>
      </c>
      <c r="N19" s="16">
        <v>26</v>
      </c>
      <c r="O19" s="16">
        <v>0</v>
      </c>
      <c r="P19" s="30">
        <f>ROUND(I19/31*N19,0)</f>
        <v>13587</v>
      </c>
      <c r="Q19" s="30">
        <f>ROUND(J19/31*N19,0)</f>
        <v>0</v>
      </c>
      <c r="R19" s="30">
        <f>ROUND(K19/31*N19,0)</f>
        <v>0</v>
      </c>
      <c r="S19" s="30">
        <f>ROUND(I19/31/8*2*O19,0)</f>
        <v>0</v>
      </c>
      <c r="T19" s="30">
        <f t="shared" si="27"/>
        <v>98</v>
      </c>
      <c r="U19" s="30">
        <v>0</v>
      </c>
      <c r="V19" s="31">
        <f t="shared" si="28"/>
        <v>13685</v>
      </c>
      <c r="W19" s="31">
        <f t="shared" si="29"/>
        <v>13587</v>
      </c>
      <c r="X19" s="31">
        <f t="shared" si="30"/>
        <v>13685</v>
      </c>
      <c r="Y19" s="30">
        <f>ROUND(W19*12%,0)</f>
        <v>1630</v>
      </c>
      <c r="Z19" s="30">
        <f t="shared" si="31"/>
        <v>103</v>
      </c>
      <c r="AA19" s="30">
        <v>0</v>
      </c>
      <c r="AB19" s="30">
        <v>0</v>
      </c>
      <c r="AC19" s="30">
        <v>0</v>
      </c>
      <c r="AD19" s="30">
        <f t="shared" si="32"/>
        <v>1733</v>
      </c>
      <c r="AE19" s="30">
        <f t="shared" si="33"/>
        <v>11952</v>
      </c>
      <c r="AF19" s="34" t="s">
        <v>38</v>
      </c>
      <c r="AG19" s="35">
        <v>44088</v>
      </c>
      <c r="AH19" s="96"/>
      <c r="AI19" s="52">
        <v>68</v>
      </c>
      <c r="AJ19" s="124">
        <v>51</v>
      </c>
      <c r="AK19" s="16">
        <f t="shared" si="34"/>
        <v>13685</v>
      </c>
      <c r="AL19" s="124">
        <f t="shared" si="35"/>
        <v>0</v>
      </c>
      <c r="AO19" s="126"/>
    </row>
    <row r="20" spans="1:41" s="125" customFormat="1" ht="40.5" customHeight="1">
      <c r="A20" s="13">
        <v>11</v>
      </c>
      <c r="B20" s="21">
        <v>12524</v>
      </c>
      <c r="C20" s="25" t="s">
        <v>78</v>
      </c>
      <c r="D20" s="24" t="s">
        <v>79</v>
      </c>
      <c r="E20" s="12" t="s">
        <v>76</v>
      </c>
      <c r="F20" s="16">
        <v>1114836990</v>
      </c>
      <c r="G20" s="131">
        <v>11553</v>
      </c>
      <c r="H20" s="123" t="s">
        <v>80</v>
      </c>
      <c r="I20" s="114">
        <v>16200</v>
      </c>
      <c r="J20" s="112">
        <v>0</v>
      </c>
      <c r="K20" s="112">
        <v>0</v>
      </c>
      <c r="L20" s="112">
        <v>0</v>
      </c>
      <c r="M20" s="16">
        <f t="shared" si="26"/>
        <v>16200</v>
      </c>
      <c r="N20" s="16">
        <v>31</v>
      </c>
      <c r="O20" s="16">
        <v>0</v>
      </c>
      <c r="P20" s="30">
        <f>ROUND(I20/31*N20,0)</f>
        <v>16200</v>
      </c>
      <c r="Q20" s="30">
        <f>ROUND(J20/31*N20,0)</f>
        <v>0</v>
      </c>
      <c r="R20" s="30">
        <f>ROUND(K20/31*N20,0)</f>
        <v>0</v>
      </c>
      <c r="S20" s="30">
        <f>ROUND(I20/31/8*2*O20,0)</f>
        <v>0</v>
      </c>
      <c r="T20" s="30">
        <f t="shared" si="27"/>
        <v>205</v>
      </c>
      <c r="U20" s="30">
        <v>0</v>
      </c>
      <c r="V20" s="31">
        <f t="shared" si="28"/>
        <v>16405</v>
      </c>
      <c r="W20" s="31">
        <f t="shared" si="29"/>
        <v>15000</v>
      </c>
      <c r="X20" s="31">
        <f t="shared" si="30"/>
        <v>16405</v>
      </c>
      <c r="Y20" s="30">
        <f>ROUND(W20*12%,0)</f>
        <v>1800</v>
      </c>
      <c r="Z20" s="30">
        <f t="shared" si="31"/>
        <v>124</v>
      </c>
      <c r="AA20" s="30">
        <v>0</v>
      </c>
      <c r="AB20" s="30">
        <v>0</v>
      </c>
      <c r="AC20" s="30">
        <v>0</v>
      </c>
      <c r="AD20" s="30">
        <f t="shared" si="32"/>
        <v>1924</v>
      </c>
      <c r="AE20" s="30">
        <f t="shared" si="33"/>
        <v>14481</v>
      </c>
      <c r="AF20" s="34" t="s">
        <v>38</v>
      </c>
      <c r="AG20" s="35">
        <v>44088</v>
      </c>
      <c r="AH20" s="95"/>
      <c r="AI20" s="52">
        <v>85</v>
      </c>
      <c r="AJ20" s="124">
        <v>17</v>
      </c>
      <c r="AK20" s="16">
        <f t="shared" si="34"/>
        <v>16405</v>
      </c>
      <c r="AL20" s="124">
        <f t="shared" si="35"/>
        <v>0</v>
      </c>
      <c r="AO20" s="126"/>
    </row>
    <row r="21" spans="1:41" s="229" customFormat="1" ht="40.5" customHeight="1">
      <c r="A21" s="13">
        <v>12</v>
      </c>
      <c r="B21" s="228">
        <v>10923</v>
      </c>
      <c r="C21" s="12" t="s">
        <v>54</v>
      </c>
      <c r="D21" s="12" t="s">
        <v>55</v>
      </c>
      <c r="E21" s="12" t="s">
        <v>56</v>
      </c>
      <c r="F21" s="12">
        <v>2110299368</v>
      </c>
      <c r="G21" s="14">
        <v>950</v>
      </c>
      <c r="H21" s="89" t="s">
        <v>57</v>
      </c>
      <c r="I21" s="114">
        <v>16200</v>
      </c>
      <c r="J21" s="112">
        <v>0</v>
      </c>
      <c r="K21" s="112">
        <v>0</v>
      </c>
      <c r="L21" s="112">
        <v>0</v>
      </c>
      <c r="M21" s="16">
        <f t="shared" si="26"/>
        <v>16200</v>
      </c>
      <c r="N21" s="12">
        <v>18</v>
      </c>
      <c r="O21" s="16">
        <v>0</v>
      </c>
      <c r="P21" s="30">
        <f>ROUND(I21/31*N21,0)</f>
        <v>9406</v>
      </c>
      <c r="Q21" s="30">
        <f>ROUND(J21/31*N21,0)</f>
        <v>0</v>
      </c>
      <c r="R21" s="30">
        <f>ROUND(K21/31*N21,0)</f>
        <v>0</v>
      </c>
      <c r="S21" s="30">
        <f>ROUND(I21/31/8*2*O21,0)</f>
        <v>0</v>
      </c>
      <c r="T21" s="30">
        <f t="shared" si="27"/>
        <v>519</v>
      </c>
      <c r="U21" s="30">
        <v>0</v>
      </c>
      <c r="V21" s="31">
        <f t="shared" si="28"/>
        <v>9925</v>
      </c>
      <c r="W21" s="31">
        <f t="shared" si="29"/>
        <v>9406</v>
      </c>
      <c r="X21" s="31">
        <f t="shared" si="30"/>
        <v>9925</v>
      </c>
      <c r="Y21" s="30">
        <f>ROUND(W21*12%,0)</f>
        <v>1129</v>
      </c>
      <c r="Z21" s="30">
        <f t="shared" si="31"/>
        <v>75</v>
      </c>
      <c r="AA21" s="30">
        <v>0</v>
      </c>
      <c r="AB21" s="30">
        <v>0</v>
      </c>
      <c r="AC21" s="30">
        <v>0</v>
      </c>
      <c r="AD21" s="30">
        <f t="shared" si="32"/>
        <v>1204</v>
      </c>
      <c r="AE21" s="30">
        <f t="shared" si="33"/>
        <v>8721</v>
      </c>
      <c r="AF21" s="34" t="s">
        <v>38</v>
      </c>
      <c r="AG21" s="35">
        <v>44088</v>
      </c>
      <c r="AH21" s="125"/>
      <c r="AI21" s="132">
        <v>52</v>
      </c>
      <c r="AJ21" s="124">
        <v>3</v>
      </c>
      <c r="AK21" s="16">
        <f>190*AI21+15*AJ21</f>
        <v>9925</v>
      </c>
      <c r="AL21" s="124">
        <f>AK21-V21</f>
        <v>0</v>
      </c>
      <c r="AM21" s="42"/>
    </row>
    <row r="22" spans="1:41" s="229" customFormat="1" ht="40.5" customHeight="1">
      <c r="A22" s="13">
        <v>13</v>
      </c>
      <c r="B22" s="228">
        <v>11133</v>
      </c>
      <c r="C22" s="12" t="s">
        <v>58</v>
      </c>
      <c r="D22" s="16" t="s">
        <v>59</v>
      </c>
      <c r="E22" s="12" t="s">
        <v>60</v>
      </c>
      <c r="F22" s="16">
        <v>2109638618</v>
      </c>
      <c r="G22" s="14">
        <v>1159</v>
      </c>
      <c r="H22" s="89" t="s">
        <v>61</v>
      </c>
      <c r="I22" s="114">
        <v>16200</v>
      </c>
      <c r="J22" s="112">
        <v>0</v>
      </c>
      <c r="K22" s="112">
        <v>0</v>
      </c>
      <c r="L22" s="112">
        <v>0</v>
      </c>
      <c r="M22" s="16">
        <f t="shared" si="26"/>
        <v>16200</v>
      </c>
      <c r="N22" s="12">
        <v>23</v>
      </c>
      <c r="O22" s="16">
        <v>0</v>
      </c>
      <c r="P22" s="30">
        <f>ROUND(I22/31*N22,0)</f>
        <v>12019</v>
      </c>
      <c r="Q22" s="30">
        <f>ROUND(J22/31*N22,0)</f>
        <v>0</v>
      </c>
      <c r="R22" s="30">
        <f>ROUND(K22/31*N22,0)</f>
        <v>0</v>
      </c>
      <c r="S22" s="30">
        <f>ROUND(I22/31/8*2*O22,0)</f>
        <v>0</v>
      </c>
      <c r="T22" s="30">
        <f t="shared" si="27"/>
        <v>331</v>
      </c>
      <c r="U22" s="30">
        <v>0</v>
      </c>
      <c r="V22" s="31">
        <f t="shared" si="28"/>
        <v>12350</v>
      </c>
      <c r="W22" s="31">
        <f t="shared" si="29"/>
        <v>12019</v>
      </c>
      <c r="X22" s="31">
        <f t="shared" si="30"/>
        <v>12350</v>
      </c>
      <c r="Y22" s="30">
        <f>ROUND(W22*12%,0)</f>
        <v>1442</v>
      </c>
      <c r="Z22" s="30">
        <f t="shared" si="31"/>
        <v>93</v>
      </c>
      <c r="AA22" s="30">
        <v>0</v>
      </c>
      <c r="AB22" s="30">
        <v>3644</v>
      </c>
      <c r="AC22" s="30">
        <v>0</v>
      </c>
      <c r="AD22" s="30">
        <f t="shared" si="32"/>
        <v>5179</v>
      </c>
      <c r="AE22" s="30">
        <f t="shared" si="33"/>
        <v>7171</v>
      </c>
      <c r="AF22" s="34" t="s">
        <v>38</v>
      </c>
      <c r="AG22" s="35">
        <v>44088</v>
      </c>
      <c r="AH22" s="125"/>
      <c r="AI22" s="132">
        <v>65</v>
      </c>
      <c r="AJ22" s="124">
        <v>0</v>
      </c>
      <c r="AK22" s="16">
        <f>190*AI22+15*AJ22</f>
        <v>12350</v>
      </c>
      <c r="AL22" s="124">
        <f>AK22-V22</f>
        <v>0</v>
      </c>
      <c r="AM22" s="42"/>
    </row>
    <row r="23" spans="1:41" s="125" customFormat="1" ht="40.5" customHeight="1">
      <c r="A23" s="13">
        <v>14</v>
      </c>
      <c r="B23" s="128">
        <v>10931</v>
      </c>
      <c r="C23" s="12" t="s">
        <v>81</v>
      </c>
      <c r="D23" s="129" t="s">
        <v>82</v>
      </c>
      <c r="E23" s="12" t="s">
        <v>83</v>
      </c>
      <c r="F23" s="130">
        <v>2105973079</v>
      </c>
      <c r="G23" s="131">
        <v>958</v>
      </c>
      <c r="H23" s="89" t="s">
        <v>84</v>
      </c>
      <c r="I23" s="114">
        <v>16200</v>
      </c>
      <c r="J23" s="112">
        <v>0</v>
      </c>
      <c r="K23" s="112">
        <v>0</v>
      </c>
      <c r="L23" s="112">
        <v>0</v>
      </c>
      <c r="M23" s="16">
        <f t="shared" si="26"/>
        <v>16200</v>
      </c>
      <c r="N23" s="16">
        <v>31</v>
      </c>
      <c r="O23" s="16">
        <v>0</v>
      </c>
      <c r="P23" s="30">
        <f t="shared" ref="P23:P29" si="36">ROUND(I23/31*N23,0)</f>
        <v>16200</v>
      </c>
      <c r="Q23" s="30">
        <f t="shared" ref="Q23:Q29" si="37">ROUND(J23/31*N23,0)</f>
        <v>0</v>
      </c>
      <c r="R23" s="30">
        <f t="shared" ref="R23:R29" si="38">ROUND(K23/31*N23,0)</f>
        <v>0</v>
      </c>
      <c r="S23" s="30">
        <f t="shared" ref="S23:S29" si="39">ROUND(I23/31/8*2*O23,0)</f>
        <v>0</v>
      </c>
      <c r="T23" s="30">
        <f t="shared" si="27"/>
        <v>2630</v>
      </c>
      <c r="U23" s="30">
        <v>0</v>
      </c>
      <c r="V23" s="31">
        <f t="shared" si="28"/>
        <v>18830</v>
      </c>
      <c r="W23" s="31">
        <f t="shared" si="29"/>
        <v>15000</v>
      </c>
      <c r="X23" s="31">
        <f t="shared" si="30"/>
        <v>18830</v>
      </c>
      <c r="Y23" s="30">
        <f t="shared" ref="Y23:Y82" si="40">ROUND(W23*12%,0)</f>
        <v>1800</v>
      </c>
      <c r="Z23" s="30">
        <f t="shared" si="31"/>
        <v>142</v>
      </c>
      <c r="AA23" s="30">
        <v>0</v>
      </c>
      <c r="AB23" s="30">
        <v>0</v>
      </c>
      <c r="AC23" s="30">
        <v>0</v>
      </c>
      <c r="AD23" s="30">
        <f t="shared" si="32"/>
        <v>1942</v>
      </c>
      <c r="AE23" s="30">
        <f t="shared" si="33"/>
        <v>16888</v>
      </c>
      <c r="AF23" s="34" t="s">
        <v>38</v>
      </c>
      <c r="AG23" s="35">
        <v>44088</v>
      </c>
      <c r="AH23" s="35"/>
      <c r="AI23" s="52">
        <v>89</v>
      </c>
      <c r="AJ23" s="124">
        <v>128</v>
      </c>
      <c r="AK23" s="16">
        <f t="shared" ref="AK23:AK27" si="41">190*AI23+15*AJ23</f>
        <v>18830</v>
      </c>
      <c r="AL23" s="124">
        <f t="shared" ref="AL23:AL27" si="42">AK23-V23</f>
        <v>0</v>
      </c>
      <c r="AM23" s="42"/>
    </row>
    <row r="24" spans="1:41" s="125" customFormat="1" ht="40.5" customHeight="1">
      <c r="A24" s="13">
        <v>15</v>
      </c>
      <c r="B24" s="128">
        <v>10926</v>
      </c>
      <c r="C24" s="12" t="s">
        <v>85</v>
      </c>
      <c r="D24" s="129" t="s">
        <v>86</v>
      </c>
      <c r="E24" s="12" t="s">
        <v>83</v>
      </c>
      <c r="F24" s="130">
        <v>3011033570</v>
      </c>
      <c r="G24" s="132">
        <v>953</v>
      </c>
      <c r="H24" s="89" t="s">
        <v>87</v>
      </c>
      <c r="I24" s="114">
        <v>16200</v>
      </c>
      <c r="J24" s="112">
        <v>0</v>
      </c>
      <c r="K24" s="112">
        <v>0</v>
      </c>
      <c r="L24" s="112">
        <v>0</v>
      </c>
      <c r="M24" s="16">
        <f t="shared" si="26"/>
        <v>16200</v>
      </c>
      <c r="N24" s="16">
        <v>31</v>
      </c>
      <c r="O24" s="16">
        <v>0</v>
      </c>
      <c r="P24" s="30">
        <f t="shared" si="36"/>
        <v>16200</v>
      </c>
      <c r="Q24" s="30">
        <f t="shared" si="37"/>
        <v>0</v>
      </c>
      <c r="R24" s="30">
        <f t="shared" si="38"/>
        <v>0</v>
      </c>
      <c r="S24" s="30">
        <f t="shared" si="39"/>
        <v>0</v>
      </c>
      <c r="T24" s="30">
        <f t="shared" si="27"/>
        <v>140</v>
      </c>
      <c r="U24" s="30">
        <v>0</v>
      </c>
      <c r="V24" s="31">
        <f t="shared" si="28"/>
        <v>16340</v>
      </c>
      <c r="W24" s="31">
        <f t="shared" si="29"/>
        <v>15000</v>
      </c>
      <c r="X24" s="31">
        <f t="shared" si="30"/>
        <v>16340</v>
      </c>
      <c r="Y24" s="30">
        <f t="shared" si="40"/>
        <v>1800</v>
      </c>
      <c r="Z24" s="30">
        <f t="shared" si="31"/>
        <v>123</v>
      </c>
      <c r="AA24" s="30">
        <v>0</v>
      </c>
      <c r="AB24" s="30">
        <v>0</v>
      </c>
      <c r="AC24" s="30">
        <v>0</v>
      </c>
      <c r="AD24" s="30">
        <f t="shared" si="32"/>
        <v>1923</v>
      </c>
      <c r="AE24" s="30">
        <f t="shared" si="33"/>
        <v>14417</v>
      </c>
      <c r="AF24" s="34" t="s">
        <v>38</v>
      </c>
      <c r="AG24" s="35">
        <v>44088</v>
      </c>
      <c r="AH24" s="35"/>
      <c r="AI24" s="52">
        <v>86</v>
      </c>
      <c r="AJ24" s="133">
        <v>0</v>
      </c>
      <c r="AK24" s="16">
        <f t="shared" si="41"/>
        <v>16340</v>
      </c>
      <c r="AL24" s="124">
        <f t="shared" si="42"/>
        <v>0</v>
      </c>
      <c r="AM24" s="42"/>
    </row>
    <row r="25" spans="1:41" s="125" customFormat="1" ht="40.5" customHeight="1">
      <c r="A25" s="13">
        <v>16</v>
      </c>
      <c r="B25" s="128">
        <v>11267</v>
      </c>
      <c r="C25" s="12" t="s">
        <v>88</v>
      </c>
      <c r="D25" s="12" t="s">
        <v>89</v>
      </c>
      <c r="E25" s="12" t="s">
        <v>83</v>
      </c>
      <c r="F25" s="13">
        <v>1114620462</v>
      </c>
      <c r="G25" s="14">
        <v>1293</v>
      </c>
      <c r="H25" s="89" t="s">
        <v>90</v>
      </c>
      <c r="I25" s="114">
        <v>16200</v>
      </c>
      <c r="J25" s="112">
        <v>0</v>
      </c>
      <c r="K25" s="112">
        <v>0</v>
      </c>
      <c r="L25" s="112">
        <v>0</v>
      </c>
      <c r="M25" s="16">
        <f t="shared" si="26"/>
        <v>16200</v>
      </c>
      <c r="N25" s="16">
        <v>20</v>
      </c>
      <c r="O25" s="16">
        <v>0</v>
      </c>
      <c r="P25" s="30">
        <f t="shared" si="36"/>
        <v>10452</v>
      </c>
      <c r="Q25" s="30">
        <f t="shared" si="37"/>
        <v>0</v>
      </c>
      <c r="R25" s="30">
        <f t="shared" si="38"/>
        <v>0</v>
      </c>
      <c r="S25" s="30">
        <f t="shared" si="39"/>
        <v>0</v>
      </c>
      <c r="T25" s="30">
        <f t="shared" si="27"/>
        <v>113</v>
      </c>
      <c r="U25" s="30">
        <v>0</v>
      </c>
      <c r="V25" s="31">
        <f t="shared" si="28"/>
        <v>10565</v>
      </c>
      <c r="W25" s="31">
        <f t="shared" si="29"/>
        <v>10452</v>
      </c>
      <c r="X25" s="31">
        <f t="shared" si="30"/>
        <v>10565</v>
      </c>
      <c r="Y25" s="30">
        <f t="shared" si="40"/>
        <v>1254</v>
      </c>
      <c r="Z25" s="30">
        <f t="shared" si="31"/>
        <v>80</v>
      </c>
      <c r="AA25" s="30">
        <v>0</v>
      </c>
      <c r="AB25" s="30">
        <v>5000</v>
      </c>
      <c r="AC25" s="30">
        <v>0</v>
      </c>
      <c r="AD25" s="30">
        <f t="shared" si="32"/>
        <v>6334</v>
      </c>
      <c r="AE25" s="30">
        <f t="shared" si="33"/>
        <v>4231</v>
      </c>
      <c r="AF25" s="34" t="s">
        <v>38</v>
      </c>
      <c r="AG25" s="35">
        <v>44088</v>
      </c>
      <c r="AH25" s="35"/>
      <c r="AI25" s="52">
        <v>53</v>
      </c>
      <c r="AJ25" s="124">
        <v>33</v>
      </c>
      <c r="AK25" s="16">
        <f t="shared" si="41"/>
        <v>10565</v>
      </c>
      <c r="AL25" s="124">
        <f t="shared" si="42"/>
        <v>0</v>
      </c>
    </row>
    <row r="26" spans="1:41" s="125" customFormat="1" ht="40.5" customHeight="1">
      <c r="A26" s="13">
        <v>17</v>
      </c>
      <c r="B26" s="128">
        <v>10927</v>
      </c>
      <c r="C26" s="12" t="s">
        <v>91</v>
      </c>
      <c r="D26" s="129" t="s">
        <v>92</v>
      </c>
      <c r="E26" s="12" t="s">
        <v>83</v>
      </c>
      <c r="F26" s="130">
        <v>2105972983</v>
      </c>
      <c r="G26" s="14">
        <v>954</v>
      </c>
      <c r="H26" s="89" t="s">
        <v>93</v>
      </c>
      <c r="I26" s="114">
        <v>16200</v>
      </c>
      <c r="J26" s="112">
        <v>0</v>
      </c>
      <c r="K26" s="112">
        <v>0</v>
      </c>
      <c r="L26" s="112">
        <v>0</v>
      </c>
      <c r="M26" s="16">
        <f t="shared" si="26"/>
        <v>16200</v>
      </c>
      <c r="N26" s="16">
        <v>31</v>
      </c>
      <c r="O26" s="16">
        <v>0</v>
      </c>
      <c r="P26" s="30">
        <f t="shared" si="36"/>
        <v>16200</v>
      </c>
      <c r="Q26" s="30">
        <f t="shared" si="37"/>
        <v>0</v>
      </c>
      <c r="R26" s="30">
        <f t="shared" si="38"/>
        <v>0</v>
      </c>
      <c r="S26" s="30">
        <f t="shared" si="39"/>
        <v>0</v>
      </c>
      <c r="T26" s="30">
        <f t="shared" si="27"/>
        <v>900</v>
      </c>
      <c r="U26" s="30">
        <v>0</v>
      </c>
      <c r="V26" s="31">
        <f t="shared" si="28"/>
        <v>17100</v>
      </c>
      <c r="W26" s="31">
        <f t="shared" si="29"/>
        <v>15000</v>
      </c>
      <c r="X26" s="31">
        <f t="shared" si="30"/>
        <v>17100</v>
      </c>
      <c r="Y26" s="30">
        <f t="shared" si="40"/>
        <v>1800</v>
      </c>
      <c r="Z26" s="30">
        <f t="shared" si="31"/>
        <v>129</v>
      </c>
      <c r="AA26" s="30">
        <v>0</v>
      </c>
      <c r="AB26" s="30">
        <v>0</v>
      </c>
      <c r="AC26" s="30">
        <v>0</v>
      </c>
      <c r="AD26" s="30">
        <f t="shared" si="32"/>
        <v>1929</v>
      </c>
      <c r="AE26" s="30">
        <f t="shared" si="33"/>
        <v>15171</v>
      </c>
      <c r="AF26" s="34" t="s">
        <v>38</v>
      </c>
      <c r="AG26" s="35">
        <v>44088</v>
      </c>
      <c r="AH26" s="35"/>
      <c r="AI26" s="52">
        <v>90</v>
      </c>
      <c r="AJ26" s="133">
        <v>0</v>
      </c>
      <c r="AK26" s="16">
        <f t="shared" si="41"/>
        <v>17100</v>
      </c>
      <c r="AL26" s="124">
        <f t="shared" si="42"/>
        <v>0</v>
      </c>
    </row>
    <row r="27" spans="1:41" s="125" customFormat="1" ht="40.5" customHeight="1">
      <c r="A27" s="13">
        <v>18</v>
      </c>
      <c r="B27" s="134">
        <v>12280</v>
      </c>
      <c r="C27" s="12" t="s">
        <v>94</v>
      </c>
      <c r="D27" s="25" t="s">
        <v>95</v>
      </c>
      <c r="E27" s="12" t="s">
        <v>83</v>
      </c>
      <c r="F27" s="13">
        <v>1114659901</v>
      </c>
      <c r="G27" s="14">
        <v>1306</v>
      </c>
      <c r="H27" s="80" t="s">
        <v>96</v>
      </c>
      <c r="I27" s="114">
        <v>16200</v>
      </c>
      <c r="J27" s="112">
        <v>0</v>
      </c>
      <c r="K27" s="112">
        <v>0</v>
      </c>
      <c r="L27" s="112">
        <v>0</v>
      </c>
      <c r="M27" s="16">
        <f t="shared" si="26"/>
        <v>16200</v>
      </c>
      <c r="N27" s="16">
        <v>29</v>
      </c>
      <c r="O27" s="16">
        <v>0</v>
      </c>
      <c r="P27" s="30">
        <f t="shared" si="36"/>
        <v>15155</v>
      </c>
      <c r="Q27" s="30">
        <f t="shared" si="37"/>
        <v>0</v>
      </c>
      <c r="R27" s="30">
        <f t="shared" si="38"/>
        <v>0</v>
      </c>
      <c r="S27" s="30">
        <f t="shared" si="39"/>
        <v>0</v>
      </c>
      <c r="T27" s="30">
        <f t="shared" si="27"/>
        <v>105</v>
      </c>
      <c r="U27" s="30">
        <v>0</v>
      </c>
      <c r="V27" s="31">
        <f t="shared" si="28"/>
        <v>15260</v>
      </c>
      <c r="W27" s="31">
        <f t="shared" si="29"/>
        <v>15000</v>
      </c>
      <c r="X27" s="31">
        <f t="shared" si="30"/>
        <v>15260</v>
      </c>
      <c r="Y27" s="30">
        <f t="shared" si="40"/>
        <v>1800</v>
      </c>
      <c r="Z27" s="30">
        <f t="shared" si="31"/>
        <v>115</v>
      </c>
      <c r="AA27" s="30">
        <v>0</v>
      </c>
      <c r="AB27" s="30">
        <v>0</v>
      </c>
      <c r="AC27" s="30">
        <v>0</v>
      </c>
      <c r="AD27" s="30">
        <f t="shared" si="32"/>
        <v>1915</v>
      </c>
      <c r="AE27" s="30">
        <f t="shared" si="33"/>
        <v>13345</v>
      </c>
      <c r="AF27" s="34" t="s">
        <v>38</v>
      </c>
      <c r="AG27" s="35">
        <v>44088</v>
      </c>
      <c r="AH27" s="35"/>
      <c r="AI27" s="52">
        <v>77</v>
      </c>
      <c r="AJ27" s="124">
        <v>42</v>
      </c>
      <c r="AK27" s="16">
        <f t="shared" si="41"/>
        <v>15260</v>
      </c>
      <c r="AL27" s="124">
        <f t="shared" si="42"/>
        <v>0</v>
      </c>
    </row>
    <row r="28" spans="1:41" s="125" customFormat="1" ht="40.5" customHeight="1">
      <c r="A28" s="13">
        <v>19</v>
      </c>
      <c r="B28" s="128">
        <v>10928</v>
      </c>
      <c r="C28" s="12" t="s">
        <v>97</v>
      </c>
      <c r="D28" s="129" t="s">
        <v>98</v>
      </c>
      <c r="E28" s="12" t="s">
        <v>83</v>
      </c>
      <c r="F28" s="130">
        <v>2105973033</v>
      </c>
      <c r="G28" s="131">
        <v>955</v>
      </c>
      <c r="H28" s="89" t="s">
        <v>99</v>
      </c>
      <c r="I28" s="114">
        <v>16200</v>
      </c>
      <c r="J28" s="112">
        <v>0</v>
      </c>
      <c r="K28" s="112">
        <v>0</v>
      </c>
      <c r="L28" s="112">
        <v>0</v>
      </c>
      <c r="M28" s="16">
        <f>I28+J28+K28+L28</f>
        <v>16200</v>
      </c>
      <c r="N28" s="16">
        <v>31</v>
      </c>
      <c r="O28" s="16">
        <v>0</v>
      </c>
      <c r="P28" s="30">
        <f t="shared" si="36"/>
        <v>16200</v>
      </c>
      <c r="Q28" s="30">
        <f t="shared" si="37"/>
        <v>0</v>
      </c>
      <c r="R28" s="30">
        <f t="shared" si="38"/>
        <v>0</v>
      </c>
      <c r="S28" s="30">
        <f t="shared" si="39"/>
        <v>0</v>
      </c>
      <c r="T28" s="30">
        <f>AK28-P28</f>
        <v>885</v>
      </c>
      <c r="U28" s="30">
        <v>0</v>
      </c>
      <c r="V28" s="31">
        <f>U28+T28+S28+R28+Q28+P28</f>
        <v>17085</v>
      </c>
      <c r="W28" s="31">
        <f>IF(P28&gt;15000,15000,P28)</f>
        <v>15000</v>
      </c>
      <c r="X28" s="31">
        <f>V28</f>
        <v>17085</v>
      </c>
      <c r="Y28" s="30">
        <f t="shared" si="40"/>
        <v>1800</v>
      </c>
      <c r="Z28" s="30">
        <f>CEILING(X28*0.75%,1)</f>
        <v>129</v>
      </c>
      <c r="AA28" s="30">
        <v>0</v>
      </c>
      <c r="AB28" s="30">
        <v>0</v>
      </c>
      <c r="AC28" s="30">
        <v>0</v>
      </c>
      <c r="AD28" s="30">
        <f>Y28+Z28+AA28+AB28+AC28</f>
        <v>1929</v>
      </c>
      <c r="AE28" s="30">
        <f>V28-AD28</f>
        <v>15156</v>
      </c>
      <c r="AF28" s="34" t="s">
        <v>38</v>
      </c>
      <c r="AG28" s="35">
        <v>44088</v>
      </c>
      <c r="AH28" s="35"/>
      <c r="AI28" s="52">
        <v>87</v>
      </c>
      <c r="AJ28" s="133">
        <v>37</v>
      </c>
      <c r="AK28" s="16">
        <f>190*AI28+15*AJ28</f>
        <v>17085</v>
      </c>
      <c r="AL28" s="124">
        <f>AK28-V28</f>
        <v>0</v>
      </c>
      <c r="AM28" s="42"/>
    </row>
    <row r="29" spans="1:41" s="125" customFormat="1" ht="40.5" customHeight="1">
      <c r="A29" s="13">
        <v>20</v>
      </c>
      <c r="B29" s="21">
        <v>12830</v>
      </c>
      <c r="C29" s="12" t="s">
        <v>314</v>
      </c>
      <c r="D29" s="218" t="s">
        <v>315</v>
      </c>
      <c r="E29" s="12" t="s">
        <v>83</v>
      </c>
      <c r="F29" s="130">
        <v>1115552139</v>
      </c>
      <c r="G29" s="14">
        <v>11859</v>
      </c>
      <c r="H29" s="89">
        <v>101465961252</v>
      </c>
      <c r="I29" s="114">
        <v>16200</v>
      </c>
      <c r="J29" s="112">
        <v>0</v>
      </c>
      <c r="K29" s="112">
        <v>0</v>
      </c>
      <c r="L29" s="112">
        <v>0</v>
      </c>
      <c r="M29" s="16">
        <f>I29+J29+K29+L29</f>
        <v>16200</v>
      </c>
      <c r="N29" s="16">
        <v>6</v>
      </c>
      <c r="O29" s="16">
        <v>0</v>
      </c>
      <c r="P29" s="30">
        <f t="shared" si="36"/>
        <v>3135</v>
      </c>
      <c r="Q29" s="30">
        <f t="shared" si="37"/>
        <v>0</v>
      </c>
      <c r="R29" s="30">
        <f t="shared" si="38"/>
        <v>0</v>
      </c>
      <c r="S29" s="30">
        <f t="shared" si="39"/>
        <v>0</v>
      </c>
      <c r="T29" s="30">
        <f>AK29-P29</f>
        <v>345</v>
      </c>
      <c r="U29" s="30">
        <v>0</v>
      </c>
      <c r="V29" s="31">
        <f>U29+T29+S29+R29+Q29+P29</f>
        <v>3480</v>
      </c>
      <c r="W29" s="31">
        <f>IF(P29&gt;15000,15000,P29)</f>
        <v>3135</v>
      </c>
      <c r="X29" s="31">
        <f>V29</f>
        <v>3480</v>
      </c>
      <c r="Y29" s="30">
        <f t="shared" si="40"/>
        <v>376</v>
      </c>
      <c r="Z29" s="30">
        <f>CEILING(X29*0.75%,1)</f>
        <v>27</v>
      </c>
      <c r="AA29" s="30">
        <v>0</v>
      </c>
      <c r="AB29" s="30">
        <v>0</v>
      </c>
      <c r="AC29" s="30">
        <v>0</v>
      </c>
      <c r="AD29" s="30">
        <f>Y29+Z29+AA29+AB29+AC29</f>
        <v>403</v>
      </c>
      <c r="AE29" s="30">
        <f>V29-AD29</f>
        <v>3077</v>
      </c>
      <c r="AF29" s="34" t="s">
        <v>38</v>
      </c>
      <c r="AG29" s="35">
        <v>44089</v>
      </c>
      <c r="AH29" s="35"/>
      <c r="AI29" s="52">
        <v>15</v>
      </c>
      <c r="AJ29" s="133">
        <v>42</v>
      </c>
      <c r="AK29" s="16">
        <f>190*AI29+15*AJ29</f>
        <v>3480</v>
      </c>
      <c r="AL29" s="124">
        <f>AK29-V29</f>
        <v>0</v>
      </c>
      <c r="AM29" s="42"/>
    </row>
    <row r="30" spans="1:41" s="195" customFormat="1" ht="34.5" customHeight="1">
      <c r="A30" s="13">
        <v>21</v>
      </c>
      <c r="B30" s="75">
        <v>12829</v>
      </c>
      <c r="C30" s="46" t="s">
        <v>74</v>
      </c>
      <c r="D30" s="218" t="s">
        <v>316</v>
      </c>
      <c r="E30" s="142" t="s">
        <v>115</v>
      </c>
      <c r="F30" s="199">
        <v>1115254115</v>
      </c>
      <c r="G30" s="200">
        <v>11858</v>
      </c>
      <c r="H30" s="201" t="s">
        <v>311</v>
      </c>
      <c r="I30" s="192">
        <v>14900</v>
      </c>
      <c r="J30" s="192">
        <v>0</v>
      </c>
      <c r="K30" s="192">
        <v>0</v>
      </c>
      <c r="L30" s="193">
        <v>0</v>
      </c>
      <c r="M30" s="16">
        <f t="shared" ref="M30:M60" si="43">I30+J30+K30+L30</f>
        <v>14900</v>
      </c>
      <c r="N30" s="16">
        <v>17</v>
      </c>
      <c r="O30" s="16">
        <v>0</v>
      </c>
      <c r="P30" s="30">
        <f>ROUND(I30/31*N30,0)</f>
        <v>8171</v>
      </c>
      <c r="Q30" s="30">
        <f>ROUND(J30/31*N30,0)</f>
        <v>0</v>
      </c>
      <c r="R30" s="30">
        <f>ROUND(K30/31*N30,0)</f>
        <v>0</v>
      </c>
      <c r="S30" s="30">
        <f>ROUND(I30/31/8*2*O30,0)</f>
        <v>0</v>
      </c>
      <c r="T30" s="30">
        <f>ROUND(L30/31*N30,0)</f>
        <v>0</v>
      </c>
      <c r="U30" s="30">
        <v>0</v>
      </c>
      <c r="V30" s="31">
        <f t="shared" ref="V30:V60" si="44">U30+T30+S30+R30+Q30+P30</f>
        <v>8171</v>
      </c>
      <c r="W30" s="31">
        <f t="shared" ref="W30:W58" si="45">IF(P30&gt;15000,15000,P30)</f>
        <v>8171</v>
      </c>
      <c r="X30" s="31">
        <f t="shared" ref="X30:X46" si="46">V30</f>
        <v>8171</v>
      </c>
      <c r="Y30" s="30">
        <f t="shared" si="40"/>
        <v>981</v>
      </c>
      <c r="Z30" s="30">
        <f t="shared" ref="Z30:Z60" si="47">CEILING(X30*0.75%,1)</f>
        <v>62</v>
      </c>
      <c r="AA30" s="30">
        <v>0</v>
      </c>
      <c r="AB30" s="30">
        <v>301</v>
      </c>
      <c r="AC30" s="30">
        <v>0</v>
      </c>
      <c r="AD30" s="30">
        <f>+AC30+AB30+AA30+Z30+Y30</f>
        <v>1344</v>
      </c>
      <c r="AE30" s="30">
        <f t="shared" ref="AE30:AE60" si="48">V30-AD30</f>
        <v>6827</v>
      </c>
      <c r="AF30" s="34" t="s">
        <v>38</v>
      </c>
      <c r="AG30" s="35">
        <v>44088</v>
      </c>
      <c r="AH30" s="42"/>
      <c r="AI30" s="194"/>
      <c r="AJ30" s="194"/>
      <c r="AK30" s="194"/>
      <c r="AM30" s="121"/>
    </row>
    <row r="31" spans="1:41" s="121" customFormat="1" ht="39.6" customHeight="1">
      <c r="A31" s="13">
        <v>22</v>
      </c>
      <c r="B31" s="128">
        <v>11190</v>
      </c>
      <c r="C31" s="12" t="s">
        <v>116</v>
      </c>
      <c r="D31" s="16" t="s">
        <v>117</v>
      </c>
      <c r="E31" s="142" t="s">
        <v>115</v>
      </c>
      <c r="F31" s="12">
        <v>1313090433</v>
      </c>
      <c r="G31" s="14">
        <v>1216</v>
      </c>
      <c r="H31" s="89" t="s">
        <v>118</v>
      </c>
      <c r="I31" s="114">
        <v>16200</v>
      </c>
      <c r="J31" s="112">
        <v>0</v>
      </c>
      <c r="K31" s="112">
        <v>0</v>
      </c>
      <c r="L31" s="112">
        <v>0</v>
      </c>
      <c r="M31" s="16">
        <f t="shared" si="43"/>
        <v>16200</v>
      </c>
      <c r="N31" s="16">
        <v>29</v>
      </c>
      <c r="O31" s="124">
        <v>0</v>
      </c>
      <c r="P31" s="30">
        <f>ROUND(I31/31*N31,0)</f>
        <v>15155</v>
      </c>
      <c r="Q31" s="30">
        <f>ROUND(J31/31*N31,0)</f>
        <v>0</v>
      </c>
      <c r="R31" s="30">
        <f>ROUND(K31/31*N31,0)</f>
        <v>0</v>
      </c>
      <c r="S31" s="30">
        <f>ROUND(I31/31/8*2*O31,0)</f>
        <v>0</v>
      </c>
      <c r="T31" s="30">
        <f t="shared" ref="T31:T41" si="49">AK31-P31</f>
        <v>140</v>
      </c>
      <c r="U31" s="30">
        <v>0</v>
      </c>
      <c r="V31" s="31">
        <f t="shared" si="44"/>
        <v>15295</v>
      </c>
      <c r="W31" s="31">
        <f t="shared" si="45"/>
        <v>15000</v>
      </c>
      <c r="X31" s="31">
        <f t="shared" si="46"/>
        <v>15295</v>
      </c>
      <c r="Y31" s="30">
        <f t="shared" si="40"/>
        <v>1800</v>
      </c>
      <c r="Z31" s="30">
        <f t="shared" si="47"/>
        <v>115</v>
      </c>
      <c r="AA31" s="30">
        <v>0</v>
      </c>
      <c r="AB31" s="30">
        <v>0</v>
      </c>
      <c r="AC31" s="30">
        <v>0</v>
      </c>
      <c r="AD31" s="30">
        <f t="shared" ref="AD31:AD41" si="50">Y31+Z31+AA31+AB31+AC31</f>
        <v>1915</v>
      </c>
      <c r="AE31" s="30">
        <f t="shared" si="48"/>
        <v>13380</v>
      </c>
      <c r="AF31" s="34" t="s">
        <v>38</v>
      </c>
      <c r="AG31" s="35">
        <v>44088</v>
      </c>
      <c r="AH31" s="141"/>
      <c r="AI31" s="133">
        <v>79</v>
      </c>
      <c r="AJ31" s="133">
        <v>19</v>
      </c>
      <c r="AK31" s="16">
        <f>190*AI31+15*AJ31</f>
        <v>15295</v>
      </c>
      <c r="AL31" s="124">
        <f t="shared" ref="AL31:AL41" si="51">AK31-V31</f>
        <v>0</v>
      </c>
      <c r="AM31" s="230"/>
    </row>
    <row r="32" spans="1:41" s="121" customFormat="1" ht="39" customHeight="1">
      <c r="A32" s="13">
        <v>23</v>
      </c>
      <c r="B32" s="128">
        <v>11189</v>
      </c>
      <c r="C32" s="23" t="s">
        <v>119</v>
      </c>
      <c r="D32" s="16" t="s">
        <v>120</v>
      </c>
      <c r="E32" s="142" t="s">
        <v>115</v>
      </c>
      <c r="F32" s="12">
        <v>1312913562</v>
      </c>
      <c r="G32" s="14">
        <v>1215</v>
      </c>
      <c r="H32" s="89" t="s">
        <v>121</v>
      </c>
      <c r="I32" s="114">
        <v>16200</v>
      </c>
      <c r="J32" s="112">
        <v>0</v>
      </c>
      <c r="K32" s="112">
        <v>0</v>
      </c>
      <c r="L32" s="112">
        <v>0</v>
      </c>
      <c r="M32" s="16">
        <f t="shared" si="43"/>
        <v>16200</v>
      </c>
      <c r="N32" s="16">
        <v>30</v>
      </c>
      <c r="O32" s="124">
        <v>0</v>
      </c>
      <c r="P32" s="30">
        <f t="shared" ref="P32:P41" si="52">ROUND(I32/31*N32,0)</f>
        <v>15677</v>
      </c>
      <c r="Q32" s="30">
        <f t="shared" ref="Q32:Q41" si="53">ROUND(J32/31*N32,0)</f>
        <v>0</v>
      </c>
      <c r="R32" s="30">
        <f t="shared" ref="R32:R41" si="54">ROUND(K32/31*N32,0)</f>
        <v>0</v>
      </c>
      <c r="S32" s="30">
        <f t="shared" ref="S32:S41" si="55">ROUND(I32/31/8*2*O32,0)</f>
        <v>0</v>
      </c>
      <c r="T32" s="30">
        <f t="shared" si="49"/>
        <v>388</v>
      </c>
      <c r="U32" s="30">
        <v>0</v>
      </c>
      <c r="V32" s="31">
        <f t="shared" si="44"/>
        <v>16065</v>
      </c>
      <c r="W32" s="31">
        <f t="shared" si="45"/>
        <v>15000</v>
      </c>
      <c r="X32" s="31">
        <f t="shared" si="46"/>
        <v>16065</v>
      </c>
      <c r="Y32" s="30">
        <f t="shared" si="40"/>
        <v>1800</v>
      </c>
      <c r="Z32" s="30">
        <f t="shared" si="47"/>
        <v>121</v>
      </c>
      <c r="AA32" s="30">
        <v>0</v>
      </c>
      <c r="AB32" s="30">
        <v>0</v>
      </c>
      <c r="AC32" s="30">
        <v>0</v>
      </c>
      <c r="AD32" s="30">
        <f t="shared" si="50"/>
        <v>1921</v>
      </c>
      <c r="AE32" s="30">
        <f t="shared" si="48"/>
        <v>14144</v>
      </c>
      <c r="AF32" s="34" t="s">
        <v>38</v>
      </c>
      <c r="AG32" s="35">
        <v>44088</v>
      </c>
      <c r="AH32" s="26"/>
      <c r="AI32" s="133">
        <v>84</v>
      </c>
      <c r="AJ32" s="133">
        <v>7</v>
      </c>
      <c r="AK32" s="16">
        <f t="shared" ref="AK32:AK41" si="56">190*AI32+15*AJ32</f>
        <v>16065</v>
      </c>
      <c r="AL32" s="124">
        <f t="shared" si="51"/>
        <v>0</v>
      </c>
      <c r="AM32" s="230"/>
    </row>
    <row r="33" spans="1:41" s="41" customFormat="1" ht="38.450000000000003" customHeight="1">
      <c r="A33" s="13">
        <v>24</v>
      </c>
      <c r="B33" s="16">
        <v>11201</v>
      </c>
      <c r="C33" s="23" t="s">
        <v>122</v>
      </c>
      <c r="D33" s="12" t="s">
        <v>123</v>
      </c>
      <c r="E33" s="22" t="s">
        <v>115</v>
      </c>
      <c r="F33" s="12">
        <v>1321000631</v>
      </c>
      <c r="G33" s="14">
        <v>1227</v>
      </c>
      <c r="H33" s="89" t="s">
        <v>124</v>
      </c>
      <c r="I33" s="16">
        <v>16200</v>
      </c>
      <c r="J33" s="13">
        <v>0</v>
      </c>
      <c r="K33" s="13">
        <v>0</v>
      </c>
      <c r="L33" s="13">
        <v>0</v>
      </c>
      <c r="M33" s="16">
        <f t="shared" si="43"/>
        <v>16200</v>
      </c>
      <c r="N33" s="16">
        <v>27</v>
      </c>
      <c r="O33" s="16">
        <v>0</v>
      </c>
      <c r="P33" s="30">
        <f t="shared" si="52"/>
        <v>14110</v>
      </c>
      <c r="Q33" s="30">
        <f t="shared" si="53"/>
        <v>0</v>
      </c>
      <c r="R33" s="30">
        <f t="shared" si="54"/>
        <v>0</v>
      </c>
      <c r="S33" s="30">
        <f t="shared" si="55"/>
        <v>0</v>
      </c>
      <c r="T33" s="30">
        <f t="shared" si="49"/>
        <v>160</v>
      </c>
      <c r="U33" s="30">
        <v>0</v>
      </c>
      <c r="V33" s="31">
        <f t="shared" si="44"/>
        <v>14270</v>
      </c>
      <c r="W33" s="31">
        <f t="shared" si="45"/>
        <v>14110</v>
      </c>
      <c r="X33" s="31">
        <f t="shared" si="46"/>
        <v>14270</v>
      </c>
      <c r="Y33" s="30">
        <f t="shared" si="40"/>
        <v>1693</v>
      </c>
      <c r="Z33" s="30">
        <f t="shared" si="47"/>
        <v>108</v>
      </c>
      <c r="AA33" s="30">
        <v>0</v>
      </c>
      <c r="AB33" s="30">
        <v>0</v>
      </c>
      <c r="AC33" s="30">
        <v>0</v>
      </c>
      <c r="AD33" s="30">
        <f t="shared" si="50"/>
        <v>1801</v>
      </c>
      <c r="AE33" s="30">
        <f t="shared" si="48"/>
        <v>12469</v>
      </c>
      <c r="AF33" s="34" t="s">
        <v>38</v>
      </c>
      <c r="AG33" s="35">
        <v>44088</v>
      </c>
      <c r="AH33" s="26"/>
      <c r="AI33" s="16">
        <v>74</v>
      </c>
      <c r="AJ33" s="16">
        <v>14</v>
      </c>
      <c r="AK33" s="16">
        <f t="shared" si="56"/>
        <v>14270</v>
      </c>
      <c r="AL33" s="16">
        <f t="shared" si="51"/>
        <v>0</v>
      </c>
      <c r="AM33" s="230"/>
      <c r="AN33" s="205"/>
    </row>
    <row r="34" spans="1:41" s="41" customFormat="1" ht="39" customHeight="1">
      <c r="A34" s="13">
        <v>25</v>
      </c>
      <c r="B34" s="16">
        <v>11192</v>
      </c>
      <c r="C34" s="23" t="s">
        <v>125</v>
      </c>
      <c r="D34" s="16" t="s">
        <v>126</v>
      </c>
      <c r="E34" s="22" t="s">
        <v>115</v>
      </c>
      <c r="F34" s="12">
        <v>1314160908</v>
      </c>
      <c r="G34" s="14">
        <v>1218</v>
      </c>
      <c r="H34" s="89" t="s">
        <v>127</v>
      </c>
      <c r="I34" s="114">
        <v>16200</v>
      </c>
      <c r="J34" s="112">
        <v>0</v>
      </c>
      <c r="K34" s="112">
        <v>0</v>
      </c>
      <c r="L34" s="112">
        <v>0</v>
      </c>
      <c r="M34" s="16">
        <f t="shared" si="43"/>
        <v>16200</v>
      </c>
      <c r="N34" s="16">
        <v>26</v>
      </c>
      <c r="O34" s="16">
        <v>0</v>
      </c>
      <c r="P34" s="30">
        <f t="shared" si="52"/>
        <v>13587</v>
      </c>
      <c r="Q34" s="30">
        <f t="shared" si="53"/>
        <v>0</v>
      </c>
      <c r="R34" s="30">
        <f t="shared" si="54"/>
        <v>0</v>
      </c>
      <c r="S34" s="30">
        <f t="shared" si="55"/>
        <v>0</v>
      </c>
      <c r="T34" s="30">
        <f t="shared" si="49"/>
        <v>378</v>
      </c>
      <c r="U34" s="30">
        <v>0</v>
      </c>
      <c r="V34" s="31">
        <f t="shared" si="44"/>
        <v>13965</v>
      </c>
      <c r="W34" s="31">
        <f t="shared" si="45"/>
        <v>13587</v>
      </c>
      <c r="X34" s="31">
        <f t="shared" si="46"/>
        <v>13965</v>
      </c>
      <c r="Y34" s="30">
        <f t="shared" si="40"/>
        <v>1630</v>
      </c>
      <c r="Z34" s="30">
        <f t="shared" si="47"/>
        <v>105</v>
      </c>
      <c r="AA34" s="30">
        <v>0</v>
      </c>
      <c r="AB34" s="30">
        <v>0</v>
      </c>
      <c r="AC34" s="30">
        <v>0</v>
      </c>
      <c r="AD34" s="30">
        <f t="shared" si="50"/>
        <v>1735</v>
      </c>
      <c r="AE34" s="30">
        <f>V34-AD34</f>
        <v>12230</v>
      </c>
      <c r="AF34" s="34" t="s">
        <v>38</v>
      </c>
      <c r="AG34" s="35">
        <v>44088</v>
      </c>
      <c r="AH34" s="26"/>
      <c r="AI34" s="16">
        <v>72</v>
      </c>
      <c r="AJ34" s="16">
        <v>19</v>
      </c>
      <c r="AK34" s="16">
        <f t="shared" si="56"/>
        <v>13965</v>
      </c>
      <c r="AL34" s="16">
        <f t="shared" si="51"/>
        <v>0</v>
      </c>
      <c r="AM34" s="230"/>
    </row>
    <row r="35" spans="1:41" s="222" customFormat="1" ht="39" customHeight="1">
      <c r="A35" s="13">
        <v>26</v>
      </c>
      <c r="B35" s="150">
        <v>12386</v>
      </c>
      <c r="C35" s="223" t="s">
        <v>128</v>
      </c>
      <c r="D35" s="209" t="s">
        <v>129</v>
      </c>
      <c r="E35" s="219" t="s">
        <v>115</v>
      </c>
      <c r="F35" s="231">
        <v>1114848605</v>
      </c>
      <c r="G35" s="210">
        <v>1412</v>
      </c>
      <c r="H35" s="220" t="s">
        <v>130</v>
      </c>
      <c r="I35" s="211">
        <v>16200</v>
      </c>
      <c r="J35" s="212">
        <v>0</v>
      </c>
      <c r="K35" s="212">
        <v>0</v>
      </c>
      <c r="L35" s="212">
        <v>0</v>
      </c>
      <c r="M35" s="150">
        <f>I35+J35+K35+L35</f>
        <v>16200</v>
      </c>
      <c r="N35" s="150">
        <v>0</v>
      </c>
      <c r="O35" s="217">
        <v>0</v>
      </c>
      <c r="P35" s="213">
        <f t="shared" si="52"/>
        <v>0</v>
      </c>
      <c r="Q35" s="213">
        <f t="shared" si="53"/>
        <v>0</v>
      </c>
      <c r="R35" s="213">
        <f t="shared" si="54"/>
        <v>0</v>
      </c>
      <c r="S35" s="213">
        <f t="shared" si="55"/>
        <v>0</v>
      </c>
      <c r="T35" s="213">
        <f t="shared" si="49"/>
        <v>0</v>
      </c>
      <c r="U35" s="213">
        <v>0</v>
      </c>
      <c r="V35" s="214">
        <f>U35+T35+S35+R35+Q35+P35</f>
        <v>0</v>
      </c>
      <c r="W35" s="214">
        <f>IF(P35&gt;15000,15000,P35)</f>
        <v>0</v>
      </c>
      <c r="X35" s="214">
        <f t="shared" si="46"/>
        <v>0</v>
      </c>
      <c r="Y35" s="30">
        <f t="shared" si="40"/>
        <v>0</v>
      </c>
      <c r="Z35" s="213">
        <f t="shared" si="47"/>
        <v>0</v>
      </c>
      <c r="AA35" s="213">
        <v>0</v>
      </c>
      <c r="AB35" s="213">
        <v>0</v>
      </c>
      <c r="AC35" s="213">
        <v>0</v>
      </c>
      <c r="AD35" s="213">
        <f>Y35+Z35+AA35+AB35+AC35</f>
        <v>0</v>
      </c>
      <c r="AE35" s="213">
        <f>V35-AD35</f>
        <v>0</v>
      </c>
      <c r="AF35" s="215"/>
      <c r="AG35" s="216"/>
      <c r="AH35" s="221"/>
      <c r="AI35" s="232">
        <v>0</v>
      </c>
      <c r="AJ35" s="232">
        <v>0</v>
      </c>
      <c r="AK35" s="16">
        <f t="shared" si="56"/>
        <v>0</v>
      </c>
      <c r="AL35" s="217">
        <f t="shared" si="51"/>
        <v>0</v>
      </c>
      <c r="AM35" s="230"/>
      <c r="AN35" s="160"/>
      <c r="AO35" s="160"/>
    </row>
    <row r="36" spans="1:41" s="41" customFormat="1" ht="39" customHeight="1">
      <c r="A36" s="13">
        <v>27</v>
      </c>
      <c r="B36" s="16">
        <v>11196</v>
      </c>
      <c r="C36" s="12" t="s">
        <v>131</v>
      </c>
      <c r="D36" s="12" t="s">
        <v>132</v>
      </c>
      <c r="E36" s="22" t="s">
        <v>115</v>
      </c>
      <c r="F36" s="12">
        <v>1113113721</v>
      </c>
      <c r="G36" s="14">
        <v>1222</v>
      </c>
      <c r="H36" s="89" t="s">
        <v>133</v>
      </c>
      <c r="I36" s="114">
        <v>16200</v>
      </c>
      <c r="J36" s="112">
        <v>0</v>
      </c>
      <c r="K36" s="112">
        <v>0</v>
      </c>
      <c r="L36" s="112">
        <v>0</v>
      </c>
      <c r="M36" s="16">
        <f t="shared" si="43"/>
        <v>16200</v>
      </c>
      <c r="N36" s="16">
        <v>29</v>
      </c>
      <c r="O36" s="16">
        <v>0</v>
      </c>
      <c r="P36" s="30">
        <f t="shared" si="52"/>
        <v>15155</v>
      </c>
      <c r="Q36" s="30">
        <f t="shared" si="53"/>
        <v>0</v>
      </c>
      <c r="R36" s="30">
        <f t="shared" si="54"/>
        <v>0</v>
      </c>
      <c r="S36" s="30">
        <f t="shared" si="55"/>
        <v>0</v>
      </c>
      <c r="T36" s="30">
        <f t="shared" si="49"/>
        <v>385</v>
      </c>
      <c r="U36" s="30">
        <v>0</v>
      </c>
      <c r="V36" s="31">
        <f t="shared" si="44"/>
        <v>15540</v>
      </c>
      <c r="W36" s="31">
        <f t="shared" si="45"/>
        <v>15000</v>
      </c>
      <c r="X36" s="31">
        <f t="shared" si="46"/>
        <v>15540</v>
      </c>
      <c r="Y36" s="30">
        <f t="shared" si="40"/>
        <v>1800</v>
      </c>
      <c r="Z36" s="30">
        <f t="shared" si="47"/>
        <v>117</v>
      </c>
      <c r="AA36" s="30">
        <v>0</v>
      </c>
      <c r="AB36" s="30">
        <v>0</v>
      </c>
      <c r="AC36" s="30">
        <v>0</v>
      </c>
      <c r="AD36" s="30">
        <f t="shared" si="50"/>
        <v>1917</v>
      </c>
      <c r="AE36" s="30">
        <f t="shared" si="48"/>
        <v>13623</v>
      </c>
      <c r="AF36" s="34" t="s">
        <v>38</v>
      </c>
      <c r="AG36" s="35">
        <v>44088</v>
      </c>
      <c r="AH36" s="51"/>
      <c r="AI36" s="133">
        <v>81</v>
      </c>
      <c r="AJ36" s="133">
        <v>10</v>
      </c>
      <c r="AK36" s="16">
        <f t="shared" si="56"/>
        <v>15540</v>
      </c>
      <c r="AL36" s="16">
        <f t="shared" si="51"/>
        <v>0</v>
      </c>
      <c r="AM36" s="233"/>
      <c r="AN36" s="233"/>
      <c r="AO36" s="42"/>
    </row>
    <row r="37" spans="1:41" s="41" customFormat="1" ht="39" customHeight="1">
      <c r="A37" s="13">
        <v>28</v>
      </c>
      <c r="B37" s="16">
        <v>11206</v>
      </c>
      <c r="C37" s="12" t="s">
        <v>134</v>
      </c>
      <c r="D37" s="12" t="s">
        <v>135</v>
      </c>
      <c r="E37" s="22" t="s">
        <v>115</v>
      </c>
      <c r="F37" s="12">
        <v>1321169261</v>
      </c>
      <c r="G37" s="14">
        <v>1232</v>
      </c>
      <c r="H37" s="89" t="s">
        <v>136</v>
      </c>
      <c r="I37" s="16">
        <v>16200</v>
      </c>
      <c r="J37" s="13">
        <v>0</v>
      </c>
      <c r="K37" s="13">
        <v>0</v>
      </c>
      <c r="L37" s="13">
        <v>0</v>
      </c>
      <c r="M37" s="16">
        <f t="shared" si="43"/>
        <v>16200</v>
      </c>
      <c r="N37" s="16">
        <v>31</v>
      </c>
      <c r="O37" s="16">
        <v>0</v>
      </c>
      <c r="P37" s="30">
        <f t="shared" si="52"/>
        <v>16200</v>
      </c>
      <c r="Q37" s="30">
        <f t="shared" si="53"/>
        <v>0</v>
      </c>
      <c r="R37" s="30">
        <f t="shared" si="54"/>
        <v>0</v>
      </c>
      <c r="S37" s="30">
        <f t="shared" si="55"/>
        <v>0</v>
      </c>
      <c r="T37" s="30">
        <f t="shared" si="49"/>
        <v>670</v>
      </c>
      <c r="U37" s="30">
        <v>0</v>
      </c>
      <c r="V37" s="31">
        <f t="shared" si="44"/>
        <v>16870</v>
      </c>
      <c r="W37" s="31">
        <f t="shared" si="45"/>
        <v>15000</v>
      </c>
      <c r="X37" s="31">
        <f t="shared" si="46"/>
        <v>16870</v>
      </c>
      <c r="Y37" s="30">
        <f t="shared" si="40"/>
        <v>1800</v>
      </c>
      <c r="Z37" s="30">
        <f t="shared" si="47"/>
        <v>127</v>
      </c>
      <c r="AA37" s="30">
        <v>0</v>
      </c>
      <c r="AB37" s="30">
        <v>0</v>
      </c>
      <c r="AC37" s="30">
        <v>0</v>
      </c>
      <c r="AD37" s="30">
        <f t="shared" si="50"/>
        <v>1927</v>
      </c>
      <c r="AE37" s="30">
        <f t="shared" si="48"/>
        <v>14943</v>
      </c>
      <c r="AF37" s="34" t="s">
        <v>38</v>
      </c>
      <c r="AG37" s="35">
        <v>44088</v>
      </c>
      <c r="AH37" s="26"/>
      <c r="AI37" s="16">
        <v>88</v>
      </c>
      <c r="AJ37" s="16">
        <v>10</v>
      </c>
      <c r="AK37" s="16">
        <f t="shared" si="56"/>
        <v>16870</v>
      </c>
      <c r="AL37" s="16">
        <f t="shared" si="51"/>
        <v>0</v>
      </c>
      <c r="AM37" s="42"/>
      <c r="AN37" s="42"/>
      <c r="AO37" s="42"/>
    </row>
    <row r="38" spans="1:41" s="41" customFormat="1" ht="39" customHeight="1">
      <c r="A38" s="13">
        <v>29</v>
      </c>
      <c r="B38" s="16">
        <v>11191</v>
      </c>
      <c r="C38" s="12" t="s">
        <v>137</v>
      </c>
      <c r="D38" s="16" t="s">
        <v>138</v>
      </c>
      <c r="E38" s="22" t="s">
        <v>115</v>
      </c>
      <c r="F38" s="12">
        <v>1313207358</v>
      </c>
      <c r="G38" s="14">
        <v>1217</v>
      </c>
      <c r="H38" s="89" t="s">
        <v>139</v>
      </c>
      <c r="I38" s="114">
        <v>16200</v>
      </c>
      <c r="J38" s="112">
        <v>0</v>
      </c>
      <c r="K38" s="112">
        <v>0</v>
      </c>
      <c r="L38" s="112">
        <v>0</v>
      </c>
      <c r="M38" s="16">
        <f t="shared" si="43"/>
        <v>16200</v>
      </c>
      <c r="N38" s="16">
        <v>31</v>
      </c>
      <c r="O38" s="16">
        <v>0</v>
      </c>
      <c r="P38" s="30">
        <f t="shared" si="52"/>
        <v>16200</v>
      </c>
      <c r="Q38" s="30">
        <f t="shared" si="53"/>
        <v>0</v>
      </c>
      <c r="R38" s="30">
        <f t="shared" si="54"/>
        <v>0</v>
      </c>
      <c r="S38" s="30">
        <f t="shared" si="55"/>
        <v>0</v>
      </c>
      <c r="T38" s="30">
        <f t="shared" si="49"/>
        <v>1270</v>
      </c>
      <c r="U38" s="30">
        <v>0</v>
      </c>
      <c r="V38" s="31">
        <f t="shared" si="44"/>
        <v>17470</v>
      </c>
      <c r="W38" s="31">
        <f t="shared" si="45"/>
        <v>15000</v>
      </c>
      <c r="X38" s="31">
        <f t="shared" si="46"/>
        <v>17470</v>
      </c>
      <c r="Y38" s="30">
        <f t="shared" si="40"/>
        <v>1800</v>
      </c>
      <c r="Z38" s="30">
        <f t="shared" si="47"/>
        <v>132</v>
      </c>
      <c r="AA38" s="30">
        <v>0</v>
      </c>
      <c r="AB38" s="30">
        <v>0</v>
      </c>
      <c r="AC38" s="30">
        <v>0</v>
      </c>
      <c r="AD38" s="30">
        <f t="shared" si="50"/>
        <v>1932</v>
      </c>
      <c r="AE38" s="30">
        <f>V38-AD38</f>
        <v>15538</v>
      </c>
      <c r="AF38" s="34" t="s">
        <v>38</v>
      </c>
      <c r="AG38" s="35">
        <v>44088</v>
      </c>
      <c r="AH38" s="26"/>
      <c r="AI38" s="16">
        <v>88</v>
      </c>
      <c r="AJ38" s="16">
        <v>50</v>
      </c>
      <c r="AK38" s="16">
        <f t="shared" si="56"/>
        <v>17470</v>
      </c>
      <c r="AL38" s="16">
        <f t="shared" si="51"/>
        <v>0</v>
      </c>
      <c r="AM38" s="42"/>
      <c r="AN38" s="42"/>
      <c r="AO38" s="42"/>
    </row>
    <row r="39" spans="1:41" s="121" customFormat="1" ht="39" customHeight="1">
      <c r="A39" s="13">
        <v>30</v>
      </c>
      <c r="B39" s="128">
        <v>11198</v>
      </c>
      <c r="C39" s="12" t="s">
        <v>140</v>
      </c>
      <c r="D39" s="16" t="s">
        <v>141</v>
      </c>
      <c r="E39" s="142" t="s">
        <v>115</v>
      </c>
      <c r="F39" s="12">
        <v>1320914485</v>
      </c>
      <c r="G39" s="14">
        <v>1224</v>
      </c>
      <c r="H39" s="89" t="s">
        <v>142</v>
      </c>
      <c r="I39" s="114">
        <v>16200</v>
      </c>
      <c r="J39" s="112">
        <v>0</v>
      </c>
      <c r="K39" s="112">
        <v>0</v>
      </c>
      <c r="L39" s="112">
        <v>0</v>
      </c>
      <c r="M39" s="16">
        <f t="shared" si="43"/>
        <v>16200</v>
      </c>
      <c r="N39" s="16">
        <v>31</v>
      </c>
      <c r="O39" s="124">
        <v>0</v>
      </c>
      <c r="P39" s="30">
        <f t="shared" si="52"/>
        <v>16200</v>
      </c>
      <c r="Q39" s="30">
        <f t="shared" si="53"/>
        <v>0</v>
      </c>
      <c r="R39" s="30">
        <f t="shared" si="54"/>
        <v>0</v>
      </c>
      <c r="S39" s="30">
        <f t="shared" si="55"/>
        <v>0</v>
      </c>
      <c r="T39" s="30">
        <f t="shared" si="49"/>
        <v>670</v>
      </c>
      <c r="U39" s="30">
        <v>0</v>
      </c>
      <c r="V39" s="31">
        <f t="shared" si="44"/>
        <v>16870</v>
      </c>
      <c r="W39" s="31">
        <f t="shared" si="45"/>
        <v>15000</v>
      </c>
      <c r="X39" s="31">
        <f t="shared" si="46"/>
        <v>16870</v>
      </c>
      <c r="Y39" s="30">
        <f t="shared" si="40"/>
        <v>1800</v>
      </c>
      <c r="Z39" s="30">
        <f t="shared" si="47"/>
        <v>127</v>
      </c>
      <c r="AA39" s="30">
        <v>0</v>
      </c>
      <c r="AB39" s="30">
        <v>0</v>
      </c>
      <c r="AC39" s="30">
        <v>0</v>
      </c>
      <c r="AD39" s="30">
        <f t="shared" si="50"/>
        <v>1927</v>
      </c>
      <c r="AE39" s="30">
        <f t="shared" si="48"/>
        <v>14943</v>
      </c>
      <c r="AF39" s="34" t="s">
        <v>38</v>
      </c>
      <c r="AG39" s="35">
        <v>44088</v>
      </c>
      <c r="AH39" s="51"/>
      <c r="AI39" s="124">
        <v>88</v>
      </c>
      <c r="AJ39" s="124">
        <v>10</v>
      </c>
      <c r="AK39" s="16">
        <f t="shared" si="56"/>
        <v>16870</v>
      </c>
      <c r="AL39" s="124">
        <f t="shared" si="51"/>
        <v>0</v>
      </c>
      <c r="AM39" s="125"/>
      <c r="AN39" s="125"/>
      <c r="AO39" s="125"/>
    </row>
    <row r="40" spans="1:41" s="121" customFormat="1" ht="39" customHeight="1">
      <c r="A40" s="13">
        <v>31</v>
      </c>
      <c r="B40" s="128">
        <v>11204</v>
      </c>
      <c r="C40" s="23" t="s">
        <v>143</v>
      </c>
      <c r="D40" s="12" t="s">
        <v>144</v>
      </c>
      <c r="E40" s="142" t="s">
        <v>115</v>
      </c>
      <c r="F40" s="12">
        <v>1321137955</v>
      </c>
      <c r="G40" s="14">
        <v>1230</v>
      </c>
      <c r="H40" s="89" t="s">
        <v>145</v>
      </c>
      <c r="I40" s="114">
        <v>16200</v>
      </c>
      <c r="J40" s="112">
        <v>0</v>
      </c>
      <c r="K40" s="112">
        <v>0</v>
      </c>
      <c r="L40" s="112">
        <v>0</v>
      </c>
      <c r="M40" s="16">
        <f>I40+J40+K40+L40</f>
        <v>16200</v>
      </c>
      <c r="N40" s="16">
        <v>18</v>
      </c>
      <c r="O40" s="124">
        <v>0</v>
      </c>
      <c r="P40" s="30">
        <f t="shared" si="52"/>
        <v>9406</v>
      </c>
      <c r="Q40" s="30">
        <f t="shared" si="53"/>
        <v>0</v>
      </c>
      <c r="R40" s="30">
        <f t="shared" si="54"/>
        <v>0</v>
      </c>
      <c r="S40" s="30">
        <f t="shared" si="55"/>
        <v>0</v>
      </c>
      <c r="T40" s="30">
        <f t="shared" si="49"/>
        <v>474</v>
      </c>
      <c r="U40" s="30">
        <v>0</v>
      </c>
      <c r="V40" s="31">
        <f>U40+T40+S40+R40+Q40+P40</f>
        <v>9880</v>
      </c>
      <c r="W40" s="31">
        <f>IF(P40&gt;15000,15000,P40)</f>
        <v>9406</v>
      </c>
      <c r="X40" s="31">
        <f t="shared" si="46"/>
        <v>9880</v>
      </c>
      <c r="Y40" s="30">
        <f t="shared" si="40"/>
        <v>1129</v>
      </c>
      <c r="Z40" s="30">
        <f t="shared" si="47"/>
        <v>75</v>
      </c>
      <c r="AA40" s="30">
        <v>0</v>
      </c>
      <c r="AB40" s="30">
        <v>0</v>
      </c>
      <c r="AC40" s="30">
        <v>0</v>
      </c>
      <c r="AD40" s="30">
        <f>Y40+Z40+AA40+AB40+AC40</f>
        <v>1204</v>
      </c>
      <c r="AE40" s="30">
        <f>V40-AD40</f>
        <v>8676</v>
      </c>
      <c r="AF40" s="34" t="s">
        <v>38</v>
      </c>
      <c r="AG40" s="35">
        <v>44088</v>
      </c>
      <c r="AH40" s="51"/>
      <c r="AI40" s="124">
        <v>52</v>
      </c>
      <c r="AJ40" s="124">
        <v>0</v>
      </c>
      <c r="AK40" s="16">
        <f t="shared" si="56"/>
        <v>9880</v>
      </c>
      <c r="AL40" s="124">
        <f t="shared" si="51"/>
        <v>0</v>
      </c>
      <c r="AM40" s="125"/>
      <c r="AN40" s="125"/>
      <c r="AO40" s="125"/>
    </row>
    <row r="41" spans="1:41" s="121" customFormat="1" ht="39" customHeight="1">
      <c r="A41" s="13">
        <v>32</v>
      </c>
      <c r="B41" s="128">
        <v>11218</v>
      </c>
      <c r="C41" s="12" t="s">
        <v>146</v>
      </c>
      <c r="D41" s="16" t="s">
        <v>147</v>
      </c>
      <c r="E41" s="142" t="s">
        <v>115</v>
      </c>
      <c r="F41" s="13">
        <v>1320891202</v>
      </c>
      <c r="G41" s="14">
        <v>1244</v>
      </c>
      <c r="H41" s="89" t="s">
        <v>148</v>
      </c>
      <c r="I41" s="114">
        <v>16200</v>
      </c>
      <c r="J41" s="112">
        <v>0</v>
      </c>
      <c r="K41" s="112">
        <v>0</v>
      </c>
      <c r="L41" s="112">
        <v>0</v>
      </c>
      <c r="M41" s="16">
        <f t="shared" si="43"/>
        <v>16200</v>
      </c>
      <c r="N41" s="16">
        <v>31</v>
      </c>
      <c r="O41" s="124">
        <v>0</v>
      </c>
      <c r="P41" s="30">
        <f t="shared" si="52"/>
        <v>16200</v>
      </c>
      <c r="Q41" s="30">
        <f t="shared" si="53"/>
        <v>0</v>
      </c>
      <c r="R41" s="30">
        <f t="shared" si="54"/>
        <v>0</v>
      </c>
      <c r="S41" s="30">
        <f t="shared" si="55"/>
        <v>0</v>
      </c>
      <c r="T41" s="30">
        <f t="shared" si="49"/>
        <v>235</v>
      </c>
      <c r="U41" s="30">
        <v>0</v>
      </c>
      <c r="V41" s="31">
        <f t="shared" si="44"/>
        <v>16435</v>
      </c>
      <c r="W41" s="31">
        <f t="shared" si="45"/>
        <v>15000</v>
      </c>
      <c r="X41" s="31">
        <f t="shared" si="46"/>
        <v>16435</v>
      </c>
      <c r="Y41" s="30">
        <f t="shared" si="40"/>
        <v>1800</v>
      </c>
      <c r="Z41" s="30">
        <f t="shared" si="47"/>
        <v>124</v>
      </c>
      <c r="AA41" s="30">
        <v>0</v>
      </c>
      <c r="AB41" s="30">
        <v>0</v>
      </c>
      <c r="AC41" s="30">
        <v>0</v>
      </c>
      <c r="AD41" s="30">
        <f t="shared" si="50"/>
        <v>1924</v>
      </c>
      <c r="AE41" s="30">
        <f t="shared" si="48"/>
        <v>14511</v>
      </c>
      <c r="AF41" s="34" t="s">
        <v>38</v>
      </c>
      <c r="AG41" s="35">
        <v>44088</v>
      </c>
      <c r="AH41" s="51"/>
      <c r="AI41" s="124">
        <v>85</v>
      </c>
      <c r="AJ41" s="124">
        <v>19</v>
      </c>
      <c r="AK41" s="16">
        <f t="shared" si="56"/>
        <v>16435</v>
      </c>
      <c r="AL41" s="124">
        <f t="shared" si="51"/>
        <v>0</v>
      </c>
      <c r="AM41" s="125"/>
      <c r="AN41" s="125"/>
      <c r="AO41" s="125"/>
    </row>
    <row r="42" spans="1:41" s="41" customFormat="1" ht="39" customHeight="1">
      <c r="A42" s="13">
        <v>33</v>
      </c>
      <c r="B42" s="16">
        <v>11229</v>
      </c>
      <c r="C42" s="12" t="s">
        <v>149</v>
      </c>
      <c r="D42" s="12" t="s">
        <v>150</v>
      </c>
      <c r="E42" s="22" t="s">
        <v>151</v>
      </c>
      <c r="F42" s="206">
        <v>6914103453</v>
      </c>
      <c r="G42" s="14">
        <v>1255</v>
      </c>
      <c r="H42" s="89" t="s">
        <v>152</v>
      </c>
      <c r="I42" s="114">
        <v>16640</v>
      </c>
      <c r="J42" s="112">
        <v>0</v>
      </c>
      <c r="K42" s="112">
        <v>0</v>
      </c>
      <c r="L42" s="112">
        <v>0</v>
      </c>
      <c r="M42" s="16">
        <f t="shared" si="43"/>
        <v>16640</v>
      </c>
      <c r="N42" s="16">
        <v>31</v>
      </c>
      <c r="O42" s="16">
        <v>0</v>
      </c>
      <c r="P42" s="30">
        <f>ROUND(I42/31*N42,0)</f>
        <v>16640</v>
      </c>
      <c r="Q42" s="30">
        <f>ROUND(J42/31*N42,0)</f>
        <v>0</v>
      </c>
      <c r="R42" s="30">
        <f>ROUND(K42/31*N42,0)</f>
        <v>0</v>
      </c>
      <c r="S42" s="30">
        <f>O42*160</f>
        <v>0</v>
      </c>
      <c r="T42" s="30">
        <f>ROUND(L42/31*N42,0)</f>
        <v>0</v>
      </c>
      <c r="U42" s="30">
        <v>0</v>
      </c>
      <c r="V42" s="31">
        <f t="shared" si="44"/>
        <v>16640</v>
      </c>
      <c r="W42" s="31">
        <f t="shared" si="45"/>
        <v>15000</v>
      </c>
      <c r="X42" s="31">
        <f t="shared" si="46"/>
        <v>16640</v>
      </c>
      <c r="Y42" s="30">
        <f t="shared" si="40"/>
        <v>1800</v>
      </c>
      <c r="Z42" s="30">
        <f t="shared" si="47"/>
        <v>125</v>
      </c>
      <c r="AA42" s="30">
        <v>0</v>
      </c>
      <c r="AB42" s="30">
        <v>0</v>
      </c>
      <c r="AC42" s="30">
        <v>0</v>
      </c>
      <c r="AD42" s="30">
        <f>+AC42+AB42+AA42+Z42+Y42</f>
        <v>1925</v>
      </c>
      <c r="AE42" s="30">
        <f t="shared" si="48"/>
        <v>14715</v>
      </c>
      <c r="AF42" s="34" t="s">
        <v>38</v>
      </c>
      <c r="AG42" s="35">
        <v>44091</v>
      </c>
    </row>
    <row r="43" spans="1:41" s="41" customFormat="1" ht="39" customHeight="1">
      <c r="A43" s="13">
        <v>34</v>
      </c>
      <c r="B43" s="16">
        <v>11261</v>
      </c>
      <c r="C43" s="12" t="s">
        <v>153</v>
      </c>
      <c r="D43" s="16" t="s">
        <v>154</v>
      </c>
      <c r="E43" s="22" t="s">
        <v>151</v>
      </c>
      <c r="F43" s="13">
        <v>1114594049</v>
      </c>
      <c r="G43" s="14">
        <v>1287</v>
      </c>
      <c r="H43" s="89" t="s">
        <v>155</v>
      </c>
      <c r="I43" s="114">
        <v>16640</v>
      </c>
      <c r="J43" s="112">
        <v>0</v>
      </c>
      <c r="K43" s="112">
        <v>0</v>
      </c>
      <c r="L43" s="112">
        <v>0</v>
      </c>
      <c r="M43" s="16">
        <f t="shared" si="43"/>
        <v>16640</v>
      </c>
      <c r="N43" s="16">
        <v>31</v>
      </c>
      <c r="O43" s="16">
        <v>0</v>
      </c>
      <c r="P43" s="30">
        <f t="shared" ref="P43:P54" si="57">ROUND(I43/31*N43,0)</f>
        <v>16640</v>
      </c>
      <c r="Q43" s="30">
        <f t="shared" ref="Q43:Q81" si="58">ROUND(J43/31*N43,0)</f>
        <v>0</v>
      </c>
      <c r="R43" s="30">
        <f t="shared" ref="R43:R81" si="59">ROUND(K43/31*N43,0)</f>
        <v>0</v>
      </c>
      <c r="S43" s="30">
        <f t="shared" ref="S43:S53" si="60">ROUND(I43/31/8*2*O43,0)</f>
        <v>0</v>
      </c>
      <c r="T43" s="30">
        <f t="shared" ref="T43:T68" si="61">ROUND(L43/31*N43,0)</f>
        <v>0</v>
      </c>
      <c r="U43" s="30">
        <v>0</v>
      </c>
      <c r="V43" s="31">
        <f t="shared" si="44"/>
        <v>16640</v>
      </c>
      <c r="W43" s="31">
        <f t="shared" si="45"/>
        <v>15000</v>
      </c>
      <c r="X43" s="31">
        <f t="shared" si="46"/>
        <v>16640</v>
      </c>
      <c r="Y43" s="30">
        <f t="shared" si="40"/>
        <v>1800</v>
      </c>
      <c r="Z43" s="30">
        <f t="shared" si="47"/>
        <v>125</v>
      </c>
      <c r="AA43" s="30">
        <v>0</v>
      </c>
      <c r="AB43" s="30">
        <v>0</v>
      </c>
      <c r="AC43" s="30">
        <v>0</v>
      </c>
      <c r="AD43" s="30">
        <f>+AC43+AB43+AA43+Z43+Y43</f>
        <v>1925</v>
      </c>
      <c r="AE43" s="30">
        <f t="shared" si="48"/>
        <v>14715</v>
      </c>
      <c r="AF43" s="34" t="s">
        <v>38</v>
      </c>
      <c r="AG43" s="35">
        <v>44091</v>
      </c>
    </row>
    <row r="44" spans="1:41" s="121" customFormat="1" ht="39" customHeight="1">
      <c r="A44" s="13">
        <v>35</v>
      </c>
      <c r="B44" s="21">
        <v>12587</v>
      </c>
      <c r="C44" s="23" t="s">
        <v>168</v>
      </c>
      <c r="D44" s="144" t="s">
        <v>169</v>
      </c>
      <c r="E44" s="22" t="s">
        <v>160</v>
      </c>
      <c r="F44" s="124">
        <v>1115250398</v>
      </c>
      <c r="G44" s="14">
        <v>11616</v>
      </c>
      <c r="H44" s="123" t="s">
        <v>170</v>
      </c>
      <c r="I44" s="114">
        <v>16640</v>
      </c>
      <c r="J44" s="112">
        <v>0</v>
      </c>
      <c r="K44" s="112">
        <v>0</v>
      </c>
      <c r="L44" s="112">
        <v>0</v>
      </c>
      <c r="M44" s="16">
        <f>I44+J44+K44+L44</f>
        <v>16640</v>
      </c>
      <c r="N44" s="16">
        <v>21</v>
      </c>
      <c r="O44" s="124">
        <v>0</v>
      </c>
      <c r="P44" s="30">
        <f>168*80</f>
        <v>13440</v>
      </c>
      <c r="Q44" s="30">
        <f t="shared" si="58"/>
        <v>0</v>
      </c>
      <c r="R44" s="30">
        <f t="shared" si="59"/>
        <v>0</v>
      </c>
      <c r="S44" s="30">
        <f t="shared" si="60"/>
        <v>0</v>
      </c>
      <c r="T44" s="30">
        <f t="shared" si="61"/>
        <v>0</v>
      </c>
      <c r="U44" s="30">
        <v>0</v>
      </c>
      <c r="V44" s="31">
        <f>U44+T44+S44+R44+Q44+P44</f>
        <v>13440</v>
      </c>
      <c r="W44" s="31">
        <f>IF(P44&gt;15000,15000,P44)</f>
        <v>13440</v>
      </c>
      <c r="X44" s="31">
        <f t="shared" si="46"/>
        <v>13440</v>
      </c>
      <c r="Y44" s="30">
        <f t="shared" si="40"/>
        <v>1613</v>
      </c>
      <c r="Z44" s="30">
        <f t="shared" si="47"/>
        <v>101</v>
      </c>
      <c r="AA44" s="30">
        <v>0</v>
      </c>
      <c r="AB44" s="30">
        <v>0</v>
      </c>
      <c r="AC44" s="30">
        <v>0</v>
      </c>
      <c r="AD44" s="30">
        <f t="shared" ref="AD44:AD53" si="62">Y44+Z44+AA44+AB44+AC44</f>
        <v>1714</v>
      </c>
      <c r="AE44" s="30">
        <f>V44-AD44</f>
        <v>11726</v>
      </c>
      <c r="AF44" s="34" t="s">
        <v>38</v>
      </c>
      <c r="AG44" s="35">
        <v>44091</v>
      </c>
      <c r="AH44" s="41"/>
      <c r="AI44" s="54"/>
    </row>
    <row r="45" spans="1:41" s="121" customFormat="1" ht="39" customHeight="1">
      <c r="A45" s="13">
        <v>36</v>
      </c>
      <c r="B45" s="16">
        <v>11200</v>
      </c>
      <c r="C45" s="12" t="s">
        <v>156</v>
      </c>
      <c r="D45" s="16" t="s">
        <v>154</v>
      </c>
      <c r="E45" s="22" t="s">
        <v>151</v>
      </c>
      <c r="F45" s="12">
        <v>1320952055</v>
      </c>
      <c r="G45" s="14">
        <v>1226</v>
      </c>
      <c r="H45" s="89" t="s">
        <v>157</v>
      </c>
      <c r="I45" s="114">
        <v>16640</v>
      </c>
      <c r="J45" s="112">
        <v>0</v>
      </c>
      <c r="K45" s="112">
        <v>0</v>
      </c>
      <c r="L45" s="112">
        <v>0</v>
      </c>
      <c r="M45" s="16">
        <f t="shared" si="43"/>
        <v>16640</v>
      </c>
      <c r="N45" s="16">
        <v>31</v>
      </c>
      <c r="O45" s="124">
        <v>40</v>
      </c>
      <c r="P45" s="30">
        <f t="shared" si="57"/>
        <v>16640</v>
      </c>
      <c r="Q45" s="30">
        <f t="shared" si="58"/>
        <v>0</v>
      </c>
      <c r="R45" s="30">
        <f t="shared" si="59"/>
        <v>0</v>
      </c>
      <c r="S45" s="30">
        <f>O45*160</f>
        <v>6400</v>
      </c>
      <c r="T45" s="30">
        <f t="shared" si="61"/>
        <v>0</v>
      </c>
      <c r="U45" s="30">
        <v>0</v>
      </c>
      <c r="V45" s="31">
        <f t="shared" si="44"/>
        <v>23040</v>
      </c>
      <c r="W45" s="31">
        <f t="shared" si="45"/>
        <v>15000</v>
      </c>
      <c r="X45" s="31">
        <v>21000</v>
      </c>
      <c r="Y45" s="30">
        <f t="shared" si="40"/>
        <v>1800</v>
      </c>
      <c r="Z45" s="30">
        <f t="shared" si="47"/>
        <v>158</v>
      </c>
      <c r="AA45" s="30">
        <v>0</v>
      </c>
      <c r="AB45" s="30">
        <v>0</v>
      </c>
      <c r="AC45" s="30">
        <v>0</v>
      </c>
      <c r="AD45" s="30">
        <f t="shared" si="62"/>
        <v>1958</v>
      </c>
      <c r="AE45" s="30">
        <f t="shared" si="48"/>
        <v>21082</v>
      </c>
      <c r="AF45" s="34" t="s">
        <v>38</v>
      </c>
      <c r="AG45" s="35">
        <v>44088</v>
      </c>
      <c r="AH45" s="41"/>
      <c r="AI45" s="125"/>
      <c r="AJ45" s="53"/>
      <c r="AK45" s="125"/>
    </row>
    <row r="46" spans="1:41" s="121" customFormat="1" ht="38.450000000000003" customHeight="1">
      <c r="A46" s="13">
        <v>37</v>
      </c>
      <c r="B46" s="21">
        <v>12705</v>
      </c>
      <c r="C46" s="12" t="s">
        <v>158</v>
      </c>
      <c r="D46" s="143" t="s">
        <v>159</v>
      </c>
      <c r="E46" s="22" t="s">
        <v>160</v>
      </c>
      <c r="F46" s="124">
        <v>2014239121</v>
      </c>
      <c r="G46" s="14">
        <v>11734</v>
      </c>
      <c r="H46" s="140" t="s">
        <v>161</v>
      </c>
      <c r="I46" s="114">
        <v>16640</v>
      </c>
      <c r="J46" s="112">
        <v>0</v>
      </c>
      <c r="K46" s="112">
        <v>0</v>
      </c>
      <c r="L46" s="112">
        <v>0</v>
      </c>
      <c r="M46" s="16">
        <f>I46+J46+K46+L46</f>
        <v>16640</v>
      </c>
      <c r="N46" s="16">
        <v>0</v>
      </c>
      <c r="O46" s="124">
        <v>0</v>
      </c>
      <c r="P46" s="30">
        <f t="shared" si="57"/>
        <v>0</v>
      </c>
      <c r="Q46" s="30">
        <f t="shared" si="58"/>
        <v>0</v>
      </c>
      <c r="R46" s="30">
        <f t="shared" si="59"/>
        <v>0</v>
      </c>
      <c r="S46" s="30">
        <f t="shared" si="60"/>
        <v>0</v>
      </c>
      <c r="T46" s="30">
        <f t="shared" si="61"/>
        <v>0</v>
      </c>
      <c r="U46" s="30">
        <v>0</v>
      </c>
      <c r="V46" s="31">
        <f t="shared" si="44"/>
        <v>0</v>
      </c>
      <c r="W46" s="31">
        <f t="shared" si="45"/>
        <v>0</v>
      </c>
      <c r="X46" s="31">
        <f t="shared" si="46"/>
        <v>0</v>
      </c>
      <c r="Y46" s="30">
        <f t="shared" si="40"/>
        <v>0</v>
      </c>
      <c r="Z46" s="30">
        <f t="shared" si="47"/>
        <v>0</v>
      </c>
      <c r="AA46" s="30">
        <v>0</v>
      </c>
      <c r="AB46" s="30">
        <v>0</v>
      </c>
      <c r="AC46" s="30">
        <v>0</v>
      </c>
      <c r="AD46" s="30">
        <f t="shared" si="62"/>
        <v>0</v>
      </c>
      <c r="AE46" s="30">
        <f t="shared" si="48"/>
        <v>0</v>
      </c>
      <c r="AF46" s="34"/>
      <c r="AG46" s="35"/>
      <c r="AI46" s="54"/>
    </row>
    <row r="47" spans="1:41" s="151" customFormat="1" ht="39" customHeight="1">
      <c r="A47" s="13">
        <v>38</v>
      </c>
      <c r="B47" s="118">
        <v>12779</v>
      </c>
      <c r="C47" s="23" t="s">
        <v>210</v>
      </c>
      <c r="D47" s="23" t="s">
        <v>211</v>
      </c>
      <c r="E47" s="22" t="s">
        <v>160</v>
      </c>
      <c r="F47" s="152">
        <v>1115572542</v>
      </c>
      <c r="G47" s="14">
        <v>11808</v>
      </c>
      <c r="H47" s="140" t="s">
        <v>212</v>
      </c>
      <c r="I47" s="114">
        <v>16640</v>
      </c>
      <c r="J47" s="112">
        <v>0</v>
      </c>
      <c r="K47" s="112">
        <v>0</v>
      </c>
      <c r="L47" s="112">
        <v>0</v>
      </c>
      <c r="M47" s="16">
        <f>I47+J47+K47+L47</f>
        <v>16640</v>
      </c>
      <c r="N47" s="16">
        <v>31</v>
      </c>
      <c r="O47" s="124">
        <v>40</v>
      </c>
      <c r="P47" s="30">
        <f t="shared" si="57"/>
        <v>16640</v>
      </c>
      <c r="Q47" s="30">
        <f t="shared" si="58"/>
        <v>0</v>
      </c>
      <c r="R47" s="30">
        <f t="shared" si="59"/>
        <v>0</v>
      </c>
      <c r="S47" s="30">
        <f>O47*160</f>
        <v>6400</v>
      </c>
      <c r="T47" s="30">
        <f t="shared" si="61"/>
        <v>0</v>
      </c>
      <c r="U47" s="30">
        <v>0</v>
      </c>
      <c r="V47" s="120">
        <f>U47+T47+S47+R47+Q47+P47</f>
        <v>23040</v>
      </c>
      <c r="W47" s="120">
        <f>IF(P47&gt;15000,15000,P47)</f>
        <v>15000</v>
      </c>
      <c r="X47" s="31">
        <v>21000</v>
      </c>
      <c r="Y47" s="30">
        <f t="shared" si="40"/>
        <v>1800</v>
      </c>
      <c r="Z47" s="30">
        <f>CEILING(X47*0.75%,1)</f>
        <v>158</v>
      </c>
      <c r="AA47" s="30">
        <v>0</v>
      </c>
      <c r="AB47" s="30">
        <v>0</v>
      </c>
      <c r="AC47" s="119">
        <v>0</v>
      </c>
      <c r="AD47" s="119">
        <f t="shared" si="62"/>
        <v>1958</v>
      </c>
      <c r="AE47" s="119">
        <f>V47-AD47</f>
        <v>21082</v>
      </c>
      <c r="AF47" s="34" t="s">
        <v>38</v>
      </c>
      <c r="AG47" s="35">
        <v>44088</v>
      </c>
    </row>
    <row r="48" spans="1:41" s="151" customFormat="1" ht="39" customHeight="1">
      <c r="A48" s="13">
        <v>39</v>
      </c>
      <c r="B48" s="118">
        <v>12782</v>
      </c>
      <c r="C48" s="23" t="s">
        <v>207</v>
      </c>
      <c r="D48" s="23" t="s">
        <v>208</v>
      </c>
      <c r="E48" s="22" t="s">
        <v>160</v>
      </c>
      <c r="F48" s="152">
        <v>1115578316</v>
      </c>
      <c r="G48" s="14">
        <v>11811</v>
      </c>
      <c r="H48" s="140" t="s">
        <v>209</v>
      </c>
      <c r="I48" s="114">
        <v>16640</v>
      </c>
      <c r="J48" s="112">
        <v>0</v>
      </c>
      <c r="K48" s="112">
        <v>0</v>
      </c>
      <c r="L48" s="112">
        <v>0</v>
      </c>
      <c r="M48" s="16">
        <f>I48+J48+K48+L48</f>
        <v>16640</v>
      </c>
      <c r="N48" s="16">
        <v>31</v>
      </c>
      <c r="O48" s="124">
        <v>40</v>
      </c>
      <c r="P48" s="30">
        <f t="shared" si="57"/>
        <v>16640</v>
      </c>
      <c r="Q48" s="30">
        <f t="shared" si="58"/>
        <v>0</v>
      </c>
      <c r="R48" s="30">
        <f t="shared" si="59"/>
        <v>0</v>
      </c>
      <c r="S48" s="30">
        <f>O48*160</f>
        <v>6400</v>
      </c>
      <c r="T48" s="30">
        <f t="shared" si="61"/>
        <v>0</v>
      </c>
      <c r="U48" s="30">
        <v>0</v>
      </c>
      <c r="V48" s="120">
        <f>U48+T48+S48+R48+Q48+P48</f>
        <v>23040</v>
      </c>
      <c r="W48" s="120">
        <f>IF(P48&gt;15000,15000,P48)</f>
        <v>15000</v>
      </c>
      <c r="X48" s="31">
        <v>21000</v>
      </c>
      <c r="Y48" s="30">
        <f t="shared" si="40"/>
        <v>1800</v>
      </c>
      <c r="Z48" s="30">
        <f>CEILING(X48*0.75%,1)</f>
        <v>158</v>
      </c>
      <c r="AA48" s="30">
        <v>0</v>
      </c>
      <c r="AB48" s="30">
        <v>0</v>
      </c>
      <c r="AC48" s="119">
        <v>0</v>
      </c>
      <c r="AD48" s="119">
        <f>Y48+Z48+AA48+AB48+AC48</f>
        <v>1958</v>
      </c>
      <c r="AE48" s="119">
        <f>V48-AD48</f>
        <v>21082</v>
      </c>
      <c r="AF48" s="34" t="s">
        <v>38</v>
      </c>
      <c r="AG48" s="35">
        <v>44088</v>
      </c>
    </row>
    <row r="49" spans="1:35" s="121" customFormat="1" ht="39" customHeight="1">
      <c r="A49" s="13">
        <v>40</v>
      </c>
      <c r="B49" s="21">
        <v>12558</v>
      </c>
      <c r="C49" s="23" t="s">
        <v>162</v>
      </c>
      <c r="D49" s="144" t="s">
        <v>163</v>
      </c>
      <c r="E49" s="22" t="s">
        <v>151</v>
      </c>
      <c r="F49" s="16">
        <v>1115208461</v>
      </c>
      <c r="G49" s="14">
        <v>11587</v>
      </c>
      <c r="H49" s="123" t="s">
        <v>164</v>
      </c>
      <c r="I49" s="114">
        <v>21632</v>
      </c>
      <c r="J49" s="112">
        <v>0</v>
      </c>
      <c r="K49" s="112">
        <v>0</v>
      </c>
      <c r="L49" s="112">
        <v>0</v>
      </c>
      <c r="M49" s="16">
        <f t="shared" si="43"/>
        <v>21632</v>
      </c>
      <c r="N49" s="16">
        <v>19</v>
      </c>
      <c r="O49" s="16">
        <v>0</v>
      </c>
      <c r="P49" s="30">
        <f>152*104</f>
        <v>15808</v>
      </c>
      <c r="Q49" s="30">
        <f t="shared" si="58"/>
        <v>0</v>
      </c>
      <c r="R49" s="30">
        <f t="shared" si="59"/>
        <v>0</v>
      </c>
      <c r="S49" s="30">
        <f t="shared" si="60"/>
        <v>0</v>
      </c>
      <c r="T49" s="30">
        <f t="shared" si="61"/>
        <v>0</v>
      </c>
      <c r="U49" s="30">
        <v>0</v>
      </c>
      <c r="V49" s="31">
        <f t="shared" si="44"/>
        <v>15808</v>
      </c>
      <c r="W49" s="31">
        <f t="shared" si="45"/>
        <v>15000</v>
      </c>
      <c r="X49" s="120">
        <f>V49</f>
        <v>15808</v>
      </c>
      <c r="Y49" s="30">
        <f t="shared" si="40"/>
        <v>1800</v>
      </c>
      <c r="Z49" s="30">
        <f t="shared" si="47"/>
        <v>119</v>
      </c>
      <c r="AA49" s="30">
        <v>0</v>
      </c>
      <c r="AB49" s="30">
        <v>9436</v>
      </c>
      <c r="AC49" s="30">
        <v>0</v>
      </c>
      <c r="AD49" s="30">
        <f t="shared" si="62"/>
        <v>11355</v>
      </c>
      <c r="AE49" s="30">
        <f t="shared" si="48"/>
        <v>4453</v>
      </c>
      <c r="AF49" s="34" t="s">
        <v>38</v>
      </c>
      <c r="AG49" s="35">
        <v>44097</v>
      </c>
      <c r="AH49" s="41"/>
      <c r="AI49" s="54"/>
    </row>
    <row r="50" spans="1:35" s="121" customFormat="1" ht="39" customHeight="1">
      <c r="A50" s="13">
        <v>41</v>
      </c>
      <c r="B50" s="21">
        <v>12620</v>
      </c>
      <c r="C50" s="23" t="s">
        <v>165</v>
      </c>
      <c r="D50" s="186" t="s">
        <v>166</v>
      </c>
      <c r="E50" s="22" t="s">
        <v>160</v>
      </c>
      <c r="F50" s="84">
        <v>1115327349</v>
      </c>
      <c r="G50" s="14">
        <v>11649</v>
      </c>
      <c r="H50" s="123" t="s">
        <v>167</v>
      </c>
      <c r="I50" s="114">
        <v>16640</v>
      </c>
      <c r="J50" s="112">
        <v>0</v>
      </c>
      <c r="K50" s="112">
        <v>0</v>
      </c>
      <c r="L50" s="112">
        <v>0</v>
      </c>
      <c r="M50" s="16">
        <f t="shared" si="43"/>
        <v>16640</v>
      </c>
      <c r="N50" s="16">
        <v>31</v>
      </c>
      <c r="O50" s="124">
        <v>40</v>
      </c>
      <c r="P50" s="30">
        <f t="shared" si="57"/>
        <v>16640</v>
      </c>
      <c r="Q50" s="30">
        <f t="shared" si="58"/>
        <v>0</v>
      </c>
      <c r="R50" s="30">
        <f t="shared" si="59"/>
        <v>0</v>
      </c>
      <c r="S50" s="30">
        <f t="shared" ref="S50:S52" si="63">O50*160</f>
        <v>6400</v>
      </c>
      <c r="T50" s="30">
        <f t="shared" si="61"/>
        <v>0</v>
      </c>
      <c r="U50" s="30">
        <v>0</v>
      </c>
      <c r="V50" s="31">
        <f t="shared" si="44"/>
        <v>23040</v>
      </c>
      <c r="W50" s="31">
        <f t="shared" si="45"/>
        <v>15000</v>
      </c>
      <c r="X50" s="31">
        <v>21000</v>
      </c>
      <c r="Y50" s="30">
        <f t="shared" si="40"/>
        <v>1800</v>
      </c>
      <c r="Z50" s="30">
        <f t="shared" si="47"/>
        <v>158</v>
      </c>
      <c r="AA50" s="30">
        <v>0</v>
      </c>
      <c r="AB50" s="30">
        <v>0</v>
      </c>
      <c r="AC50" s="30">
        <v>0</v>
      </c>
      <c r="AD50" s="30">
        <f t="shared" si="62"/>
        <v>1958</v>
      </c>
      <c r="AE50" s="30">
        <f t="shared" si="48"/>
        <v>21082</v>
      </c>
      <c r="AF50" s="34" t="s">
        <v>38</v>
      </c>
      <c r="AG50" s="35">
        <v>44088</v>
      </c>
      <c r="AI50" s="54"/>
    </row>
    <row r="51" spans="1:35" s="139" customFormat="1" ht="39" customHeight="1">
      <c r="A51" s="13">
        <v>42</v>
      </c>
      <c r="B51" s="21">
        <v>12759</v>
      </c>
      <c r="C51" s="23" t="s">
        <v>204</v>
      </c>
      <c r="D51" s="23" t="s">
        <v>205</v>
      </c>
      <c r="E51" s="22" t="s">
        <v>160</v>
      </c>
      <c r="F51" s="122">
        <v>1115546850</v>
      </c>
      <c r="G51" s="14">
        <v>11788</v>
      </c>
      <c r="H51" s="123" t="s">
        <v>206</v>
      </c>
      <c r="I51" s="114">
        <v>16640</v>
      </c>
      <c r="J51" s="112">
        <v>0</v>
      </c>
      <c r="K51" s="112">
        <v>0</v>
      </c>
      <c r="L51" s="112">
        <v>0</v>
      </c>
      <c r="M51" s="16">
        <f t="shared" si="43"/>
        <v>16640</v>
      </c>
      <c r="N51" s="16">
        <v>31</v>
      </c>
      <c r="O51" s="124">
        <v>40</v>
      </c>
      <c r="P51" s="30">
        <f t="shared" si="57"/>
        <v>16640</v>
      </c>
      <c r="Q51" s="30">
        <f t="shared" si="58"/>
        <v>0</v>
      </c>
      <c r="R51" s="30">
        <f t="shared" si="59"/>
        <v>0</v>
      </c>
      <c r="S51" s="30">
        <f t="shared" si="63"/>
        <v>6400</v>
      </c>
      <c r="T51" s="30">
        <f t="shared" si="61"/>
        <v>0</v>
      </c>
      <c r="U51" s="30">
        <v>0</v>
      </c>
      <c r="V51" s="31">
        <f t="shared" si="44"/>
        <v>23040</v>
      </c>
      <c r="W51" s="31">
        <f t="shared" si="45"/>
        <v>15000</v>
      </c>
      <c r="X51" s="31">
        <v>21000</v>
      </c>
      <c r="Y51" s="30">
        <f t="shared" si="40"/>
        <v>1800</v>
      </c>
      <c r="Z51" s="30">
        <f t="shared" si="47"/>
        <v>158</v>
      </c>
      <c r="AA51" s="30">
        <v>0</v>
      </c>
      <c r="AB51" s="30">
        <v>0</v>
      </c>
      <c r="AC51" s="30">
        <v>0</v>
      </c>
      <c r="AD51" s="30">
        <f t="shared" si="62"/>
        <v>1958</v>
      </c>
      <c r="AE51" s="30">
        <f t="shared" si="48"/>
        <v>21082</v>
      </c>
      <c r="AF51" s="34" t="s">
        <v>38</v>
      </c>
      <c r="AG51" s="35">
        <v>44088</v>
      </c>
    </row>
    <row r="52" spans="1:35" s="41" customFormat="1" ht="39" customHeight="1">
      <c r="A52" s="13">
        <v>43</v>
      </c>
      <c r="B52" s="21">
        <v>12772</v>
      </c>
      <c r="C52" s="23" t="s">
        <v>198</v>
      </c>
      <c r="D52" s="23" t="s">
        <v>199</v>
      </c>
      <c r="E52" s="22" t="s">
        <v>160</v>
      </c>
      <c r="F52" s="146">
        <v>1115566641</v>
      </c>
      <c r="G52" s="14">
        <v>11801</v>
      </c>
      <c r="H52" s="140" t="s">
        <v>200</v>
      </c>
      <c r="I52" s="114">
        <v>16640</v>
      </c>
      <c r="J52" s="112">
        <v>0</v>
      </c>
      <c r="K52" s="112">
        <v>0</v>
      </c>
      <c r="L52" s="112">
        <v>0</v>
      </c>
      <c r="M52" s="16">
        <f t="shared" si="43"/>
        <v>16640</v>
      </c>
      <c r="N52" s="16">
        <v>31</v>
      </c>
      <c r="O52" s="124">
        <v>40</v>
      </c>
      <c r="P52" s="30">
        <f t="shared" si="57"/>
        <v>16640</v>
      </c>
      <c r="Q52" s="30">
        <f t="shared" si="58"/>
        <v>0</v>
      </c>
      <c r="R52" s="30">
        <f t="shared" si="59"/>
        <v>0</v>
      </c>
      <c r="S52" s="30">
        <f t="shared" si="63"/>
        <v>6400</v>
      </c>
      <c r="T52" s="30">
        <f t="shared" si="61"/>
        <v>0</v>
      </c>
      <c r="U52" s="30">
        <v>0</v>
      </c>
      <c r="V52" s="31">
        <f t="shared" si="44"/>
        <v>23040</v>
      </c>
      <c r="W52" s="31">
        <f t="shared" si="45"/>
        <v>15000</v>
      </c>
      <c r="X52" s="31">
        <v>21000</v>
      </c>
      <c r="Y52" s="30">
        <f t="shared" si="40"/>
        <v>1800</v>
      </c>
      <c r="Z52" s="30">
        <f t="shared" si="47"/>
        <v>158</v>
      </c>
      <c r="AA52" s="30">
        <v>0</v>
      </c>
      <c r="AB52" s="30">
        <v>0</v>
      </c>
      <c r="AC52" s="30">
        <v>0</v>
      </c>
      <c r="AD52" s="30">
        <f t="shared" si="62"/>
        <v>1958</v>
      </c>
      <c r="AE52" s="30">
        <f t="shared" si="48"/>
        <v>21082</v>
      </c>
      <c r="AF52" s="34" t="s">
        <v>38</v>
      </c>
      <c r="AG52" s="35">
        <v>44088</v>
      </c>
      <c r="AH52" s="121"/>
    </row>
    <row r="53" spans="1:35" s="151" customFormat="1" ht="39" customHeight="1">
      <c r="A53" s="13">
        <v>44</v>
      </c>
      <c r="B53" s="16">
        <v>11207</v>
      </c>
      <c r="C53" s="181" t="s">
        <v>216</v>
      </c>
      <c r="D53" s="12" t="s">
        <v>217</v>
      </c>
      <c r="E53" s="22" t="s">
        <v>160</v>
      </c>
      <c r="F53" s="12">
        <v>1321200427</v>
      </c>
      <c r="G53" s="14">
        <v>1233</v>
      </c>
      <c r="H53" s="89" t="s">
        <v>218</v>
      </c>
      <c r="I53" s="114">
        <v>24336</v>
      </c>
      <c r="J53" s="112">
        <v>0</v>
      </c>
      <c r="K53" s="112">
        <v>0</v>
      </c>
      <c r="L53" s="112">
        <v>0</v>
      </c>
      <c r="M53" s="16">
        <f t="shared" si="43"/>
        <v>24336</v>
      </c>
      <c r="N53" s="16">
        <v>29</v>
      </c>
      <c r="O53" s="124">
        <v>0</v>
      </c>
      <c r="P53" s="30">
        <f>192*117</f>
        <v>22464</v>
      </c>
      <c r="Q53" s="30">
        <f t="shared" si="58"/>
        <v>0</v>
      </c>
      <c r="R53" s="30">
        <f t="shared" si="59"/>
        <v>0</v>
      </c>
      <c r="S53" s="30">
        <f t="shared" si="60"/>
        <v>0</v>
      </c>
      <c r="T53" s="30">
        <f t="shared" si="61"/>
        <v>0</v>
      </c>
      <c r="U53" s="30">
        <v>0</v>
      </c>
      <c r="V53" s="120">
        <f t="shared" si="44"/>
        <v>22464</v>
      </c>
      <c r="W53" s="120">
        <f t="shared" si="45"/>
        <v>15000</v>
      </c>
      <c r="X53" s="31">
        <v>21000</v>
      </c>
      <c r="Y53" s="30">
        <f t="shared" si="40"/>
        <v>1800</v>
      </c>
      <c r="Z53" s="30">
        <f t="shared" si="47"/>
        <v>158</v>
      </c>
      <c r="AA53" s="30">
        <v>0</v>
      </c>
      <c r="AB53" s="30">
        <v>10000</v>
      </c>
      <c r="AC53" s="119">
        <v>0</v>
      </c>
      <c r="AD53" s="119">
        <f t="shared" si="62"/>
        <v>11958</v>
      </c>
      <c r="AE53" s="119">
        <f t="shared" si="48"/>
        <v>10506</v>
      </c>
      <c r="AF53" s="34" t="s">
        <v>38</v>
      </c>
      <c r="AG53" s="202">
        <v>44122</v>
      </c>
    </row>
    <row r="54" spans="1:35" s="121" customFormat="1" ht="39" customHeight="1">
      <c r="A54" s="13">
        <v>45</v>
      </c>
      <c r="B54" s="145">
        <v>11254</v>
      </c>
      <c r="C54" s="181" t="s">
        <v>174</v>
      </c>
      <c r="D54" s="16" t="s">
        <v>175</v>
      </c>
      <c r="E54" s="22" t="s">
        <v>160</v>
      </c>
      <c r="F54" s="13">
        <v>1114573256</v>
      </c>
      <c r="G54" s="14">
        <v>1280</v>
      </c>
      <c r="H54" s="89" t="s">
        <v>176</v>
      </c>
      <c r="I54" s="114">
        <v>16350</v>
      </c>
      <c r="J54" s="112">
        <v>0</v>
      </c>
      <c r="K54" s="112">
        <v>0</v>
      </c>
      <c r="L54" s="112">
        <v>0</v>
      </c>
      <c r="M54" s="16">
        <f t="shared" si="43"/>
        <v>16350</v>
      </c>
      <c r="N54" s="16">
        <v>31</v>
      </c>
      <c r="O54" s="124">
        <v>32</v>
      </c>
      <c r="P54" s="30">
        <f t="shared" si="57"/>
        <v>16350</v>
      </c>
      <c r="Q54" s="30">
        <f t="shared" si="58"/>
        <v>0</v>
      </c>
      <c r="R54" s="30">
        <f t="shared" si="59"/>
        <v>0</v>
      </c>
      <c r="S54" s="30">
        <f>O54*150</f>
        <v>4800</v>
      </c>
      <c r="T54" s="30">
        <f t="shared" si="61"/>
        <v>0</v>
      </c>
      <c r="U54" s="30">
        <v>0</v>
      </c>
      <c r="V54" s="31">
        <f t="shared" si="44"/>
        <v>21150</v>
      </c>
      <c r="W54" s="31">
        <f t="shared" si="45"/>
        <v>15000</v>
      </c>
      <c r="X54" s="31">
        <v>21000</v>
      </c>
      <c r="Y54" s="30">
        <f t="shared" si="40"/>
        <v>1800</v>
      </c>
      <c r="Z54" s="30">
        <f t="shared" si="47"/>
        <v>158</v>
      </c>
      <c r="AA54" s="30">
        <v>0</v>
      </c>
      <c r="AB54" s="30">
        <f>584+7000+5000</f>
        <v>12584</v>
      </c>
      <c r="AC54" s="30">
        <v>0</v>
      </c>
      <c r="AD54" s="30">
        <f>+AC54+AB54+AA54+Z54+Y54</f>
        <v>14542</v>
      </c>
      <c r="AE54" s="30">
        <f t="shared" si="48"/>
        <v>6608</v>
      </c>
      <c r="AF54" s="34" t="s">
        <v>38</v>
      </c>
      <c r="AG54" s="202">
        <v>44120</v>
      </c>
    </row>
    <row r="55" spans="1:35" s="121" customFormat="1" ht="38.450000000000003" customHeight="1">
      <c r="A55" s="13">
        <v>46</v>
      </c>
      <c r="B55" s="16">
        <v>11193</v>
      </c>
      <c r="C55" s="181" t="s">
        <v>177</v>
      </c>
      <c r="D55" s="12" t="s">
        <v>178</v>
      </c>
      <c r="E55" s="22" t="s">
        <v>160</v>
      </c>
      <c r="F55" s="12">
        <v>1314375741</v>
      </c>
      <c r="G55" s="14">
        <v>1219</v>
      </c>
      <c r="H55" s="89" t="s">
        <v>179</v>
      </c>
      <c r="I55" s="114">
        <v>16350</v>
      </c>
      <c r="J55" s="112">
        <v>0</v>
      </c>
      <c r="K55" s="112">
        <v>0</v>
      </c>
      <c r="L55" s="112">
        <v>0</v>
      </c>
      <c r="M55" s="16">
        <f t="shared" si="43"/>
        <v>16350</v>
      </c>
      <c r="N55" s="16">
        <v>31</v>
      </c>
      <c r="O55" s="124">
        <v>32</v>
      </c>
      <c r="P55" s="30">
        <f>ROUND(I55/31*N55,0)</f>
        <v>16350</v>
      </c>
      <c r="Q55" s="30">
        <f t="shared" si="58"/>
        <v>0</v>
      </c>
      <c r="R55" s="30">
        <f t="shared" si="59"/>
        <v>0</v>
      </c>
      <c r="S55" s="30">
        <f>O55*150</f>
        <v>4800</v>
      </c>
      <c r="T55" s="30">
        <f t="shared" si="61"/>
        <v>0</v>
      </c>
      <c r="U55" s="30">
        <v>0</v>
      </c>
      <c r="V55" s="31">
        <f t="shared" si="44"/>
        <v>21150</v>
      </c>
      <c r="W55" s="31">
        <f t="shared" si="45"/>
        <v>15000</v>
      </c>
      <c r="X55" s="31">
        <v>21000</v>
      </c>
      <c r="Y55" s="30">
        <f t="shared" si="40"/>
        <v>1800</v>
      </c>
      <c r="Z55" s="30">
        <f t="shared" si="47"/>
        <v>158</v>
      </c>
      <c r="AA55" s="30">
        <v>0</v>
      </c>
      <c r="AB55" s="30">
        <v>7000</v>
      </c>
      <c r="AC55" s="30">
        <v>0</v>
      </c>
      <c r="AD55" s="30">
        <f>+AC55+AB55+AA55+Z55+Y55</f>
        <v>8958</v>
      </c>
      <c r="AE55" s="30">
        <f t="shared" si="48"/>
        <v>12192</v>
      </c>
      <c r="AF55" s="34" t="s">
        <v>38</v>
      </c>
      <c r="AG55" s="202">
        <v>44122</v>
      </c>
    </row>
    <row r="56" spans="1:35" s="139" customFormat="1" ht="39" customHeight="1">
      <c r="A56" s="13">
        <v>47</v>
      </c>
      <c r="B56" s="21">
        <v>12756</v>
      </c>
      <c r="C56" s="182" t="s">
        <v>195</v>
      </c>
      <c r="D56" s="23" t="s">
        <v>196</v>
      </c>
      <c r="E56" s="22" t="s">
        <v>160</v>
      </c>
      <c r="F56" s="122">
        <v>1115539705</v>
      </c>
      <c r="G56" s="146">
        <v>11785</v>
      </c>
      <c r="H56" s="123" t="s">
        <v>197</v>
      </c>
      <c r="I56" s="114">
        <v>14900</v>
      </c>
      <c r="J56" s="112">
        <v>0</v>
      </c>
      <c r="K56" s="112">
        <v>0</v>
      </c>
      <c r="L56" s="112">
        <v>0</v>
      </c>
      <c r="M56" s="16">
        <f t="shared" si="43"/>
        <v>14900</v>
      </c>
      <c r="N56" s="16">
        <v>31</v>
      </c>
      <c r="O56" s="124">
        <v>0</v>
      </c>
      <c r="P56" s="30">
        <f>ROUND(I56/31*N56,0)</f>
        <v>14900</v>
      </c>
      <c r="Q56" s="30">
        <f t="shared" si="58"/>
        <v>0</v>
      </c>
      <c r="R56" s="30">
        <f t="shared" si="59"/>
        <v>0</v>
      </c>
      <c r="S56" s="30">
        <f>O56*150</f>
        <v>0</v>
      </c>
      <c r="T56" s="30">
        <f t="shared" si="61"/>
        <v>0</v>
      </c>
      <c r="U56" s="30">
        <v>0</v>
      </c>
      <c r="V56" s="31">
        <f t="shared" si="44"/>
        <v>14900</v>
      </c>
      <c r="W56" s="31">
        <f t="shared" si="45"/>
        <v>14900</v>
      </c>
      <c r="X56" s="31">
        <f t="shared" ref="X56:X60" si="64">V56</f>
        <v>14900</v>
      </c>
      <c r="Y56" s="30">
        <f t="shared" si="40"/>
        <v>1788</v>
      </c>
      <c r="Z56" s="30">
        <f t="shared" si="47"/>
        <v>112</v>
      </c>
      <c r="AA56" s="30">
        <v>0</v>
      </c>
      <c r="AB56" s="30">
        <f>7000+5000</f>
        <v>12000</v>
      </c>
      <c r="AC56" s="30">
        <v>0</v>
      </c>
      <c r="AD56" s="30">
        <f>Y56+Z56+AA56+AB56+AC56</f>
        <v>13900</v>
      </c>
      <c r="AE56" s="30">
        <f t="shared" si="48"/>
        <v>1000</v>
      </c>
      <c r="AF56" s="34" t="s">
        <v>38</v>
      </c>
      <c r="AG56" s="202">
        <v>44120</v>
      </c>
      <c r="AH56" s="121"/>
    </row>
    <row r="57" spans="1:35" s="41" customFormat="1" ht="39" customHeight="1">
      <c r="A57" s="13">
        <v>48</v>
      </c>
      <c r="B57" s="16">
        <v>11202</v>
      </c>
      <c r="C57" s="12" t="s">
        <v>180</v>
      </c>
      <c r="D57" s="12" t="s">
        <v>181</v>
      </c>
      <c r="E57" s="22" t="s">
        <v>160</v>
      </c>
      <c r="F57" s="12">
        <v>1321124332</v>
      </c>
      <c r="G57" s="14">
        <v>1228</v>
      </c>
      <c r="H57" s="89" t="s">
        <v>182</v>
      </c>
      <c r="I57" s="114">
        <v>16350</v>
      </c>
      <c r="J57" s="112">
        <v>0</v>
      </c>
      <c r="K57" s="112">
        <v>0</v>
      </c>
      <c r="L57" s="112">
        <v>0</v>
      </c>
      <c r="M57" s="16">
        <f t="shared" si="43"/>
        <v>16350</v>
      </c>
      <c r="N57" s="16">
        <v>31</v>
      </c>
      <c r="O57" s="124">
        <v>0</v>
      </c>
      <c r="P57" s="30">
        <f>ROUND(I57/31*N57,0)</f>
        <v>16350</v>
      </c>
      <c r="Q57" s="30">
        <f t="shared" si="58"/>
        <v>0</v>
      </c>
      <c r="R57" s="30">
        <f t="shared" si="59"/>
        <v>0</v>
      </c>
      <c r="S57" s="30">
        <f>O57*150</f>
        <v>0</v>
      </c>
      <c r="T57" s="30">
        <f t="shared" si="61"/>
        <v>0</v>
      </c>
      <c r="U57" s="30">
        <v>0</v>
      </c>
      <c r="V57" s="31">
        <v>22135</v>
      </c>
      <c r="W57" s="31">
        <f t="shared" si="45"/>
        <v>15000</v>
      </c>
      <c r="X57" s="31">
        <v>21000</v>
      </c>
      <c r="Y57" s="30">
        <f t="shared" si="40"/>
        <v>1800</v>
      </c>
      <c r="Z57" s="30">
        <f t="shared" si="47"/>
        <v>158</v>
      </c>
      <c r="AA57" s="30">
        <v>0</v>
      </c>
      <c r="AB57" s="30">
        <v>0</v>
      </c>
      <c r="AC57" s="30">
        <v>0</v>
      </c>
      <c r="AD57" s="30">
        <f>+AC57+AB57+AA57+Z57+Y57</f>
        <v>1958</v>
      </c>
      <c r="AE57" s="30">
        <f t="shared" si="48"/>
        <v>20177</v>
      </c>
      <c r="AF57" s="34" t="s">
        <v>38</v>
      </c>
      <c r="AG57" s="35">
        <v>44088</v>
      </c>
      <c r="AH57" s="121"/>
    </row>
    <row r="58" spans="1:35" s="41" customFormat="1" ht="39" customHeight="1">
      <c r="A58" s="13">
        <v>49</v>
      </c>
      <c r="B58" s="21">
        <v>12491</v>
      </c>
      <c r="C58" s="23" t="s">
        <v>183</v>
      </c>
      <c r="D58" s="23" t="s">
        <v>184</v>
      </c>
      <c r="E58" s="22" t="s">
        <v>160</v>
      </c>
      <c r="F58" s="16">
        <v>1115070230</v>
      </c>
      <c r="G58" s="14">
        <v>11520</v>
      </c>
      <c r="H58" s="29" t="s">
        <v>185</v>
      </c>
      <c r="I58" s="114">
        <v>16350</v>
      </c>
      <c r="J58" s="112">
        <v>0</v>
      </c>
      <c r="K58" s="112">
        <v>0</v>
      </c>
      <c r="L58" s="112">
        <v>0</v>
      </c>
      <c r="M58" s="16">
        <f t="shared" si="43"/>
        <v>16350</v>
      </c>
      <c r="N58" s="16">
        <v>31</v>
      </c>
      <c r="O58" s="124">
        <v>0</v>
      </c>
      <c r="P58" s="30">
        <f>ROUND(I58/31*N58,0)</f>
        <v>16350</v>
      </c>
      <c r="Q58" s="30">
        <f t="shared" si="58"/>
        <v>0</v>
      </c>
      <c r="R58" s="30">
        <f t="shared" si="59"/>
        <v>0</v>
      </c>
      <c r="S58" s="30">
        <f>O58*150</f>
        <v>0</v>
      </c>
      <c r="T58" s="30">
        <f t="shared" si="61"/>
        <v>0</v>
      </c>
      <c r="U58" s="30">
        <v>0</v>
      </c>
      <c r="V58" s="31">
        <v>24905</v>
      </c>
      <c r="W58" s="31">
        <f t="shared" si="45"/>
        <v>15000</v>
      </c>
      <c r="X58" s="31">
        <v>21000</v>
      </c>
      <c r="Y58" s="30">
        <f t="shared" si="40"/>
        <v>1800</v>
      </c>
      <c r="Z58" s="30">
        <f t="shared" si="47"/>
        <v>158</v>
      </c>
      <c r="AA58" s="30">
        <v>0</v>
      </c>
      <c r="AB58" s="30">
        <v>0</v>
      </c>
      <c r="AC58" s="30">
        <v>0</v>
      </c>
      <c r="AD58" s="30">
        <f>+AC58+AB58+AA58+Z58+Y58</f>
        <v>1958</v>
      </c>
      <c r="AE58" s="30">
        <f t="shared" si="48"/>
        <v>22947</v>
      </c>
      <c r="AF58" s="34" t="s">
        <v>38</v>
      </c>
      <c r="AG58" s="35">
        <v>44088</v>
      </c>
      <c r="AH58" s="121"/>
      <c r="AI58" s="54"/>
    </row>
    <row r="59" spans="1:35" s="151" customFormat="1" ht="39" customHeight="1">
      <c r="A59" s="13">
        <v>50</v>
      </c>
      <c r="B59" s="21">
        <v>12824</v>
      </c>
      <c r="C59" s="23" t="s">
        <v>306</v>
      </c>
      <c r="D59" s="45" t="s">
        <v>307</v>
      </c>
      <c r="E59" s="22" t="s">
        <v>160</v>
      </c>
      <c r="F59" s="146">
        <v>6928918803</v>
      </c>
      <c r="G59" s="14">
        <v>11853</v>
      </c>
      <c r="H59" s="140" t="s">
        <v>308</v>
      </c>
      <c r="I59" s="114">
        <v>14560</v>
      </c>
      <c r="J59" s="112">
        <v>0</v>
      </c>
      <c r="K59" s="112">
        <v>0</v>
      </c>
      <c r="L59" s="112">
        <v>0</v>
      </c>
      <c r="M59" s="12">
        <f t="shared" si="43"/>
        <v>14560</v>
      </c>
      <c r="N59" s="12">
        <v>31</v>
      </c>
      <c r="O59" s="124">
        <v>0</v>
      </c>
      <c r="P59" s="30">
        <f>ROUND(I59/31*N59,0)</f>
        <v>14560</v>
      </c>
      <c r="Q59" s="30">
        <f t="shared" si="58"/>
        <v>0</v>
      </c>
      <c r="R59" s="30">
        <f t="shared" si="59"/>
        <v>0</v>
      </c>
      <c r="S59" s="30">
        <f>ROUND(I59/31/8*2*O59,0)</f>
        <v>0</v>
      </c>
      <c r="T59" s="30">
        <f t="shared" si="61"/>
        <v>0</v>
      </c>
      <c r="U59" s="30">
        <v>0</v>
      </c>
      <c r="V59" s="120">
        <f t="shared" si="44"/>
        <v>14560</v>
      </c>
      <c r="W59" s="120">
        <f>IF(P59&gt;15000,15000,P59)</f>
        <v>14560</v>
      </c>
      <c r="X59" s="120">
        <f t="shared" si="64"/>
        <v>14560</v>
      </c>
      <c r="Y59" s="30">
        <f t="shared" si="40"/>
        <v>1747</v>
      </c>
      <c r="Z59" s="30">
        <f t="shared" si="47"/>
        <v>110</v>
      </c>
      <c r="AA59" s="30">
        <v>0</v>
      </c>
      <c r="AB59" s="119">
        <v>0</v>
      </c>
      <c r="AC59" s="119">
        <v>0</v>
      </c>
      <c r="AD59" s="119">
        <f>Y59+Z59+AA59+AB59+AC59</f>
        <v>1857</v>
      </c>
      <c r="AE59" s="119">
        <f t="shared" si="48"/>
        <v>12703</v>
      </c>
      <c r="AF59" s="34" t="s">
        <v>38</v>
      </c>
      <c r="AG59" s="35">
        <v>44088</v>
      </c>
    </row>
    <row r="60" spans="1:35" s="41" customFormat="1" ht="39.6" customHeight="1">
      <c r="A60" s="13">
        <v>51</v>
      </c>
      <c r="B60" s="16">
        <v>11216</v>
      </c>
      <c r="C60" s="181" t="s">
        <v>171</v>
      </c>
      <c r="D60" s="12" t="s">
        <v>172</v>
      </c>
      <c r="E60" s="22" t="s">
        <v>160</v>
      </c>
      <c r="F60" s="12">
        <v>1321570258</v>
      </c>
      <c r="G60" s="14">
        <v>1242</v>
      </c>
      <c r="H60" s="89" t="s">
        <v>173</v>
      </c>
      <c r="I60" s="114">
        <v>15900</v>
      </c>
      <c r="J60" s="112">
        <v>0</v>
      </c>
      <c r="K60" s="112">
        <v>2000</v>
      </c>
      <c r="L60" s="112">
        <v>0</v>
      </c>
      <c r="M60" s="16">
        <f t="shared" si="43"/>
        <v>17900</v>
      </c>
      <c r="N60" s="16">
        <v>31</v>
      </c>
      <c r="O60" s="124">
        <v>0</v>
      </c>
      <c r="P60" s="30">
        <f t="shared" ref="P60:P81" si="65">ROUND(I60/31*N60,0)</f>
        <v>15900</v>
      </c>
      <c r="Q60" s="30">
        <f t="shared" si="58"/>
        <v>0</v>
      </c>
      <c r="R60" s="30">
        <f t="shared" si="59"/>
        <v>2000</v>
      </c>
      <c r="S60" s="30">
        <f t="shared" ref="S60" si="66">ROUND(I60/31/8*2*O60,0)</f>
        <v>0</v>
      </c>
      <c r="T60" s="30">
        <f t="shared" si="61"/>
        <v>0</v>
      </c>
      <c r="U60" s="30">
        <v>0</v>
      </c>
      <c r="V60" s="31">
        <f t="shared" si="44"/>
        <v>17900</v>
      </c>
      <c r="W60" s="31">
        <f t="shared" ref="W60" si="67">IF(P60&gt;15000,15000,P60)</f>
        <v>15000</v>
      </c>
      <c r="X60" s="31">
        <f t="shared" si="64"/>
        <v>17900</v>
      </c>
      <c r="Y60" s="30">
        <f t="shared" si="40"/>
        <v>1800</v>
      </c>
      <c r="Z60" s="30">
        <f t="shared" si="47"/>
        <v>135</v>
      </c>
      <c r="AA60" s="30">
        <v>0</v>
      </c>
      <c r="AB60" s="30">
        <v>0</v>
      </c>
      <c r="AC60" s="30">
        <v>0</v>
      </c>
      <c r="AD60" s="30">
        <f>+AC60+AB60+AA60+Z60+Y60</f>
        <v>1935</v>
      </c>
      <c r="AE60" s="30">
        <f t="shared" si="48"/>
        <v>15965</v>
      </c>
      <c r="AF60" s="34"/>
      <c r="AG60" s="202"/>
      <c r="AH60" s="151"/>
      <c r="AI60" s="121"/>
    </row>
    <row r="61" spans="1:35" s="151" customFormat="1" ht="39" customHeight="1">
      <c r="A61" s="13">
        <v>52</v>
      </c>
      <c r="B61" s="21">
        <v>12781</v>
      </c>
      <c r="C61" s="182" t="s">
        <v>301</v>
      </c>
      <c r="D61" s="23" t="s">
        <v>277</v>
      </c>
      <c r="E61" s="22" t="s">
        <v>160</v>
      </c>
      <c r="F61" s="146">
        <v>1115578415</v>
      </c>
      <c r="G61" s="14">
        <v>11810</v>
      </c>
      <c r="H61" s="140" t="s">
        <v>302</v>
      </c>
      <c r="I61" s="114">
        <v>14900</v>
      </c>
      <c r="J61" s="112">
        <v>0</v>
      </c>
      <c r="K61" s="112">
        <v>2000</v>
      </c>
      <c r="L61" s="112">
        <v>0</v>
      </c>
      <c r="M61" s="12">
        <f>I61+J61+K61+L61</f>
        <v>16900</v>
      </c>
      <c r="N61" s="16">
        <v>31</v>
      </c>
      <c r="O61" s="124">
        <v>0</v>
      </c>
      <c r="P61" s="30">
        <f t="shared" si="65"/>
        <v>14900</v>
      </c>
      <c r="Q61" s="30">
        <f t="shared" si="58"/>
        <v>0</v>
      </c>
      <c r="R61" s="30">
        <f t="shared" si="59"/>
        <v>2000</v>
      </c>
      <c r="S61" s="30">
        <f>O61*140</f>
        <v>0</v>
      </c>
      <c r="T61" s="30">
        <f t="shared" si="61"/>
        <v>0</v>
      </c>
      <c r="U61" s="30">
        <v>0</v>
      </c>
      <c r="V61" s="120">
        <f>U61+T61+S61+R61+Q61+P61</f>
        <v>16900</v>
      </c>
      <c r="W61" s="120">
        <f>IF(P61&gt;15000,15000,P61)</f>
        <v>14900</v>
      </c>
      <c r="X61" s="120">
        <f>V61</f>
        <v>16900</v>
      </c>
      <c r="Y61" s="30">
        <f t="shared" si="40"/>
        <v>1788</v>
      </c>
      <c r="Z61" s="30">
        <f>CEILING(X61*0.75%,1)</f>
        <v>127</v>
      </c>
      <c r="AA61" s="30">
        <v>0</v>
      </c>
      <c r="AB61" s="30">
        <v>0</v>
      </c>
      <c r="AC61" s="119">
        <v>0</v>
      </c>
      <c r="AD61" s="119">
        <f>Y61+Z61+AA61+AB61+AC61</f>
        <v>1915</v>
      </c>
      <c r="AE61" s="119">
        <f>V61-AD61</f>
        <v>14985</v>
      </c>
      <c r="AF61" s="34"/>
      <c r="AG61" s="202"/>
      <c r="AH61" s="121"/>
    </row>
    <row r="62" spans="1:35" s="151" customFormat="1" ht="39" customHeight="1">
      <c r="A62" s="13">
        <v>53</v>
      </c>
      <c r="B62" s="21">
        <v>12788</v>
      </c>
      <c r="C62" s="182" t="s">
        <v>278</v>
      </c>
      <c r="D62" s="23" t="s">
        <v>300</v>
      </c>
      <c r="E62" s="22" t="s">
        <v>160</v>
      </c>
      <c r="F62" s="146">
        <v>1115608676</v>
      </c>
      <c r="G62" s="14">
        <v>11817</v>
      </c>
      <c r="H62" s="140">
        <v>101505717526</v>
      </c>
      <c r="I62" s="114">
        <v>14900</v>
      </c>
      <c r="J62" s="112">
        <v>0</v>
      </c>
      <c r="K62" s="112">
        <v>0</v>
      </c>
      <c r="L62" s="112">
        <v>0</v>
      </c>
      <c r="M62" s="12">
        <f>I62+J62+K62+L62</f>
        <v>14900</v>
      </c>
      <c r="N62" s="16">
        <v>27</v>
      </c>
      <c r="O62" s="124">
        <v>0</v>
      </c>
      <c r="P62" s="30">
        <f t="shared" si="65"/>
        <v>12977</v>
      </c>
      <c r="Q62" s="30">
        <f t="shared" si="58"/>
        <v>0</v>
      </c>
      <c r="R62" s="30">
        <f t="shared" si="59"/>
        <v>0</v>
      </c>
      <c r="S62" s="30">
        <f>O62*140</f>
        <v>0</v>
      </c>
      <c r="T62" s="30">
        <f t="shared" si="61"/>
        <v>0</v>
      </c>
      <c r="U62" s="30">
        <v>0</v>
      </c>
      <c r="V62" s="120">
        <f>U62+T62+S62+R62+Q62+P62</f>
        <v>12977</v>
      </c>
      <c r="W62" s="120">
        <f>IF(P62&gt;15000,15000,P62)</f>
        <v>12977</v>
      </c>
      <c r="X62" s="120">
        <f>V62</f>
        <v>12977</v>
      </c>
      <c r="Y62" s="30">
        <f t="shared" si="40"/>
        <v>1557</v>
      </c>
      <c r="Z62" s="30">
        <f>CEILING(X62*0.75%,1)</f>
        <v>98</v>
      </c>
      <c r="AA62" s="30">
        <v>0</v>
      </c>
      <c r="AB62" s="30">
        <v>0</v>
      </c>
      <c r="AC62" s="119">
        <v>0</v>
      </c>
      <c r="AD62" s="119">
        <f>Y62+Z62+AA62+AB62+AC62</f>
        <v>1655</v>
      </c>
      <c r="AE62" s="119">
        <f>V62-AD62</f>
        <v>11322</v>
      </c>
      <c r="AF62" s="34"/>
      <c r="AG62" s="202"/>
      <c r="AH62" s="121"/>
    </row>
    <row r="63" spans="1:35" s="121" customFormat="1" ht="39" customHeight="1">
      <c r="A63" s="13">
        <v>54</v>
      </c>
      <c r="B63" s="21">
        <v>12495</v>
      </c>
      <c r="C63" s="182" t="s">
        <v>186</v>
      </c>
      <c r="D63" s="186" t="s">
        <v>187</v>
      </c>
      <c r="E63" s="22" t="s">
        <v>160</v>
      </c>
      <c r="F63" s="16">
        <v>1115088991</v>
      </c>
      <c r="G63" s="14">
        <v>11524</v>
      </c>
      <c r="H63" s="147" t="s">
        <v>188</v>
      </c>
      <c r="I63" s="114">
        <v>14900</v>
      </c>
      <c r="J63" s="112">
        <v>0</v>
      </c>
      <c r="K63" s="112">
        <v>3800</v>
      </c>
      <c r="L63" s="112">
        <v>0</v>
      </c>
      <c r="M63" s="16">
        <f t="shared" ref="M63:M66" si="68">I63+J63+K63+L63</f>
        <v>18700</v>
      </c>
      <c r="N63" s="16">
        <v>31</v>
      </c>
      <c r="O63" s="124">
        <v>0</v>
      </c>
      <c r="P63" s="30">
        <f t="shared" si="65"/>
        <v>14900</v>
      </c>
      <c r="Q63" s="30">
        <f t="shared" si="58"/>
        <v>0</v>
      </c>
      <c r="R63" s="30">
        <f t="shared" si="59"/>
        <v>3800</v>
      </c>
      <c r="S63" s="30">
        <f t="shared" ref="S63:S64" si="69">O63*150</f>
        <v>0</v>
      </c>
      <c r="T63" s="30">
        <f t="shared" si="61"/>
        <v>0</v>
      </c>
      <c r="U63" s="30">
        <v>0</v>
      </c>
      <c r="V63" s="31">
        <f t="shared" ref="V63:V66" si="70">U63+T63+S63+R63+Q63+P63</f>
        <v>18700</v>
      </c>
      <c r="W63" s="31">
        <f>IF(P63&gt;15000,15000,P63)</f>
        <v>14900</v>
      </c>
      <c r="X63" s="31">
        <f t="shared" ref="X63:X66" si="71">V63</f>
        <v>18700</v>
      </c>
      <c r="Y63" s="30">
        <f t="shared" si="40"/>
        <v>1788</v>
      </c>
      <c r="Z63" s="30">
        <f t="shared" ref="Z63:Z66" si="72">CEILING(X63*0.75%,1)</f>
        <v>141</v>
      </c>
      <c r="AA63" s="30">
        <v>0</v>
      </c>
      <c r="AB63" s="30">
        <v>0</v>
      </c>
      <c r="AC63" s="30">
        <v>0</v>
      </c>
      <c r="AD63" s="30">
        <f>+AC63+AB63+AA63+Z63+Y63</f>
        <v>1929</v>
      </c>
      <c r="AE63" s="30">
        <f t="shared" ref="AE63:AE66" si="73">V63-AD63</f>
        <v>16771</v>
      </c>
      <c r="AF63" s="34"/>
      <c r="AG63" s="35"/>
      <c r="AI63" s="54"/>
    </row>
    <row r="64" spans="1:35" s="121" customFormat="1" ht="39" customHeight="1">
      <c r="A64" s="13">
        <v>55</v>
      </c>
      <c r="B64" s="21">
        <v>12628</v>
      </c>
      <c r="C64" s="182" t="s">
        <v>189</v>
      </c>
      <c r="D64" s="186" t="s">
        <v>190</v>
      </c>
      <c r="E64" s="22" t="s">
        <v>160</v>
      </c>
      <c r="F64" s="124">
        <v>1115347761</v>
      </c>
      <c r="G64" s="14">
        <v>11657</v>
      </c>
      <c r="H64" s="123" t="s">
        <v>191</v>
      </c>
      <c r="I64" s="114">
        <v>14900</v>
      </c>
      <c r="J64" s="112">
        <v>0</v>
      </c>
      <c r="K64" s="112">
        <v>4000</v>
      </c>
      <c r="L64" s="112">
        <v>0</v>
      </c>
      <c r="M64" s="16">
        <f t="shared" si="68"/>
        <v>18900</v>
      </c>
      <c r="N64" s="16">
        <v>31</v>
      </c>
      <c r="O64" s="124">
        <v>0</v>
      </c>
      <c r="P64" s="30">
        <f t="shared" si="65"/>
        <v>14900</v>
      </c>
      <c r="Q64" s="30">
        <f t="shared" si="58"/>
        <v>0</v>
      </c>
      <c r="R64" s="30">
        <f t="shared" si="59"/>
        <v>4000</v>
      </c>
      <c r="S64" s="30">
        <f t="shared" si="69"/>
        <v>0</v>
      </c>
      <c r="T64" s="30">
        <f t="shared" si="61"/>
        <v>0</v>
      </c>
      <c r="U64" s="30">
        <v>0</v>
      </c>
      <c r="V64" s="31">
        <f t="shared" si="70"/>
        <v>18900</v>
      </c>
      <c r="W64" s="31">
        <f t="shared" ref="W64:W66" si="74">IF(P64&gt;15000,15000,P64)</f>
        <v>14900</v>
      </c>
      <c r="X64" s="31">
        <f t="shared" si="71"/>
        <v>18900</v>
      </c>
      <c r="Y64" s="30">
        <f t="shared" si="40"/>
        <v>1788</v>
      </c>
      <c r="Z64" s="30">
        <f t="shared" si="72"/>
        <v>142</v>
      </c>
      <c r="AA64" s="30">
        <v>0</v>
      </c>
      <c r="AB64" s="30">
        <v>0</v>
      </c>
      <c r="AC64" s="30">
        <v>0</v>
      </c>
      <c r="AD64" s="30">
        <f t="shared" ref="AD64:AD66" si="75">Y64+Z64+AA64+AB64+AC64</f>
        <v>1930</v>
      </c>
      <c r="AE64" s="30">
        <f t="shared" si="73"/>
        <v>16970</v>
      </c>
      <c r="AF64" s="34"/>
      <c r="AG64" s="35"/>
      <c r="AI64" s="54"/>
    </row>
    <row r="65" spans="1:40" s="41" customFormat="1" ht="39" customHeight="1">
      <c r="A65" s="13">
        <v>56</v>
      </c>
      <c r="B65" s="21">
        <v>12703</v>
      </c>
      <c r="C65" s="182" t="s">
        <v>192</v>
      </c>
      <c r="D65" s="23" t="s">
        <v>193</v>
      </c>
      <c r="E65" s="22" t="s">
        <v>160</v>
      </c>
      <c r="F65" s="149">
        <v>1115490622</v>
      </c>
      <c r="G65" s="14">
        <v>11732</v>
      </c>
      <c r="H65" s="123" t="s">
        <v>194</v>
      </c>
      <c r="I65" s="114">
        <v>14900</v>
      </c>
      <c r="J65" s="112">
        <v>0</v>
      </c>
      <c r="K65" s="112">
        <v>0</v>
      </c>
      <c r="L65" s="112">
        <v>0</v>
      </c>
      <c r="M65" s="16">
        <f t="shared" si="68"/>
        <v>14900</v>
      </c>
      <c r="N65" s="16">
        <v>31</v>
      </c>
      <c r="O65" s="124">
        <v>0</v>
      </c>
      <c r="P65" s="30">
        <f t="shared" si="65"/>
        <v>14900</v>
      </c>
      <c r="Q65" s="30">
        <f t="shared" si="58"/>
        <v>0</v>
      </c>
      <c r="R65" s="30">
        <f t="shared" si="59"/>
        <v>0</v>
      </c>
      <c r="S65" s="30">
        <f t="shared" ref="S65:S81" si="76">ROUND(I65/31/8*2*O65,0)</f>
        <v>0</v>
      </c>
      <c r="T65" s="30">
        <f t="shared" si="61"/>
        <v>0</v>
      </c>
      <c r="U65" s="30">
        <v>0</v>
      </c>
      <c r="V65" s="31">
        <f t="shared" si="70"/>
        <v>14900</v>
      </c>
      <c r="W65" s="31">
        <f t="shared" si="74"/>
        <v>14900</v>
      </c>
      <c r="X65" s="31">
        <f t="shared" si="71"/>
        <v>14900</v>
      </c>
      <c r="Y65" s="30">
        <f t="shared" si="40"/>
        <v>1788</v>
      </c>
      <c r="Z65" s="30">
        <f t="shared" si="72"/>
        <v>112</v>
      </c>
      <c r="AA65" s="30">
        <v>0</v>
      </c>
      <c r="AB65" s="30">
        <v>0</v>
      </c>
      <c r="AC65" s="30">
        <v>0</v>
      </c>
      <c r="AD65" s="30">
        <f t="shared" si="75"/>
        <v>1900</v>
      </c>
      <c r="AE65" s="30">
        <f t="shared" si="73"/>
        <v>13000</v>
      </c>
      <c r="AF65" s="34"/>
      <c r="AG65" s="202"/>
      <c r="AH65" s="35"/>
    </row>
    <row r="66" spans="1:40" s="41" customFormat="1" ht="39" customHeight="1">
      <c r="A66" s="13">
        <v>57</v>
      </c>
      <c r="B66" s="21">
        <v>12795</v>
      </c>
      <c r="C66" s="234" t="s">
        <v>279</v>
      </c>
      <c r="D66" s="45" t="s">
        <v>309</v>
      </c>
      <c r="E66" s="22" t="s">
        <v>160</v>
      </c>
      <c r="F66" s="146">
        <v>1115622913</v>
      </c>
      <c r="G66" s="14">
        <v>11824</v>
      </c>
      <c r="H66" s="140" t="s">
        <v>310</v>
      </c>
      <c r="I66" s="114">
        <v>14900</v>
      </c>
      <c r="J66" s="112">
        <v>0</v>
      </c>
      <c r="K66" s="112">
        <v>0</v>
      </c>
      <c r="L66" s="112">
        <v>0</v>
      </c>
      <c r="M66" s="16">
        <f t="shared" si="68"/>
        <v>14900</v>
      </c>
      <c r="N66" s="16">
        <v>27</v>
      </c>
      <c r="O66" s="124">
        <v>0</v>
      </c>
      <c r="P66" s="30">
        <f t="shared" si="65"/>
        <v>12977</v>
      </c>
      <c r="Q66" s="30">
        <f t="shared" si="58"/>
        <v>0</v>
      </c>
      <c r="R66" s="30">
        <f t="shared" si="59"/>
        <v>0</v>
      </c>
      <c r="S66" s="30">
        <f t="shared" si="76"/>
        <v>0</v>
      </c>
      <c r="T66" s="30">
        <f t="shared" si="61"/>
        <v>0</v>
      </c>
      <c r="U66" s="30">
        <v>0</v>
      </c>
      <c r="V66" s="31">
        <f t="shared" si="70"/>
        <v>12977</v>
      </c>
      <c r="W66" s="31">
        <f t="shared" si="74"/>
        <v>12977</v>
      </c>
      <c r="X66" s="31">
        <f t="shared" si="71"/>
        <v>12977</v>
      </c>
      <c r="Y66" s="30">
        <f t="shared" si="40"/>
        <v>1557</v>
      </c>
      <c r="Z66" s="30">
        <f t="shared" si="72"/>
        <v>98</v>
      </c>
      <c r="AA66" s="30">
        <v>0</v>
      </c>
      <c r="AB66" s="30">
        <v>0</v>
      </c>
      <c r="AC66" s="30">
        <v>0</v>
      </c>
      <c r="AD66" s="30">
        <f t="shared" si="75"/>
        <v>1655</v>
      </c>
      <c r="AE66" s="30">
        <f t="shared" si="73"/>
        <v>11322</v>
      </c>
      <c r="AF66" s="34"/>
      <c r="AG66" s="35"/>
      <c r="AH66" s="35"/>
    </row>
    <row r="67" spans="1:40" s="151" customFormat="1" ht="39" customHeight="1">
      <c r="A67" s="13">
        <v>58</v>
      </c>
      <c r="B67" s="21">
        <v>12798</v>
      </c>
      <c r="C67" s="182" t="s">
        <v>312</v>
      </c>
      <c r="D67" s="45" t="s">
        <v>193</v>
      </c>
      <c r="E67" s="22" t="s">
        <v>160</v>
      </c>
      <c r="F67" s="146">
        <v>1115514789</v>
      </c>
      <c r="G67" s="196">
        <v>11827</v>
      </c>
      <c r="H67" s="197" t="s">
        <v>313</v>
      </c>
      <c r="I67" s="114">
        <v>14900</v>
      </c>
      <c r="J67" s="112">
        <v>0</v>
      </c>
      <c r="K67" s="112">
        <v>0</v>
      </c>
      <c r="L67" s="112">
        <v>0</v>
      </c>
      <c r="M67" s="12">
        <f>I67+J67+K67+L67</f>
        <v>14900</v>
      </c>
      <c r="N67" s="12">
        <v>31</v>
      </c>
      <c r="O67" s="124">
        <v>0</v>
      </c>
      <c r="P67" s="30">
        <f t="shared" si="65"/>
        <v>14900</v>
      </c>
      <c r="Q67" s="30">
        <f t="shared" si="58"/>
        <v>0</v>
      </c>
      <c r="R67" s="30">
        <f t="shared" si="59"/>
        <v>0</v>
      </c>
      <c r="S67" s="30">
        <f t="shared" si="76"/>
        <v>0</v>
      </c>
      <c r="T67" s="30">
        <f t="shared" si="61"/>
        <v>0</v>
      </c>
      <c r="U67" s="30">
        <v>0</v>
      </c>
      <c r="V67" s="120">
        <f>U67+T67+S67+R67+Q67+P67</f>
        <v>14900</v>
      </c>
      <c r="W67" s="120">
        <f>IF(P67&gt;15000,15000,P67)</f>
        <v>14900</v>
      </c>
      <c r="X67" s="120">
        <f>V67</f>
        <v>14900</v>
      </c>
      <c r="Y67" s="30">
        <f t="shared" si="40"/>
        <v>1788</v>
      </c>
      <c r="Z67" s="30">
        <f>CEILING(X67*0.75%,1)</f>
        <v>112</v>
      </c>
      <c r="AA67" s="30">
        <v>0</v>
      </c>
      <c r="AB67" s="119">
        <v>0</v>
      </c>
      <c r="AC67" s="119">
        <v>0</v>
      </c>
      <c r="AD67" s="119">
        <f>Y67+Z67+AA67+AB67+AC67</f>
        <v>1900</v>
      </c>
      <c r="AE67" s="119">
        <f>V67-AD67</f>
        <v>13000</v>
      </c>
      <c r="AF67" s="34"/>
      <c r="AG67" s="202"/>
    </row>
    <row r="68" spans="1:40" s="151" customFormat="1" ht="39" customHeight="1">
      <c r="A68" s="13">
        <v>59</v>
      </c>
      <c r="B68" s="21">
        <v>12803</v>
      </c>
      <c r="C68" s="182" t="s">
        <v>317</v>
      </c>
      <c r="D68" s="45" t="s">
        <v>318</v>
      </c>
      <c r="E68" s="22" t="s">
        <v>160</v>
      </c>
      <c r="F68" s="146">
        <v>1115625433</v>
      </c>
      <c r="G68" s="196">
        <v>11832</v>
      </c>
      <c r="H68" s="197" t="s">
        <v>319</v>
      </c>
      <c r="I68" s="114">
        <v>14900</v>
      </c>
      <c r="J68" s="112">
        <v>0</v>
      </c>
      <c r="K68" s="112">
        <v>0</v>
      </c>
      <c r="L68" s="112">
        <v>0</v>
      </c>
      <c r="M68" s="12">
        <f>I68+J68+K68+L68</f>
        <v>14900</v>
      </c>
      <c r="N68" s="12">
        <v>30</v>
      </c>
      <c r="O68" s="124">
        <v>0</v>
      </c>
      <c r="P68" s="30">
        <f t="shared" si="65"/>
        <v>14419</v>
      </c>
      <c r="Q68" s="30">
        <f t="shared" si="58"/>
        <v>0</v>
      </c>
      <c r="R68" s="30">
        <f t="shared" si="59"/>
        <v>0</v>
      </c>
      <c r="S68" s="30">
        <f t="shared" si="76"/>
        <v>0</v>
      </c>
      <c r="T68" s="30">
        <f t="shared" si="61"/>
        <v>0</v>
      </c>
      <c r="U68" s="30">
        <v>0</v>
      </c>
      <c r="V68" s="120">
        <f>U68+T68+S68+R68+Q68+P68</f>
        <v>14419</v>
      </c>
      <c r="W68" s="120">
        <f>IF(P68&gt;15000,15000,P68)</f>
        <v>14419</v>
      </c>
      <c r="X68" s="120">
        <f>V68</f>
        <v>14419</v>
      </c>
      <c r="Y68" s="30">
        <f t="shared" si="40"/>
        <v>1730</v>
      </c>
      <c r="Z68" s="30">
        <f>CEILING(X68*0.75%,1)</f>
        <v>109</v>
      </c>
      <c r="AA68" s="30">
        <v>0</v>
      </c>
      <c r="AB68" s="119">
        <v>0</v>
      </c>
      <c r="AC68" s="119">
        <v>0</v>
      </c>
      <c r="AD68" s="119">
        <f>Y68+Z68+AA68+AB68+AC68</f>
        <v>1839</v>
      </c>
      <c r="AE68" s="119">
        <f>V68-AD68</f>
        <v>12580</v>
      </c>
      <c r="AF68" s="34"/>
      <c r="AG68" s="35"/>
    </row>
    <row r="69" spans="1:40" s="121" customFormat="1" ht="39" customHeight="1">
      <c r="A69" s="13">
        <v>60</v>
      </c>
      <c r="B69" s="24">
        <v>12737</v>
      </c>
      <c r="C69" s="12" t="s">
        <v>219</v>
      </c>
      <c r="D69" s="154" t="s">
        <v>220</v>
      </c>
      <c r="E69" s="22" t="s">
        <v>160</v>
      </c>
      <c r="F69" s="155">
        <v>1115066729</v>
      </c>
      <c r="G69" s="16">
        <v>11766</v>
      </c>
      <c r="H69" s="156" t="s">
        <v>221</v>
      </c>
      <c r="I69" s="114">
        <v>16200</v>
      </c>
      <c r="J69" s="114">
        <v>0</v>
      </c>
      <c r="K69" s="114">
        <v>0</v>
      </c>
      <c r="L69" s="114">
        <v>0</v>
      </c>
      <c r="M69" s="16">
        <f t="shared" ref="M69:M82" si="77">I69+J69+K69+L69</f>
        <v>16200</v>
      </c>
      <c r="N69" s="124">
        <v>28</v>
      </c>
      <c r="O69" s="16">
        <v>0</v>
      </c>
      <c r="P69" s="30">
        <f t="shared" si="65"/>
        <v>14632</v>
      </c>
      <c r="Q69" s="30">
        <f t="shared" si="58"/>
        <v>0</v>
      </c>
      <c r="R69" s="30">
        <f t="shared" si="59"/>
        <v>0</v>
      </c>
      <c r="S69" s="30">
        <f t="shared" si="76"/>
        <v>0</v>
      </c>
      <c r="T69" s="30">
        <f t="shared" ref="T69:T80" si="78">AK69-P69</f>
        <v>493</v>
      </c>
      <c r="U69" s="30">
        <v>0</v>
      </c>
      <c r="V69" s="31">
        <f t="shared" ref="V69:V81" si="79">U69+T69+S69+R69+Q69+P69</f>
        <v>15125</v>
      </c>
      <c r="W69" s="31">
        <f t="shared" ref="W69:W81" si="80">IF(P69&gt;15000,15000,P69)</f>
        <v>14632</v>
      </c>
      <c r="X69" s="31">
        <f>V69</f>
        <v>15125</v>
      </c>
      <c r="Y69" s="30">
        <f t="shared" si="40"/>
        <v>1756</v>
      </c>
      <c r="Z69" s="30">
        <f t="shared" ref="Z69:Z78" si="81">CEILING(X69*0.75%,1)</f>
        <v>114</v>
      </c>
      <c r="AA69" s="30">
        <v>0</v>
      </c>
      <c r="AB69" s="30">
        <v>0</v>
      </c>
      <c r="AC69" s="30">
        <v>0</v>
      </c>
      <c r="AD69" s="30">
        <f>Y69+Z69+AA69+AB69+AC69</f>
        <v>1870</v>
      </c>
      <c r="AE69" s="30">
        <f t="shared" ref="AE69:AE81" si="82">V69-AD69</f>
        <v>13255</v>
      </c>
      <c r="AF69" s="34" t="s">
        <v>38</v>
      </c>
      <c r="AG69" s="35">
        <v>44088</v>
      </c>
      <c r="AH69" s="41"/>
      <c r="AI69" s="52">
        <v>62</v>
      </c>
      <c r="AJ69" s="16">
        <v>223</v>
      </c>
      <c r="AK69" s="16">
        <f>190*AI69+15*AJ69</f>
        <v>15125</v>
      </c>
      <c r="AL69" s="124">
        <f>AK69-V69</f>
        <v>0</v>
      </c>
      <c r="AM69" s="41"/>
      <c r="AN69" s="41"/>
    </row>
    <row r="70" spans="1:40" s="41" customFormat="1" ht="39" customHeight="1">
      <c r="A70" s="13">
        <v>61</v>
      </c>
      <c r="B70" s="24">
        <v>12403</v>
      </c>
      <c r="C70" s="12" t="s">
        <v>222</v>
      </c>
      <c r="D70" s="16" t="s">
        <v>223</v>
      </c>
      <c r="E70" s="22" t="s">
        <v>160</v>
      </c>
      <c r="F70" s="13">
        <v>6924662863</v>
      </c>
      <c r="G70" s="14">
        <v>1429</v>
      </c>
      <c r="H70" s="89" t="s">
        <v>224</v>
      </c>
      <c r="I70" s="114">
        <v>16200</v>
      </c>
      <c r="J70" s="112">
        <v>0</v>
      </c>
      <c r="K70" s="112">
        <v>0</v>
      </c>
      <c r="L70" s="112">
        <v>0</v>
      </c>
      <c r="M70" s="16">
        <f t="shared" si="77"/>
        <v>16200</v>
      </c>
      <c r="N70" s="124">
        <v>31</v>
      </c>
      <c r="O70" s="16">
        <v>0</v>
      </c>
      <c r="P70" s="30">
        <f t="shared" si="65"/>
        <v>16200</v>
      </c>
      <c r="Q70" s="30">
        <f t="shared" si="58"/>
        <v>0</v>
      </c>
      <c r="R70" s="30">
        <f t="shared" si="59"/>
        <v>0</v>
      </c>
      <c r="S70" s="30">
        <f t="shared" si="76"/>
        <v>0</v>
      </c>
      <c r="T70" s="30">
        <f t="shared" si="78"/>
        <v>510</v>
      </c>
      <c r="U70" s="30">
        <v>0</v>
      </c>
      <c r="V70" s="31">
        <f t="shared" si="79"/>
        <v>16710</v>
      </c>
      <c r="W70" s="31">
        <f t="shared" si="80"/>
        <v>15000</v>
      </c>
      <c r="X70" s="31">
        <f>V70</f>
        <v>16710</v>
      </c>
      <c r="Y70" s="30">
        <f t="shared" si="40"/>
        <v>1800</v>
      </c>
      <c r="Z70" s="30">
        <f t="shared" si="81"/>
        <v>126</v>
      </c>
      <c r="AA70" s="30">
        <v>0</v>
      </c>
      <c r="AB70" s="30">
        <v>0</v>
      </c>
      <c r="AC70" s="30">
        <v>0</v>
      </c>
      <c r="AD70" s="30">
        <f>Y70+Z70+AA70+AB70+AC70</f>
        <v>1926</v>
      </c>
      <c r="AE70" s="30">
        <f t="shared" si="82"/>
        <v>14784</v>
      </c>
      <c r="AF70" s="34" t="s">
        <v>38</v>
      </c>
      <c r="AG70" s="35">
        <v>44088</v>
      </c>
      <c r="AI70" s="52">
        <v>78</v>
      </c>
      <c r="AJ70" s="16">
        <v>126</v>
      </c>
      <c r="AK70" s="55">
        <f>190*AI70+15*AJ70</f>
        <v>16710</v>
      </c>
      <c r="AL70" s="16">
        <f t="shared" ref="AL70:AL78" si="83">AK70-V70</f>
        <v>0</v>
      </c>
    </row>
    <row r="71" spans="1:40" s="41" customFormat="1" ht="36.75" customHeight="1">
      <c r="A71" s="13">
        <v>62</v>
      </c>
      <c r="B71" s="24">
        <v>12433</v>
      </c>
      <c r="C71" s="183" t="s">
        <v>193</v>
      </c>
      <c r="D71" s="25" t="s">
        <v>225</v>
      </c>
      <c r="E71" s="22" t="s">
        <v>160</v>
      </c>
      <c r="F71" s="26">
        <v>1114929984</v>
      </c>
      <c r="G71" s="14">
        <v>11465</v>
      </c>
      <c r="H71" s="91" t="s">
        <v>226</v>
      </c>
      <c r="I71" s="114">
        <v>16200</v>
      </c>
      <c r="J71" s="112">
        <v>0</v>
      </c>
      <c r="K71" s="112">
        <v>0</v>
      </c>
      <c r="L71" s="112">
        <v>0</v>
      </c>
      <c r="M71" s="16">
        <f t="shared" si="77"/>
        <v>16200</v>
      </c>
      <c r="N71" s="124">
        <v>26</v>
      </c>
      <c r="O71" s="16">
        <v>0</v>
      </c>
      <c r="P71" s="30">
        <f t="shared" si="65"/>
        <v>13587</v>
      </c>
      <c r="Q71" s="30">
        <f t="shared" si="58"/>
        <v>0</v>
      </c>
      <c r="R71" s="30">
        <f t="shared" si="59"/>
        <v>0</v>
      </c>
      <c r="S71" s="30">
        <f t="shared" si="76"/>
        <v>0</v>
      </c>
      <c r="T71" s="30">
        <f t="shared" si="78"/>
        <v>313</v>
      </c>
      <c r="U71" s="30">
        <v>0</v>
      </c>
      <c r="V71" s="31">
        <f t="shared" si="79"/>
        <v>13900</v>
      </c>
      <c r="W71" s="31">
        <f t="shared" si="80"/>
        <v>13587</v>
      </c>
      <c r="X71" s="31">
        <f t="shared" ref="X71:X76" si="84">V71</f>
        <v>13900</v>
      </c>
      <c r="Y71" s="30">
        <f t="shared" si="40"/>
        <v>1630</v>
      </c>
      <c r="Z71" s="30">
        <f t="shared" si="81"/>
        <v>105</v>
      </c>
      <c r="AA71" s="30">
        <v>0</v>
      </c>
      <c r="AB71" s="30">
        <v>0</v>
      </c>
      <c r="AC71" s="30">
        <v>0</v>
      </c>
      <c r="AD71" s="30">
        <f t="shared" ref="AD71:AD81" si="85">+AC71+AB71+AA71+Z71+Y71</f>
        <v>1735</v>
      </c>
      <c r="AE71" s="30">
        <f t="shared" si="82"/>
        <v>12165</v>
      </c>
      <c r="AF71" s="34" t="s">
        <v>38</v>
      </c>
      <c r="AG71" s="35">
        <v>44088</v>
      </c>
      <c r="AI71" s="52">
        <v>70</v>
      </c>
      <c r="AJ71" s="16">
        <v>40</v>
      </c>
      <c r="AK71" s="55">
        <f t="shared" ref="AK71:AK78" si="86">190*AI71+15*AJ71</f>
        <v>13900</v>
      </c>
      <c r="AL71" s="16">
        <f t="shared" si="83"/>
        <v>0</v>
      </c>
    </row>
    <row r="72" spans="1:40" s="121" customFormat="1" ht="36.75" customHeight="1">
      <c r="A72" s="13">
        <v>63</v>
      </c>
      <c r="B72" s="128">
        <v>12307</v>
      </c>
      <c r="C72" s="12" t="s">
        <v>227</v>
      </c>
      <c r="D72" s="12" t="s">
        <v>228</v>
      </c>
      <c r="E72" s="22" t="s">
        <v>160</v>
      </c>
      <c r="F72" s="105">
        <v>1114707897</v>
      </c>
      <c r="G72" s="113"/>
      <c r="H72" s="89" t="s">
        <v>229</v>
      </c>
      <c r="I72" s="114">
        <v>16200</v>
      </c>
      <c r="J72" s="112">
        <v>0</v>
      </c>
      <c r="K72" s="112">
        <v>0</v>
      </c>
      <c r="L72" s="112">
        <v>0</v>
      </c>
      <c r="M72" s="16">
        <f t="shared" si="77"/>
        <v>16200</v>
      </c>
      <c r="N72" s="124">
        <v>0</v>
      </c>
      <c r="O72" s="16">
        <v>0</v>
      </c>
      <c r="P72" s="30">
        <f t="shared" si="65"/>
        <v>0</v>
      </c>
      <c r="Q72" s="30">
        <f t="shared" si="58"/>
        <v>0</v>
      </c>
      <c r="R72" s="30">
        <f t="shared" si="59"/>
        <v>0</v>
      </c>
      <c r="S72" s="30">
        <f t="shared" si="76"/>
        <v>0</v>
      </c>
      <c r="T72" s="30">
        <f t="shared" si="78"/>
        <v>0</v>
      </c>
      <c r="U72" s="30">
        <v>0</v>
      </c>
      <c r="V72" s="31">
        <f t="shared" si="79"/>
        <v>0</v>
      </c>
      <c r="W72" s="31">
        <f t="shared" si="80"/>
        <v>0</v>
      </c>
      <c r="X72" s="31">
        <f t="shared" si="84"/>
        <v>0</v>
      </c>
      <c r="Y72" s="30">
        <f t="shared" si="40"/>
        <v>0</v>
      </c>
      <c r="Z72" s="30">
        <f t="shared" si="81"/>
        <v>0</v>
      </c>
      <c r="AA72" s="30">
        <v>0</v>
      </c>
      <c r="AB72" s="30">
        <v>0</v>
      </c>
      <c r="AC72" s="30">
        <v>0</v>
      </c>
      <c r="AD72" s="30">
        <f t="shared" si="85"/>
        <v>0</v>
      </c>
      <c r="AE72" s="30">
        <f t="shared" si="82"/>
        <v>0</v>
      </c>
      <c r="AF72" s="34"/>
      <c r="AG72" s="26"/>
      <c r="AH72" s="41"/>
      <c r="AI72" s="52">
        <v>0</v>
      </c>
      <c r="AJ72" s="16">
        <v>0</v>
      </c>
      <c r="AK72" s="55">
        <f t="shared" si="86"/>
        <v>0</v>
      </c>
      <c r="AL72" s="124">
        <f t="shared" si="83"/>
        <v>0</v>
      </c>
      <c r="AM72" s="41"/>
      <c r="AN72" s="41"/>
    </row>
    <row r="73" spans="1:40" s="121" customFormat="1" ht="39" customHeight="1">
      <c r="A73" s="13">
        <v>64</v>
      </c>
      <c r="B73" s="21">
        <v>12548</v>
      </c>
      <c r="C73" s="23" t="s">
        <v>230</v>
      </c>
      <c r="D73" s="23" t="s">
        <v>231</v>
      </c>
      <c r="E73" s="22" t="s">
        <v>160</v>
      </c>
      <c r="F73" s="16">
        <v>1115186605</v>
      </c>
      <c r="G73" s="14">
        <v>11577</v>
      </c>
      <c r="H73" s="123" t="s">
        <v>232</v>
      </c>
      <c r="I73" s="114">
        <v>16200</v>
      </c>
      <c r="J73" s="112">
        <v>0</v>
      </c>
      <c r="K73" s="112">
        <v>0</v>
      </c>
      <c r="L73" s="112">
        <v>0</v>
      </c>
      <c r="M73" s="16">
        <f t="shared" si="77"/>
        <v>16200</v>
      </c>
      <c r="N73" s="124">
        <v>31</v>
      </c>
      <c r="O73" s="16">
        <v>0</v>
      </c>
      <c r="P73" s="30">
        <f t="shared" si="65"/>
        <v>16200</v>
      </c>
      <c r="Q73" s="30">
        <f t="shared" si="58"/>
        <v>0</v>
      </c>
      <c r="R73" s="30">
        <f t="shared" si="59"/>
        <v>0</v>
      </c>
      <c r="S73" s="30">
        <f t="shared" si="76"/>
        <v>0</v>
      </c>
      <c r="T73" s="30">
        <f t="shared" si="78"/>
        <v>1020</v>
      </c>
      <c r="U73" s="30">
        <v>0</v>
      </c>
      <c r="V73" s="31">
        <f t="shared" si="79"/>
        <v>17220</v>
      </c>
      <c r="W73" s="31">
        <f t="shared" si="80"/>
        <v>15000</v>
      </c>
      <c r="X73" s="31">
        <f t="shared" si="84"/>
        <v>17220</v>
      </c>
      <c r="Y73" s="30">
        <f t="shared" si="40"/>
        <v>1800</v>
      </c>
      <c r="Z73" s="30">
        <f t="shared" si="81"/>
        <v>130</v>
      </c>
      <c r="AA73" s="30">
        <v>0</v>
      </c>
      <c r="AB73" s="30">
        <v>0</v>
      </c>
      <c r="AC73" s="30">
        <v>0</v>
      </c>
      <c r="AD73" s="30">
        <f t="shared" si="85"/>
        <v>1930</v>
      </c>
      <c r="AE73" s="30">
        <f t="shared" si="82"/>
        <v>15290</v>
      </c>
      <c r="AF73" s="34" t="s">
        <v>38</v>
      </c>
      <c r="AG73" s="35">
        <v>44088</v>
      </c>
      <c r="AI73" s="52">
        <v>75</v>
      </c>
      <c r="AJ73" s="16">
        <v>198</v>
      </c>
      <c r="AK73" s="55">
        <f t="shared" si="86"/>
        <v>17220</v>
      </c>
      <c r="AL73" s="124">
        <f t="shared" si="83"/>
        <v>0</v>
      </c>
      <c r="AM73" s="41"/>
      <c r="AN73" s="41"/>
    </row>
    <row r="74" spans="1:40" s="121" customFormat="1" ht="39" customHeight="1">
      <c r="A74" s="13">
        <v>65</v>
      </c>
      <c r="B74" s="21">
        <v>12535</v>
      </c>
      <c r="C74" s="23" t="s">
        <v>233</v>
      </c>
      <c r="D74" s="45" t="s">
        <v>234</v>
      </c>
      <c r="E74" s="22" t="s">
        <v>160</v>
      </c>
      <c r="F74" s="16">
        <v>6923209025</v>
      </c>
      <c r="G74" s="14">
        <v>11564</v>
      </c>
      <c r="H74" s="123" t="s">
        <v>235</v>
      </c>
      <c r="I74" s="114">
        <v>16200</v>
      </c>
      <c r="J74" s="112">
        <v>0</v>
      </c>
      <c r="K74" s="112">
        <v>0</v>
      </c>
      <c r="L74" s="112">
        <v>0</v>
      </c>
      <c r="M74" s="16">
        <f>I74+J74+K74+L74</f>
        <v>16200</v>
      </c>
      <c r="N74" s="124">
        <v>22</v>
      </c>
      <c r="O74" s="16">
        <v>0</v>
      </c>
      <c r="P74" s="30">
        <f t="shared" si="65"/>
        <v>11497</v>
      </c>
      <c r="Q74" s="30">
        <f t="shared" si="58"/>
        <v>0</v>
      </c>
      <c r="R74" s="30">
        <f t="shared" si="59"/>
        <v>0</v>
      </c>
      <c r="S74" s="30">
        <f t="shared" si="76"/>
        <v>0</v>
      </c>
      <c r="T74" s="30">
        <f t="shared" si="78"/>
        <v>363</v>
      </c>
      <c r="U74" s="30">
        <v>0</v>
      </c>
      <c r="V74" s="31">
        <f>U74+T74+S74+R74+Q74+P74</f>
        <v>11860</v>
      </c>
      <c r="W74" s="31">
        <f>IF(P74&gt;15000,15000,P74)</f>
        <v>11497</v>
      </c>
      <c r="X74" s="31">
        <f>V74</f>
        <v>11860</v>
      </c>
      <c r="Y74" s="30">
        <f t="shared" si="40"/>
        <v>1380</v>
      </c>
      <c r="Z74" s="30">
        <f t="shared" si="81"/>
        <v>89</v>
      </c>
      <c r="AA74" s="30">
        <v>0</v>
      </c>
      <c r="AB74" s="30">
        <v>0</v>
      </c>
      <c r="AC74" s="30">
        <v>0</v>
      </c>
      <c r="AD74" s="30">
        <f t="shared" si="85"/>
        <v>1469</v>
      </c>
      <c r="AE74" s="30">
        <f>V74-AD74</f>
        <v>10391</v>
      </c>
      <c r="AF74" s="34" t="s">
        <v>38</v>
      </c>
      <c r="AG74" s="35">
        <v>44088</v>
      </c>
      <c r="AH74" s="41"/>
      <c r="AI74" s="52">
        <v>40</v>
      </c>
      <c r="AJ74" s="16">
        <v>284</v>
      </c>
      <c r="AK74" s="16">
        <f>190*AI74+15*AJ74</f>
        <v>11860</v>
      </c>
      <c r="AL74" s="124">
        <f>AK74-V74</f>
        <v>0</v>
      </c>
      <c r="AM74" s="41"/>
      <c r="AN74" s="41"/>
    </row>
    <row r="75" spans="1:40" s="121" customFormat="1" ht="39" customHeight="1">
      <c r="A75" s="13">
        <v>66</v>
      </c>
      <c r="B75" s="21">
        <v>12589</v>
      </c>
      <c r="C75" s="23" t="s">
        <v>236</v>
      </c>
      <c r="D75" s="157" t="s">
        <v>237</v>
      </c>
      <c r="E75" s="22" t="s">
        <v>160</v>
      </c>
      <c r="F75" s="124">
        <v>6716502974</v>
      </c>
      <c r="G75" s="14">
        <v>11618</v>
      </c>
      <c r="H75" s="140" t="s">
        <v>238</v>
      </c>
      <c r="I75" s="114">
        <v>16200</v>
      </c>
      <c r="J75" s="112">
        <v>0</v>
      </c>
      <c r="K75" s="112">
        <v>0</v>
      </c>
      <c r="L75" s="112">
        <v>0</v>
      </c>
      <c r="M75" s="16">
        <f t="shared" si="77"/>
        <v>16200</v>
      </c>
      <c r="N75" s="16">
        <v>31</v>
      </c>
      <c r="O75" s="16">
        <v>0</v>
      </c>
      <c r="P75" s="30">
        <f t="shared" si="65"/>
        <v>16200</v>
      </c>
      <c r="Q75" s="30">
        <f t="shared" si="58"/>
        <v>0</v>
      </c>
      <c r="R75" s="30">
        <f t="shared" si="59"/>
        <v>0</v>
      </c>
      <c r="S75" s="30">
        <f t="shared" si="76"/>
        <v>0</v>
      </c>
      <c r="T75" s="30">
        <f t="shared" si="78"/>
        <v>3675</v>
      </c>
      <c r="U75" s="30">
        <v>0</v>
      </c>
      <c r="V75" s="31">
        <f t="shared" si="79"/>
        <v>19875</v>
      </c>
      <c r="W75" s="31">
        <f t="shared" si="80"/>
        <v>15000</v>
      </c>
      <c r="X75" s="31">
        <f t="shared" si="84"/>
        <v>19875</v>
      </c>
      <c r="Y75" s="30">
        <f t="shared" si="40"/>
        <v>1800</v>
      </c>
      <c r="Z75" s="30">
        <f t="shared" si="81"/>
        <v>150</v>
      </c>
      <c r="AA75" s="30">
        <v>0</v>
      </c>
      <c r="AB75" s="30">
        <v>0</v>
      </c>
      <c r="AC75" s="30">
        <v>0</v>
      </c>
      <c r="AD75" s="30">
        <f t="shared" si="85"/>
        <v>1950</v>
      </c>
      <c r="AE75" s="30">
        <f t="shared" si="82"/>
        <v>17925</v>
      </c>
      <c r="AF75" s="34" t="s">
        <v>38</v>
      </c>
      <c r="AG75" s="35">
        <v>44088</v>
      </c>
      <c r="AI75" s="52">
        <v>66</v>
      </c>
      <c r="AJ75" s="16">
        <v>489</v>
      </c>
      <c r="AK75" s="55">
        <f t="shared" si="86"/>
        <v>19875</v>
      </c>
      <c r="AL75" s="124">
        <f t="shared" si="83"/>
        <v>0</v>
      </c>
    </row>
    <row r="76" spans="1:40" s="121" customFormat="1" ht="39" customHeight="1">
      <c r="A76" s="13">
        <v>67</v>
      </c>
      <c r="B76" s="21">
        <v>12719</v>
      </c>
      <c r="C76" s="183" t="s">
        <v>239</v>
      </c>
      <c r="D76" s="148" t="s">
        <v>240</v>
      </c>
      <c r="E76" s="22" t="s">
        <v>160</v>
      </c>
      <c r="F76" s="12">
        <v>1115513092</v>
      </c>
      <c r="G76" s="14">
        <v>11748</v>
      </c>
      <c r="H76" s="89" t="s">
        <v>241</v>
      </c>
      <c r="I76" s="114">
        <v>16200</v>
      </c>
      <c r="J76" s="112">
        <v>0</v>
      </c>
      <c r="K76" s="112">
        <v>0</v>
      </c>
      <c r="L76" s="112">
        <v>0</v>
      </c>
      <c r="M76" s="16">
        <f t="shared" si="77"/>
        <v>16200</v>
      </c>
      <c r="N76" s="16">
        <v>31</v>
      </c>
      <c r="O76" s="16">
        <v>0</v>
      </c>
      <c r="P76" s="30">
        <f t="shared" si="65"/>
        <v>16200</v>
      </c>
      <c r="Q76" s="30">
        <f t="shared" si="58"/>
        <v>0</v>
      </c>
      <c r="R76" s="30">
        <f t="shared" si="59"/>
        <v>0</v>
      </c>
      <c r="S76" s="30">
        <f t="shared" si="76"/>
        <v>0</v>
      </c>
      <c r="T76" s="30">
        <f t="shared" si="78"/>
        <v>1385</v>
      </c>
      <c r="U76" s="30">
        <v>0</v>
      </c>
      <c r="V76" s="31">
        <f t="shared" si="79"/>
        <v>17585</v>
      </c>
      <c r="W76" s="31">
        <f t="shared" si="80"/>
        <v>15000</v>
      </c>
      <c r="X76" s="31">
        <f t="shared" si="84"/>
        <v>17585</v>
      </c>
      <c r="Y76" s="30">
        <f t="shared" si="40"/>
        <v>1800</v>
      </c>
      <c r="Z76" s="30">
        <f t="shared" si="81"/>
        <v>132</v>
      </c>
      <c r="AA76" s="30">
        <v>0</v>
      </c>
      <c r="AB76" s="30">
        <v>0</v>
      </c>
      <c r="AC76" s="30">
        <v>0</v>
      </c>
      <c r="AD76" s="30">
        <f t="shared" si="85"/>
        <v>1932</v>
      </c>
      <c r="AE76" s="30">
        <f t="shared" si="82"/>
        <v>15653</v>
      </c>
      <c r="AF76" s="34" t="s">
        <v>38</v>
      </c>
      <c r="AG76" s="35">
        <v>44088</v>
      </c>
      <c r="AH76" s="41"/>
      <c r="AI76" s="52">
        <v>80</v>
      </c>
      <c r="AJ76" s="16">
        <v>159</v>
      </c>
      <c r="AK76" s="16">
        <f t="shared" si="86"/>
        <v>17585</v>
      </c>
      <c r="AL76" s="124">
        <f t="shared" si="83"/>
        <v>0</v>
      </c>
    </row>
    <row r="77" spans="1:40" s="41" customFormat="1" ht="39" customHeight="1">
      <c r="A77" s="13">
        <v>68</v>
      </c>
      <c r="B77" s="21">
        <v>12477</v>
      </c>
      <c r="C77" s="23" t="s">
        <v>242</v>
      </c>
      <c r="D77" s="23" t="s">
        <v>243</v>
      </c>
      <c r="E77" s="22" t="s">
        <v>160</v>
      </c>
      <c r="F77" s="13">
        <v>1115040205</v>
      </c>
      <c r="G77" s="14">
        <v>11506</v>
      </c>
      <c r="H77" s="27" t="s">
        <v>244</v>
      </c>
      <c r="I77" s="114">
        <v>16200</v>
      </c>
      <c r="J77" s="112">
        <v>0</v>
      </c>
      <c r="K77" s="112">
        <v>0</v>
      </c>
      <c r="L77" s="112">
        <v>0</v>
      </c>
      <c r="M77" s="16">
        <f t="shared" si="77"/>
        <v>16200</v>
      </c>
      <c r="N77" s="16">
        <v>28</v>
      </c>
      <c r="O77" s="16">
        <v>0</v>
      </c>
      <c r="P77" s="30">
        <f t="shared" si="65"/>
        <v>14632</v>
      </c>
      <c r="Q77" s="30">
        <f t="shared" si="58"/>
        <v>0</v>
      </c>
      <c r="R77" s="30">
        <f t="shared" si="59"/>
        <v>0</v>
      </c>
      <c r="S77" s="30">
        <f t="shared" si="76"/>
        <v>0</v>
      </c>
      <c r="T77" s="30">
        <f t="shared" si="78"/>
        <v>138</v>
      </c>
      <c r="U77" s="30">
        <v>0</v>
      </c>
      <c r="V77" s="31">
        <f t="shared" si="79"/>
        <v>14770</v>
      </c>
      <c r="W77" s="31">
        <f t="shared" si="80"/>
        <v>14632</v>
      </c>
      <c r="X77" s="31">
        <f>V77</f>
        <v>14770</v>
      </c>
      <c r="Y77" s="30">
        <f t="shared" si="40"/>
        <v>1756</v>
      </c>
      <c r="Z77" s="30">
        <f t="shared" si="81"/>
        <v>111</v>
      </c>
      <c r="AA77" s="30">
        <v>0</v>
      </c>
      <c r="AB77" s="30">
        <v>0</v>
      </c>
      <c r="AC77" s="30">
        <v>0</v>
      </c>
      <c r="AD77" s="30">
        <f t="shared" si="85"/>
        <v>1867</v>
      </c>
      <c r="AE77" s="30">
        <f t="shared" si="82"/>
        <v>12903</v>
      </c>
      <c r="AF77" s="34" t="s">
        <v>38</v>
      </c>
      <c r="AG77" s="35">
        <v>44088</v>
      </c>
      <c r="AI77" s="52">
        <v>61</v>
      </c>
      <c r="AJ77" s="16">
        <v>212</v>
      </c>
      <c r="AK77" s="16">
        <f>190*AI77+15*AJ77</f>
        <v>14770</v>
      </c>
      <c r="AL77" s="16">
        <f>AK77-V77</f>
        <v>0</v>
      </c>
    </row>
    <row r="78" spans="1:40" s="41" customFormat="1" ht="39" customHeight="1">
      <c r="A78" s="13">
        <v>69</v>
      </c>
      <c r="B78" s="16">
        <v>12309</v>
      </c>
      <c r="C78" s="12" t="s">
        <v>245</v>
      </c>
      <c r="D78" s="12" t="s">
        <v>246</v>
      </c>
      <c r="E78" s="22" t="s">
        <v>160</v>
      </c>
      <c r="F78" s="13">
        <v>1114727385</v>
      </c>
      <c r="G78" s="14">
        <v>1335</v>
      </c>
      <c r="H78" s="89" t="s">
        <v>247</v>
      </c>
      <c r="I78" s="114">
        <v>16200</v>
      </c>
      <c r="J78" s="112">
        <v>0</v>
      </c>
      <c r="K78" s="112">
        <v>0</v>
      </c>
      <c r="L78" s="112">
        <v>0</v>
      </c>
      <c r="M78" s="16">
        <f t="shared" si="77"/>
        <v>16200</v>
      </c>
      <c r="N78" s="16">
        <v>6</v>
      </c>
      <c r="O78" s="16">
        <v>0</v>
      </c>
      <c r="P78" s="30">
        <f t="shared" si="65"/>
        <v>3135</v>
      </c>
      <c r="Q78" s="30">
        <f t="shared" si="58"/>
        <v>0</v>
      </c>
      <c r="R78" s="30">
        <f t="shared" si="59"/>
        <v>0</v>
      </c>
      <c r="S78" s="30">
        <f t="shared" si="76"/>
        <v>0</v>
      </c>
      <c r="T78" s="30">
        <f t="shared" si="78"/>
        <v>125</v>
      </c>
      <c r="U78" s="30">
        <v>0</v>
      </c>
      <c r="V78" s="31">
        <f t="shared" si="79"/>
        <v>3260</v>
      </c>
      <c r="W78" s="31">
        <f t="shared" si="80"/>
        <v>3135</v>
      </c>
      <c r="X78" s="31">
        <f>V78</f>
        <v>3260</v>
      </c>
      <c r="Y78" s="30">
        <f t="shared" si="40"/>
        <v>376</v>
      </c>
      <c r="Z78" s="30">
        <f t="shared" si="81"/>
        <v>25</v>
      </c>
      <c r="AA78" s="30">
        <v>0</v>
      </c>
      <c r="AB78" s="30">
        <v>0</v>
      </c>
      <c r="AC78" s="30">
        <v>0</v>
      </c>
      <c r="AD78" s="30">
        <f t="shared" si="85"/>
        <v>401</v>
      </c>
      <c r="AE78" s="30">
        <f t="shared" si="82"/>
        <v>2859</v>
      </c>
      <c r="AF78" s="34" t="s">
        <v>38</v>
      </c>
      <c r="AG78" s="35">
        <v>44088</v>
      </c>
      <c r="AI78" s="52">
        <v>17</v>
      </c>
      <c r="AJ78" s="16">
        <v>2</v>
      </c>
      <c r="AK78" s="16">
        <f t="shared" si="86"/>
        <v>3260</v>
      </c>
      <c r="AL78" s="16">
        <f t="shared" si="83"/>
        <v>0</v>
      </c>
    </row>
    <row r="79" spans="1:40" s="41" customFormat="1" ht="36" customHeight="1">
      <c r="A79" s="13">
        <v>70</v>
      </c>
      <c r="B79" s="16">
        <v>11208</v>
      </c>
      <c r="C79" s="12" t="s">
        <v>248</v>
      </c>
      <c r="D79" s="12" t="s">
        <v>249</v>
      </c>
      <c r="E79" s="22" t="s">
        <v>160</v>
      </c>
      <c r="F79" s="12">
        <v>1321219093</v>
      </c>
      <c r="G79" s="14">
        <v>1234</v>
      </c>
      <c r="H79" s="89" t="s">
        <v>250</v>
      </c>
      <c r="I79" s="114">
        <v>16200</v>
      </c>
      <c r="J79" s="112">
        <v>0</v>
      </c>
      <c r="K79" s="112">
        <v>0</v>
      </c>
      <c r="L79" s="112">
        <v>0</v>
      </c>
      <c r="M79" s="16">
        <f t="shared" si="77"/>
        <v>16200</v>
      </c>
      <c r="N79" s="16">
        <v>27</v>
      </c>
      <c r="O79" s="16">
        <v>0</v>
      </c>
      <c r="P79" s="30">
        <f t="shared" si="65"/>
        <v>14110</v>
      </c>
      <c r="Q79" s="30">
        <f t="shared" si="58"/>
        <v>0</v>
      </c>
      <c r="R79" s="30">
        <f t="shared" si="59"/>
        <v>0</v>
      </c>
      <c r="S79" s="30">
        <f t="shared" si="76"/>
        <v>0</v>
      </c>
      <c r="T79" s="30">
        <f t="shared" si="78"/>
        <v>30</v>
      </c>
      <c r="U79" s="30">
        <v>0</v>
      </c>
      <c r="V79" s="31">
        <f t="shared" si="79"/>
        <v>14140</v>
      </c>
      <c r="W79" s="31">
        <f t="shared" si="80"/>
        <v>14110</v>
      </c>
      <c r="X79" s="31">
        <f>V79</f>
        <v>14140</v>
      </c>
      <c r="Y79" s="30">
        <f t="shared" si="40"/>
        <v>1693</v>
      </c>
      <c r="Z79" s="30">
        <f>CEILING(X79*0.75%,1)</f>
        <v>107</v>
      </c>
      <c r="AA79" s="30">
        <v>0</v>
      </c>
      <c r="AB79" s="30">
        <v>0</v>
      </c>
      <c r="AC79" s="30">
        <v>0</v>
      </c>
      <c r="AD79" s="30">
        <f t="shared" si="85"/>
        <v>1800</v>
      </c>
      <c r="AE79" s="30">
        <f t="shared" si="82"/>
        <v>12340</v>
      </c>
      <c r="AF79" s="34" t="s">
        <v>38</v>
      </c>
      <c r="AG79" s="35">
        <v>44088</v>
      </c>
      <c r="AI79" s="52">
        <v>64</v>
      </c>
      <c r="AJ79" s="16">
        <v>132</v>
      </c>
      <c r="AK79" s="55">
        <f>190*AI79+15*AJ79</f>
        <v>14140</v>
      </c>
      <c r="AL79" s="16">
        <f>AK79-V79</f>
        <v>0</v>
      </c>
    </row>
    <row r="80" spans="1:40" s="41" customFormat="1" ht="39" customHeight="1">
      <c r="A80" s="13">
        <v>71</v>
      </c>
      <c r="B80" s="118">
        <v>12775</v>
      </c>
      <c r="C80" s="23" t="s">
        <v>213</v>
      </c>
      <c r="D80" s="23" t="s">
        <v>214</v>
      </c>
      <c r="E80" s="22" t="s">
        <v>160</v>
      </c>
      <c r="F80" s="153">
        <v>6926216470</v>
      </c>
      <c r="G80" s="14">
        <v>11804</v>
      </c>
      <c r="H80" s="140" t="s">
        <v>215</v>
      </c>
      <c r="I80" s="114">
        <v>16200</v>
      </c>
      <c r="J80" s="112">
        <v>0</v>
      </c>
      <c r="K80" s="112">
        <v>0</v>
      </c>
      <c r="L80" s="112">
        <v>0</v>
      </c>
      <c r="M80" s="16">
        <f t="shared" si="77"/>
        <v>16200</v>
      </c>
      <c r="N80" s="16">
        <v>31</v>
      </c>
      <c r="O80" s="16">
        <v>0</v>
      </c>
      <c r="P80" s="30">
        <f t="shared" si="65"/>
        <v>16200</v>
      </c>
      <c r="Q80" s="30">
        <f t="shared" si="58"/>
        <v>0</v>
      </c>
      <c r="R80" s="30">
        <f t="shared" si="59"/>
        <v>0</v>
      </c>
      <c r="S80" s="30">
        <f t="shared" si="76"/>
        <v>0</v>
      </c>
      <c r="T80" s="30">
        <f t="shared" si="78"/>
        <v>5120</v>
      </c>
      <c r="U80" s="30">
        <v>0</v>
      </c>
      <c r="V80" s="31">
        <f t="shared" si="79"/>
        <v>21320</v>
      </c>
      <c r="W80" s="31">
        <f t="shared" si="80"/>
        <v>15000</v>
      </c>
      <c r="X80" s="31">
        <v>21000</v>
      </c>
      <c r="Y80" s="30">
        <f t="shared" si="40"/>
        <v>1800</v>
      </c>
      <c r="Z80" s="30">
        <f>CEILING(X80*0.75%,1)</f>
        <v>158</v>
      </c>
      <c r="AA80" s="30">
        <v>0</v>
      </c>
      <c r="AB80" s="30">
        <v>0</v>
      </c>
      <c r="AC80" s="30">
        <v>0</v>
      </c>
      <c r="AD80" s="30">
        <f t="shared" si="85"/>
        <v>1958</v>
      </c>
      <c r="AE80" s="30">
        <f t="shared" si="82"/>
        <v>19362</v>
      </c>
      <c r="AF80" s="34" t="s">
        <v>38</v>
      </c>
      <c r="AG80" s="35">
        <v>44088</v>
      </c>
      <c r="AI80" s="52">
        <v>80</v>
      </c>
      <c r="AJ80" s="16">
        <v>408</v>
      </c>
      <c r="AK80" s="55">
        <f>190*AI80+15*AJ80</f>
        <v>21320</v>
      </c>
      <c r="AL80" s="16">
        <f>AK80-V80</f>
        <v>0</v>
      </c>
    </row>
    <row r="81" spans="1:42" s="151" customFormat="1" ht="39" customHeight="1">
      <c r="A81" s="13">
        <v>72</v>
      </c>
      <c r="B81" s="118">
        <v>12773</v>
      </c>
      <c r="C81" s="23" t="s">
        <v>201</v>
      </c>
      <c r="D81" s="23" t="s">
        <v>202</v>
      </c>
      <c r="E81" s="22" t="s">
        <v>160</v>
      </c>
      <c r="F81" s="122">
        <v>1115566634</v>
      </c>
      <c r="G81" s="14">
        <v>11802</v>
      </c>
      <c r="H81" s="140" t="s">
        <v>203</v>
      </c>
      <c r="I81" s="114">
        <v>16200</v>
      </c>
      <c r="J81" s="112">
        <v>0</v>
      </c>
      <c r="K81" s="112">
        <v>0</v>
      </c>
      <c r="L81" s="112">
        <v>0</v>
      </c>
      <c r="M81" s="12">
        <f t="shared" si="77"/>
        <v>16200</v>
      </c>
      <c r="N81" s="16">
        <v>0</v>
      </c>
      <c r="O81" s="124">
        <v>0</v>
      </c>
      <c r="P81" s="30">
        <f t="shared" si="65"/>
        <v>0</v>
      </c>
      <c r="Q81" s="30">
        <f t="shared" si="58"/>
        <v>0</v>
      </c>
      <c r="R81" s="30">
        <f t="shared" si="59"/>
        <v>0</v>
      </c>
      <c r="S81" s="30">
        <f t="shared" si="76"/>
        <v>0</v>
      </c>
      <c r="T81" s="30">
        <f>AK81-P81</f>
        <v>0</v>
      </c>
      <c r="U81" s="30">
        <v>0</v>
      </c>
      <c r="V81" s="31">
        <f t="shared" si="79"/>
        <v>0</v>
      </c>
      <c r="W81" s="31">
        <f t="shared" si="80"/>
        <v>0</v>
      </c>
      <c r="X81" s="31">
        <f t="shared" ref="X81:X82" si="87">V81</f>
        <v>0</v>
      </c>
      <c r="Y81" s="30">
        <f t="shared" si="40"/>
        <v>0</v>
      </c>
      <c r="Z81" s="30">
        <f>CEILING(X81*0.75%,1)</f>
        <v>0</v>
      </c>
      <c r="AA81" s="30">
        <v>0</v>
      </c>
      <c r="AB81" s="30">
        <v>0</v>
      </c>
      <c r="AC81" s="30">
        <v>0</v>
      </c>
      <c r="AD81" s="30">
        <f t="shared" si="85"/>
        <v>0</v>
      </c>
      <c r="AE81" s="30">
        <f t="shared" si="82"/>
        <v>0</v>
      </c>
      <c r="AF81" s="34"/>
      <c r="AG81" s="26"/>
      <c r="AI81" s="52">
        <v>0</v>
      </c>
      <c r="AJ81" s="16">
        <v>0</v>
      </c>
      <c r="AK81" s="55">
        <f t="shared" ref="AK81" si="88">190*AI81+15*AJ81</f>
        <v>0</v>
      </c>
      <c r="AL81" s="16">
        <f t="shared" ref="AL81" si="89">AK81-V81</f>
        <v>0</v>
      </c>
    </row>
    <row r="82" spans="1:42" s="151" customFormat="1" ht="39" customHeight="1">
      <c r="A82" s="13">
        <v>73</v>
      </c>
      <c r="B82" s="21">
        <v>12774</v>
      </c>
      <c r="C82" s="23" t="s">
        <v>303</v>
      </c>
      <c r="D82" s="23" t="s">
        <v>304</v>
      </c>
      <c r="E82" s="22" t="s">
        <v>160</v>
      </c>
      <c r="F82" s="146">
        <v>1114707908</v>
      </c>
      <c r="G82" s="14">
        <v>11803</v>
      </c>
      <c r="H82" s="140" t="s">
        <v>305</v>
      </c>
      <c r="I82" s="114">
        <v>16200</v>
      </c>
      <c r="J82" s="112">
        <v>0</v>
      </c>
      <c r="K82" s="112">
        <v>0</v>
      </c>
      <c r="L82" s="112">
        <v>0</v>
      </c>
      <c r="M82" s="12">
        <f t="shared" si="77"/>
        <v>16200</v>
      </c>
      <c r="N82" s="16">
        <v>21</v>
      </c>
      <c r="O82" s="124">
        <v>0</v>
      </c>
      <c r="P82" s="30">
        <f>ROUND(I82/31*N82,0)</f>
        <v>10974</v>
      </c>
      <c r="Q82" s="30">
        <f>ROUND(J82/31*N82,0)</f>
        <v>0</v>
      </c>
      <c r="R82" s="30">
        <f>ROUND(K82/31*N82,0)</f>
        <v>0</v>
      </c>
      <c r="S82" s="30">
        <f>ROUND(I82/31/8*2*O82,0)</f>
        <v>0</v>
      </c>
      <c r="T82" s="30">
        <f>AK82-P82</f>
        <v>71</v>
      </c>
      <c r="U82" s="30">
        <v>0</v>
      </c>
      <c r="V82" s="31">
        <f>U82+T82+S82+R82+Q82+P82</f>
        <v>11045</v>
      </c>
      <c r="W82" s="31">
        <f>IF(P82&gt;15000,15000,P82)</f>
        <v>10974</v>
      </c>
      <c r="X82" s="31">
        <f t="shared" si="87"/>
        <v>11045</v>
      </c>
      <c r="Y82" s="30">
        <f t="shared" si="40"/>
        <v>1317</v>
      </c>
      <c r="Z82" s="30">
        <f>CEILING(X82*0.75%,1)</f>
        <v>83</v>
      </c>
      <c r="AA82" s="30">
        <v>0</v>
      </c>
      <c r="AB82" s="30">
        <v>0</v>
      </c>
      <c r="AC82" s="30">
        <v>0</v>
      </c>
      <c r="AD82" s="30">
        <f>+AC82+AB82+AA82+Z82+Y82</f>
        <v>1400</v>
      </c>
      <c r="AE82" s="30">
        <f>V82-AD82</f>
        <v>9645</v>
      </c>
      <c r="AF82" s="34" t="s">
        <v>38</v>
      </c>
      <c r="AG82" s="35">
        <v>44147</v>
      </c>
      <c r="AI82" s="52">
        <v>50</v>
      </c>
      <c r="AJ82" s="16">
        <v>103</v>
      </c>
      <c r="AK82" s="55">
        <f>190*AI82+15*AJ82</f>
        <v>11045</v>
      </c>
      <c r="AL82" s="16">
        <f>AK82-V82</f>
        <v>0</v>
      </c>
    </row>
    <row r="83" spans="1:42" s="42" customFormat="1" ht="30.6" customHeight="1">
      <c r="A83" s="13">
        <v>74</v>
      </c>
      <c r="B83" s="16" t="s">
        <v>251</v>
      </c>
      <c r="C83" s="12" t="s">
        <v>251</v>
      </c>
      <c r="D83" s="12" t="s">
        <v>252</v>
      </c>
      <c r="E83" s="16" t="s">
        <v>280</v>
      </c>
      <c r="F83" s="17">
        <v>1113926504</v>
      </c>
      <c r="G83" s="17">
        <v>804</v>
      </c>
      <c r="H83" s="158" t="s">
        <v>281</v>
      </c>
      <c r="I83" s="28">
        <v>18000</v>
      </c>
      <c r="J83" s="28">
        <v>0</v>
      </c>
      <c r="K83" s="28">
        <v>0</v>
      </c>
      <c r="L83" s="28">
        <v>0</v>
      </c>
      <c r="M83" s="28">
        <f t="shared" ref="M83:M86" si="90">I83+J83+K83+L83</f>
        <v>18000</v>
      </c>
      <c r="N83" s="17">
        <v>31</v>
      </c>
      <c r="O83" s="17">
        <v>0</v>
      </c>
      <c r="P83" s="28">
        <f>ROUND(I83/31*N83,0)</f>
        <v>18000</v>
      </c>
      <c r="Q83" s="28">
        <f>ROUND(J83/31*N83,0)</f>
        <v>0</v>
      </c>
      <c r="R83" s="28">
        <f>ROUND(K83/31*N83,0)</f>
        <v>0</v>
      </c>
      <c r="S83" s="28">
        <v>0</v>
      </c>
      <c r="T83" s="28">
        <v>0</v>
      </c>
      <c r="U83" s="28">
        <v>0</v>
      </c>
      <c r="V83" s="28">
        <f t="shared" ref="V83:V86" si="91">P83+Q83+R83+S83+T83+U83</f>
        <v>18000</v>
      </c>
      <c r="W83" s="28">
        <f t="shared" ref="W83:W86" si="92">IF(P83&gt;15000,15000,P83)</f>
        <v>15000</v>
      </c>
      <c r="X83" s="28">
        <f t="shared" ref="X83:X86" si="93">V83</f>
        <v>18000</v>
      </c>
      <c r="Y83" s="28">
        <f t="shared" ref="Y83:Y146" si="94">ROUND(W83*12%,0)</f>
        <v>1800</v>
      </c>
      <c r="Z83" s="28">
        <f>CEILING(X83*0.75%,1)</f>
        <v>135</v>
      </c>
      <c r="AA83" s="38">
        <v>0</v>
      </c>
      <c r="AB83" s="28">
        <v>0</v>
      </c>
      <c r="AC83" s="28">
        <v>0</v>
      </c>
      <c r="AD83" s="28">
        <f t="shared" ref="AD83:AD86" si="95">+Y83+Z83+AA83+AB83+AC83</f>
        <v>1935</v>
      </c>
      <c r="AE83" s="28">
        <f t="shared" ref="AE83:AE94" si="96">V83-AD83</f>
        <v>16065</v>
      </c>
      <c r="AF83" s="34" t="s">
        <v>38</v>
      </c>
      <c r="AG83" s="47">
        <v>44088</v>
      </c>
      <c r="AH83" s="56"/>
      <c r="AI83" s="56"/>
      <c r="AJ83" s="56"/>
      <c r="AK83" s="56"/>
      <c r="AL83" s="56"/>
      <c r="AM83" s="56"/>
      <c r="AN83" s="56"/>
      <c r="AO83" s="56"/>
      <c r="AP83" s="57"/>
    </row>
    <row r="84" spans="1:42" s="42" customFormat="1" ht="30.6" customHeight="1">
      <c r="A84" s="13">
        <v>75</v>
      </c>
      <c r="B84" s="16" t="s">
        <v>251</v>
      </c>
      <c r="C84" s="12" t="s">
        <v>195</v>
      </c>
      <c r="D84" s="12" t="s">
        <v>253</v>
      </c>
      <c r="E84" s="16" t="s">
        <v>280</v>
      </c>
      <c r="F84" s="17">
        <v>1113926371</v>
      </c>
      <c r="G84" s="17">
        <v>802</v>
      </c>
      <c r="H84" s="158" t="s">
        <v>282</v>
      </c>
      <c r="I84" s="28">
        <v>18000</v>
      </c>
      <c r="J84" s="28">
        <v>0</v>
      </c>
      <c r="K84" s="28">
        <v>0</v>
      </c>
      <c r="L84" s="28">
        <v>0</v>
      </c>
      <c r="M84" s="28">
        <f t="shared" si="90"/>
        <v>18000</v>
      </c>
      <c r="N84" s="17">
        <v>31</v>
      </c>
      <c r="O84" s="17">
        <v>0</v>
      </c>
      <c r="P84" s="28">
        <f t="shared" ref="P84:P147" si="97">ROUND(I84/31*N84,0)</f>
        <v>18000</v>
      </c>
      <c r="Q84" s="28">
        <f t="shared" ref="Q84:Q147" si="98">ROUND(J84/31*N84,0)</f>
        <v>0</v>
      </c>
      <c r="R84" s="28">
        <f t="shared" ref="R84:R147" si="99">ROUND(K84/31*N84,0)</f>
        <v>0</v>
      </c>
      <c r="S84" s="28">
        <v>0</v>
      </c>
      <c r="T84" s="28">
        <v>0</v>
      </c>
      <c r="U84" s="28">
        <v>0</v>
      </c>
      <c r="V84" s="28">
        <f t="shared" si="91"/>
        <v>18000</v>
      </c>
      <c r="W84" s="28">
        <f t="shared" si="92"/>
        <v>15000</v>
      </c>
      <c r="X84" s="28">
        <f t="shared" si="93"/>
        <v>18000</v>
      </c>
      <c r="Y84" s="28">
        <f t="shared" si="94"/>
        <v>1800</v>
      </c>
      <c r="Z84" s="28">
        <f t="shared" ref="Z84:Z147" si="100">CEILING(X84*0.75%,1)</f>
        <v>135</v>
      </c>
      <c r="AA84" s="38">
        <v>0</v>
      </c>
      <c r="AB84" s="28">
        <v>0</v>
      </c>
      <c r="AC84" s="28">
        <v>0</v>
      </c>
      <c r="AD84" s="28">
        <f t="shared" si="95"/>
        <v>1935</v>
      </c>
      <c r="AE84" s="28">
        <f t="shared" si="96"/>
        <v>16065</v>
      </c>
      <c r="AF84" s="34" t="s">
        <v>38</v>
      </c>
      <c r="AG84" s="47">
        <v>44088</v>
      </c>
      <c r="AH84" s="56"/>
      <c r="AI84" s="56"/>
      <c r="AJ84" s="56"/>
      <c r="AK84" s="56"/>
      <c r="AL84" s="56"/>
      <c r="AM84" s="56"/>
      <c r="AN84" s="56"/>
      <c r="AO84" s="56"/>
      <c r="AP84" s="57"/>
    </row>
    <row r="85" spans="1:42" s="42" customFormat="1" ht="30.6" customHeight="1">
      <c r="A85" s="13">
        <v>76</v>
      </c>
      <c r="B85" s="16" t="s">
        <v>251</v>
      </c>
      <c r="C85" s="12" t="s">
        <v>254</v>
      </c>
      <c r="D85" s="12" t="s">
        <v>255</v>
      </c>
      <c r="E85" s="16" t="s">
        <v>283</v>
      </c>
      <c r="F85" s="61">
        <v>1114227792</v>
      </c>
      <c r="G85" s="17">
        <v>11729</v>
      </c>
      <c r="H85" s="158" t="s">
        <v>284</v>
      </c>
      <c r="I85" s="28">
        <v>18000</v>
      </c>
      <c r="J85" s="28">
        <v>0</v>
      </c>
      <c r="K85" s="28">
        <v>0</v>
      </c>
      <c r="L85" s="28">
        <v>0</v>
      </c>
      <c r="M85" s="28">
        <f t="shared" si="90"/>
        <v>18000</v>
      </c>
      <c r="N85" s="17">
        <v>0</v>
      </c>
      <c r="O85" s="17">
        <v>0</v>
      </c>
      <c r="P85" s="28">
        <f t="shared" si="97"/>
        <v>0</v>
      </c>
      <c r="Q85" s="28">
        <f t="shared" si="98"/>
        <v>0</v>
      </c>
      <c r="R85" s="28">
        <f t="shared" si="99"/>
        <v>0</v>
      </c>
      <c r="S85" s="28">
        <v>0</v>
      </c>
      <c r="T85" s="28">
        <v>0</v>
      </c>
      <c r="U85" s="28">
        <v>0</v>
      </c>
      <c r="V85" s="28">
        <f t="shared" si="91"/>
        <v>0</v>
      </c>
      <c r="W85" s="28">
        <f t="shared" si="92"/>
        <v>0</v>
      </c>
      <c r="X85" s="28">
        <f t="shared" si="93"/>
        <v>0</v>
      </c>
      <c r="Y85" s="28">
        <f t="shared" si="94"/>
        <v>0</v>
      </c>
      <c r="Z85" s="28">
        <f t="shared" si="100"/>
        <v>0</v>
      </c>
      <c r="AA85" s="38">
        <v>0</v>
      </c>
      <c r="AB85" s="28">
        <v>0</v>
      </c>
      <c r="AC85" s="28">
        <v>0</v>
      </c>
      <c r="AD85" s="28">
        <f t="shared" si="95"/>
        <v>0</v>
      </c>
      <c r="AE85" s="28">
        <f t="shared" si="96"/>
        <v>0</v>
      </c>
      <c r="AF85" s="34"/>
      <c r="AG85" s="47"/>
      <c r="AH85" s="56"/>
      <c r="AI85" s="56"/>
      <c r="AJ85" s="56"/>
      <c r="AK85" s="56"/>
      <c r="AL85" s="56"/>
      <c r="AM85" s="56"/>
      <c r="AN85" s="56"/>
      <c r="AO85" s="56"/>
      <c r="AP85" s="57"/>
    </row>
    <row r="86" spans="1:42" s="42" customFormat="1" ht="30.6" customHeight="1">
      <c r="A86" s="13">
        <v>77</v>
      </c>
      <c r="B86" s="16" t="s">
        <v>251</v>
      </c>
      <c r="C86" s="12" t="s">
        <v>256</v>
      </c>
      <c r="D86" s="12" t="s">
        <v>257</v>
      </c>
      <c r="E86" s="16" t="s">
        <v>283</v>
      </c>
      <c r="F86" s="14">
        <v>1113921683</v>
      </c>
      <c r="G86" s="14">
        <v>1347</v>
      </c>
      <c r="H86" s="158" t="s">
        <v>285</v>
      </c>
      <c r="I86" s="28">
        <v>14900</v>
      </c>
      <c r="J86" s="28">
        <v>0</v>
      </c>
      <c r="K86" s="28">
        <v>0</v>
      </c>
      <c r="L86" s="28">
        <v>0</v>
      </c>
      <c r="M86" s="28">
        <f t="shared" si="90"/>
        <v>14900</v>
      </c>
      <c r="N86" s="17">
        <v>15</v>
      </c>
      <c r="O86" s="17">
        <v>0</v>
      </c>
      <c r="P86" s="28">
        <f t="shared" si="97"/>
        <v>7210</v>
      </c>
      <c r="Q86" s="28">
        <f t="shared" si="98"/>
        <v>0</v>
      </c>
      <c r="R86" s="28">
        <f t="shared" si="99"/>
        <v>0</v>
      </c>
      <c r="S86" s="28">
        <v>0</v>
      </c>
      <c r="T86" s="28">
        <v>0</v>
      </c>
      <c r="U86" s="28">
        <v>0</v>
      </c>
      <c r="V86" s="28">
        <f t="shared" si="91"/>
        <v>7210</v>
      </c>
      <c r="W86" s="28">
        <f t="shared" si="92"/>
        <v>7210</v>
      </c>
      <c r="X86" s="28">
        <f t="shared" si="93"/>
        <v>7210</v>
      </c>
      <c r="Y86" s="28">
        <f t="shared" si="94"/>
        <v>865</v>
      </c>
      <c r="Z86" s="28">
        <f t="shared" si="100"/>
        <v>55</v>
      </c>
      <c r="AA86" s="38">
        <v>0</v>
      </c>
      <c r="AB86" s="28">
        <v>0</v>
      </c>
      <c r="AC86" s="28">
        <v>0</v>
      </c>
      <c r="AD86" s="28">
        <f t="shared" si="95"/>
        <v>920</v>
      </c>
      <c r="AE86" s="28">
        <f t="shared" si="96"/>
        <v>6290</v>
      </c>
      <c r="AF86" s="34"/>
      <c r="AG86" s="47"/>
      <c r="AH86" s="56"/>
      <c r="AI86" s="56"/>
      <c r="AJ86" s="56"/>
      <c r="AK86" s="56"/>
      <c r="AL86" s="56"/>
      <c r="AM86" s="56"/>
      <c r="AN86" s="56"/>
      <c r="AO86" s="56"/>
      <c r="AP86" s="57"/>
    </row>
    <row r="87" spans="1:42" s="42" customFormat="1" ht="30.6" customHeight="1">
      <c r="A87" s="13">
        <v>78</v>
      </c>
      <c r="B87" s="16" t="s">
        <v>251</v>
      </c>
      <c r="C87" s="23" t="s">
        <v>258</v>
      </c>
      <c r="D87" s="23" t="s">
        <v>252</v>
      </c>
      <c r="E87" s="16" t="s">
        <v>286</v>
      </c>
      <c r="F87" s="17">
        <v>1114180388</v>
      </c>
      <c r="G87" s="17">
        <v>1010</v>
      </c>
      <c r="H87" s="158" t="s">
        <v>287</v>
      </c>
      <c r="I87" s="28">
        <v>14900</v>
      </c>
      <c r="J87" s="28">
        <v>0</v>
      </c>
      <c r="K87" s="28">
        <v>0</v>
      </c>
      <c r="L87" s="28">
        <v>0</v>
      </c>
      <c r="M87" s="28">
        <f>I87+J87+K87+L87</f>
        <v>14900</v>
      </c>
      <c r="N87" s="17">
        <v>0</v>
      </c>
      <c r="O87" s="17">
        <v>0</v>
      </c>
      <c r="P87" s="28">
        <f t="shared" si="97"/>
        <v>0</v>
      </c>
      <c r="Q87" s="28">
        <f t="shared" si="98"/>
        <v>0</v>
      </c>
      <c r="R87" s="28">
        <f t="shared" si="99"/>
        <v>0</v>
      </c>
      <c r="S87" s="28">
        <v>0</v>
      </c>
      <c r="T87" s="28">
        <v>0</v>
      </c>
      <c r="U87" s="28">
        <v>0</v>
      </c>
      <c r="V87" s="28">
        <f>P87+Q87+R87+S87+T87+U87</f>
        <v>0</v>
      </c>
      <c r="W87" s="28">
        <f>IF(P87&gt;15000,15000,P87)</f>
        <v>0</v>
      </c>
      <c r="X87" s="28">
        <f>V87</f>
        <v>0</v>
      </c>
      <c r="Y87" s="28">
        <f t="shared" si="94"/>
        <v>0</v>
      </c>
      <c r="Z87" s="28">
        <f t="shared" si="100"/>
        <v>0</v>
      </c>
      <c r="AA87" s="38">
        <v>0</v>
      </c>
      <c r="AB87" s="28">
        <v>0</v>
      </c>
      <c r="AC87" s="28">
        <v>0</v>
      </c>
      <c r="AD87" s="28">
        <f>+Y87+Z87+AA87+AB87+AC87</f>
        <v>0</v>
      </c>
      <c r="AE87" s="28">
        <f t="shared" si="96"/>
        <v>0</v>
      </c>
      <c r="AF87" s="34"/>
      <c r="AG87" s="47"/>
      <c r="AH87" s="56"/>
      <c r="AI87" s="56"/>
      <c r="AJ87" s="56"/>
      <c r="AK87" s="56"/>
      <c r="AL87" s="56"/>
      <c r="AM87" s="56"/>
      <c r="AN87" s="56"/>
      <c r="AO87" s="56"/>
      <c r="AP87" s="57"/>
    </row>
    <row r="88" spans="1:42" s="42" customFormat="1" ht="30.6" customHeight="1">
      <c r="A88" s="13">
        <v>79</v>
      </c>
      <c r="B88" s="16" t="s">
        <v>251</v>
      </c>
      <c r="C88" s="23" t="s">
        <v>259</v>
      </c>
      <c r="D88" s="23" t="s">
        <v>260</v>
      </c>
      <c r="E88" s="16" t="s">
        <v>286</v>
      </c>
      <c r="F88" s="13">
        <v>1114385729</v>
      </c>
      <c r="G88" s="14">
        <v>1149</v>
      </c>
      <c r="H88" s="158" t="s">
        <v>288</v>
      </c>
      <c r="I88" s="28">
        <v>14900</v>
      </c>
      <c r="J88" s="28">
        <v>0</v>
      </c>
      <c r="K88" s="28">
        <v>0</v>
      </c>
      <c r="L88" s="28">
        <v>0</v>
      </c>
      <c r="M88" s="28">
        <f>I88+J88+K88+L88</f>
        <v>14900</v>
      </c>
      <c r="N88" s="17">
        <v>0</v>
      </c>
      <c r="O88" s="17">
        <v>0</v>
      </c>
      <c r="P88" s="28">
        <f t="shared" si="97"/>
        <v>0</v>
      </c>
      <c r="Q88" s="28">
        <f t="shared" si="98"/>
        <v>0</v>
      </c>
      <c r="R88" s="28">
        <f t="shared" si="99"/>
        <v>0</v>
      </c>
      <c r="S88" s="28">
        <v>0</v>
      </c>
      <c r="T88" s="28">
        <v>0</v>
      </c>
      <c r="U88" s="28">
        <v>0</v>
      </c>
      <c r="V88" s="28">
        <f>P88+Q88+R88+S88+T88+U88</f>
        <v>0</v>
      </c>
      <c r="W88" s="28">
        <f>IF(P88&gt;15000,15000,P88)</f>
        <v>0</v>
      </c>
      <c r="X88" s="28">
        <f>V88</f>
        <v>0</v>
      </c>
      <c r="Y88" s="28">
        <f t="shared" si="94"/>
        <v>0</v>
      </c>
      <c r="Z88" s="28">
        <f t="shared" si="100"/>
        <v>0</v>
      </c>
      <c r="AA88" s="38">
        <v>0</v>
      </c>
      <c r="AB88" s="28">
        <v>0</v>
      </c>
      <c r="AC88" s="28">
        <v>0</v>
      </c>
      <c r="AD88" s="28">
        <f>+Y88+Z88+AA88+AB88+AC88</f>
        <v>0</v>
      </c>
      <c r="AE88" s="28">
        <f t="shared" si="96"/>
        <v>0</v>
      </c>
      <c r="AF88" s="77"/>
      <c r="AG88" s="47"/>
      <c r="AH88" s="56"/>
      <c r="AI88" s="56"/>
      <c r="AJ88" s="56"/>
      <c r="AK88" s="56"/>
      <c r="AL88" s="56"/>
      <c r="AM88" s="56"/>
      <c r="AN88" s="56"/>
      <c r="AO88" s="56"/>
      <c r="AP88" s="57"/>
    </row>
    <row r="89" spans="1:42" s="42" customFormat="1" ht="30.6" customHeight="1">
      <c r="A89" s="13">
        <v>80</v>
      </c>
      <c r="B89" s="16" t="s">
        <v>251</v>
      </c>
      <c r="C89" s="23" t="s">
        <v>261</v>
      </c>
      <c r="D89" s="92" t="s">
        <v>260</v>
      </c>
      <c r="E89" s="16" t="s">
        <v>286</v>
      </c>
      <c r="F89" s="62">
        <v>1113921669</v>
      </c>
      <c r="G89" s="14">
        <v>11733</v>
      </c>
      <c r="H89" s="123" t="s">
        <v>289</v>
      </c>
      <c r="I89" s="28">
        <v>14900</v>
      </c>
      <c r="J89" s="28">
        <v>0</v>
      </c>
      <c r="K89" s="28">
        <v>0</v>
      </c>
      <c r="L89" s="28">
        <v>0</v>
      </c>
      <c r="M89" s="28">
        <f>I89+J89+K89+L89</f>
        <v>14900</v>
      </c>
      <c r="N89" s="17">
        <v>15</v>
      </c>
      <c r="O89" s="17">
        <v>0</v>
      </c>
      <c r="P89" s="28">
        <f t="shared" si="97"/>
        <v>7210</v>
      </c>
      <c r="Q89" s="28">
        <f t="shared" si="98"/>
        <v>0</v>
      </c>
      <c r="R89" s="28">
        <f t="shared" si="99"/>
        <v>0</v>
      </c>
      <c r="S89" s="28">
        <v>0</v>
      </c>
      <c r="T89" s="28">
        <v>0</v>
      </c>
      <c r="U89" s="28">
        <v>0</v>
      </c>
      <c r="V89" s="28">
        <f>P89+Q89+R89+S89+T89+U89</f>
        <v>7210</v>
      </c>
      <c r="W89" s="28">
        <f>IF(P89&gt;15000,15000,P89)</f>
        <v>7210</v>
      </c>
      <c r="X89" s="28">
        <f>V89</f>
        <v>7210</v>
      </c>
      <c r="Y89" s="28">
        <f t="shared" si="94"/>
        <v>865</v>
      </c>
      <c r="Z89" s="28">
        <f t="shared" si="100"/>
        <v>55</v>
      </c>
      <c r="AA89" s="38">
        <v>0</v>
      </c>
      <c r="AB89" s="28">
        <v>0</v>
      </c>
      <c r="AC89" s="28">
        <v>0</v>
      </c>
      <c r="AD89" s="28">
        <f>+Y89+Z89+AA89+AB89+AC89</f>
        <v>920</v>
      </c>
      <c r="AE89" s="28">
        <f t="shared" si="96"/>
        <v>6290</v>
      </c>
      <c r="AF89" s="34"/>
      <c r="AG89" s="47"/>
      <c r="AH89" s="56"/>
      <c r="AI89" s="56"/>
      <c r="AJ89" s="56"/>
      <c r="AK89" s="56"/>
      <c r="AL89" s="56"/>
      <c r="AM89" s="56"/>
      <c r="AN89" s="56"/>
      <c r="AO89" s="56"/>
      <c r="AP89" s="57"/>
    </row>
    <row r="90" spans="1:42" s="42" customFormat="1" ht="30.6" customHeight="1">
      <c r="A90" s="13">
        <v>81</v>
      </c>
      <c r="B90" s="16" t="s">
        <v>251</v>
      </c>
      <c r="C90" s="23" t="s">
        <v>262</v>
      </c>
      <c r="D90" s="23" t="s">
        <v>260</v>
      </c>
      <c r="E90" s="16" t="s">
        <v>286</v>
      </c>
      <c r="F90" s="103">
        <v>1115513535</v>
      </c>
      <c r="G90" s="14">
        <v>11751</v>
      </c>
      <c r="H90" s="123" t="s">
        <v>290</v>
      </c>
      <c r="I90" s="28">
        <v>14900</v>
      </c>
      <c r="J90" s="28">
        <v>0</v>
      </c>
      <c r="K90" s="28">
        <v>0</v>
      </c>
      <c r="L90" s="28">
        <v>0</v>
      </c>
      <c r="M90" s="28">
        <f t="shared" ref="M90:M99" si="101">I90+J90+K90+L90</f>
        <v>14900</v>
      </c>
      <c r="N90" s="17">
        <v>15</v>
      </c>
      <c r="O90" s="17">
        <v>0</v>
      </c>
      <c r="P90" s="28">
        <f t="shared" si="97"/>
        <v>7210</v>
      </c>
      <c r="Q90" s="28">
        <f t="shared" si="98"/>
        <v>0</v>
      </c>
      <c r="R90" s="28">
        <f t="shared" si="99"/>
        <v>0</v>
      </c>
      <c r="S90" s="28">
        <v>0</v>
      </c>
      <c r="T90" s="28">
        <v>0</v>
      </c>
      <c r="U90" s="28">
        <v>0</v>
      </c>
      <c r="V90" s="28">
        <f>P90+Q90+R90+S90+T90+U90</f>
        <v>7210</v>
      </c>
      <c r="W90" s="28">
        <f>IF(P90&gt;15000,15000,P90)</f>
        <v>7210</v>
      </c>
      <c r="X90" s="28">
        <f>V90</f>
        <v>7210</v>
      </c>
      <c r="Y90" s="28">
        <f t="shared" si="94"/>
        <v>865</v>
      </c>
      <c r="Z90" s="28">
        <f t="shared" si="100"/>
        <v>55</v>
      </c>
      <c r="AA90" s="38">
        <v>0</v>
      </c>
      <c r="AB90" s="28">
        <v>0</v>
      </c>
      <c r="AC90" s="28">
        <v>0</v>
      </c>
      <c r="AD90" s="28">
        <f>+Y90+Z90+AA90+AB90+AC90</f>
        <v>920</v>
      </c>
      <c r="AE90" s="28">
        <f t="shared" si="96"/>
        <v>6290</v>
      </c>
      <c r="AF90" s="77"/>
      <c r="AG90" s="47"/>
      <c r="AH90" s="56"/>
      <c r="AI90" s="56"/>
      <c r="AJ90" s="56"/>
      <c r="AK90" s="56"/>
      <c r="AL90" s="56"/>
      <c r="AM90" s="56"/>
      <c r="AN90" s="56"/>
      <c r="AO90" s="56"/>
      <c r="AP90" s="57"/>
    </row>
    <row r="91" spans="1:42" s="42" customFormat="1" ht="30.6" customHeight="1">
      <c r="A91" s="13">
        <v>82</v>
      </c>
      <c r="B91" s="16" t="s">
        <v>251</v>
      </c>
      <c r="C91" s="23" t="s">
        <v>263</v>
      </c>
      <c r="D91" s="23" t="s">
        <v>264</v>
      </c>
      <c r="E91" s="16" t="s">
        <v>286</v>
      </c>
      <c r="F91" s="103">
        <v>1115513728</v>
      </c>
      <c r="G91" s="14">
        <v>11754</v>
      </c>
      <c r="H91" s="123" t="s">
        <v>291</v>
      </c>
      <c r="I91" s="28">
        <v>14900</v>
      </c>
      <c r="J91" s="28">
        <v>0</v>
      </c>
      <c r="K91" s="28">
        <v>0</v>
      </c>
      <c r="L91" s="28">
        <v>0</v>
      </c>
      <c r="M91" s="28">
        <f t="shared" si="101"/>
        <v>14900</v>
      </c>
      <c r="N91" s="17">
        <v>15</v>
      </c>
      <c r="O91" s="17">
        <v>0</v>
      </c>
      <c r="P91" s="28">
        <f t="shared" si="97"/>
        <v>7210</v>
      </c>
      <c r="Q91" s="28">
        <f t="shared" si="98"/>
        <v>0</v>
      </c>
      <c r="R91" s="28">
        <f t="shared" si="99"/>
        <v>0</v>
      </c>
      <c r="S91" s="28">
        <v>0</v>
      </c>
      <c r="T91" s="28">
        <v>0</v>
      </c>
      <c r="U91" s="28">
        <v>0</v>
      </c>
      <c r="V91" s="28">
        <f t="shared" ref="V91:V99" si="102">P91+Q91+R91+S91+T91+U91</f>
        <v>7210</v>
      </c>
      <c r="W91" s="28">
        <f t="shared" ref="W91:W99" si="103">IF(P91&gt;15000,15000,P91)</f>
        <v>7210</v>
      </c>
      <c r="X91" s="28">
        <f t="shared" ref="X91:X99" si="104">V91</f>
        <v>7210</v>
      </c>
      <c r="Y91" s="28">
        <f t="shared" si="94"/>
        <v>865</v>
      </c>
      <c r="Z91" s="28">
        <f t="shared" si="100"/>
        <v>55</v>
      </c>
      <c r="AA91" s="38">
        <v>0</v>
      </c>
      <c r="AB91" s="28">
        <v>0</v>
      </c>
      <c r="AC91" s="28">
        <v>0</v>
      </c>
      <c r="AD91" s="28">
        <f t="shared" ref="AD91:AD95" si="105">+Y91+Z91+AA91+AB91+AC91</f>
        <v>920</v>
      </c>
      <c r="AE91" s="28">
        <f t="shared" si="96"/>
        <v>6290</v>
      </c>
      <c r="AF91" s="77"/>
      <c r="AG91" s="47"/>
      <c r="AH91" s="56"/>
      <c r="AI91" s="56"/>
      <c r="AJ91" s="56"/>
      <c r="AK91" s="56"/>
      <c r="AL91" s="56"/>
      <c r="AM91" s="56"/>
      <c r="AN91" s="56"/>
      <c r="AO91" s="56"/>
      <c r="AP91" s="57"/>
    </row>
    <row r="92" spans="1:42" s="42" customFormat="1" ht="30.6" customHeight="1">
      <c r="A92" s="13">
        <v>83</v>
      </c>
      <c r="B92" s="16" t="s">
        <v>251</v>
      </c>
      <c r="C92" s="23" t="s">
        <v>265</v>
      </c>
      <c r="D92" s="23" t="s">
        <v>266</v>
      </c>
      <c r="E92" s="16" t="s">
        <v>286</v>
      </c>
      <c r="F92" s="127">
        <v>1115513558</v>
      </c>
      <c r="G92" s="14">
        <v>11752</v>
      </c>
      <c r="H92" s="123" t="s">
        <v>292</v>
      </c>
      <c r="I92" s="28">
        <v>14900</v>
      </c>
      <c r="J92" s="28">
        <v>0</v>
      </c>
      <c r="K92" s="28">
        <v>0</v>
      </c>
      <c r="L92" s="28">
        <v>0</v>
      </c>
      <c r="M92" s="28">
        <f t="shared" si="101"/>
        <v>14900</v>
      </c>
      <c r="N92" s="17">
        <v>15</v>
      </c>
      <c r="O92" s="17">
        <v>0</v>
      </c>
      <c r="P92" s="28">
        <f t="shared" si="97"/>
        <v>7210</v>
      </c>
      <c r="Q92" s="28">
        <f t="shared" si="98"/>
        <v>0</v>
      </c>
      <c r="R92" s="28">
        <f t="shared" si="99"/>
        <v>0</v>
      </c>
      <c r="S92" s="28">
        <v>0</v>
      </c>
      <c r="T92" s="28">
        <v>0</v>
      </c>
      <c r="U92" s="28">
        <v>0</v>
      </c>
      <c r="V92" s="28">
        <f t="shared" si="102"/>
        <v>7210</v>
      </c>
      <c r="W92" s="28">
        <f>IF(P92&gt;15000,15000,P92)</f>
        <v>7210</v>
      </c>
      <c r="X92" s="28">
        <f t="shared" si="104"/>
        <v>7210</v>
      </c>
      <c r="Y92" s="28">
        <f t="shared" si="94"/>
        <v>865</v>
      </c>
      <c r="Z92" s="28">
        <f t="shared" si="100"/>
        <v>55</v>
      </c>
      <c r="AA92" s="38">
        <v>0</v>
      </c>
      <c r="AB92" s="28">
        <v>0</v>
      </c>
      <c r="AC92" s="28">
        <v>0</v>
      </c>
      <c r="AD92" s="28">
        <f t="shared" si="105"/>
        <v>920</v>
      </c>
      <c r="AE92" s="28">
        <f t="shared" si="96"/>
        <v>6290</v>
      </c>
      <c r="AF92" s="78"/>
      <c r="AG92" s="47"/>
      <c r="AH92" s="56"/>
      <c r="AI92" s="56"/>
      <c r="AJ92" s="56"/>
      <c r="AK92" s="56"/>
      <c r="AL92" s="56"/>
      <c r="AM92" s="56"/>
      <c r="AN92" s="56"/>
      <c r="AO92" s="56"/>
      <c r="AP92" s="57"/>
    </row>
    <row r="93" spans="1:42" s="42" customFormat="1" ht="30.6" customHeight="1">
      <c r="A93" s="13">
        <v>84</v>
      </c>
      <c r="B93" s="16" t="s">
        <v>251</v>
      </c>
      <c r="C93" s="23" t="s">
        <v>267</v>
      </c>
      <c r="D93" s="23" t="s">
        <v>268</v>
      </c>
      <c r="E93" s="16" t="s">
        <v>286</v>
      </c>
      <c r="F93" s="103">
        <v>1115513590</v>
      </c>
      <c r="G93" s="14">
        <v>11753</v>
      </c>
      <c r="H93" s="123" t="s">
        <v>293</v>
      </c>
      <c r="I93" s="28">
        <v>14900</v>
      </c>
      <c r="J93" s="28">
        <v>0</v>
      </c>
      <c r="K93" s="28">
        <v>0</v>
      </c>
      <c r="L93" s="28">
        <v>0</v>
      </c>
      <c r="M93" s="28">
        <f t="shared" si="101"/>
        <v>14900</v>
      </c>
      <c r="N93" s="17">
        <v>0</v>
      </c>
      <c r="O93" s="17">
        <v>0</v>
      </c>
      <c r="P93" s="28">
        <f t="shared" si="97"/>
        <v>0</v>
      </c>
      <c r="Q93" s="28">
        <f t="shared" si="98"/>
        <v>0</v>
      </c>
      <c r="R93" s="28">
        <f t="shared" si="99"/>
        <v>0</v>
      </c>
      <c r="S93" s="28">
        <v>0</v>
      </c>
      <c r="T93" s="28">
        <v>0</v>
      </c>
      <c r="U93" s="28">
        <v>0</v>
      </c>
      <c r="V93" s="28">
        <f t="shared" si="102"/>
        <v>0</v>
      </c>
      <c r="W93" s="28">
        <f t="shared" si="103"/>
        <v>0</v>
      </c>
      <c r="X93" s="28">
        <f t="shared" si="104"/>
        <v>0</v>
      </c>
      <c r="Y93" s="28">
        <f t="shared" si="94"/>
        <v>0</v>
      </c>
      <c r="Z93" s="28">
        <f t="shared" si="100"/>
        <v>0</v>
      </c>
      <c r="AA93" s="38">
        <v>0</v>
      </c>
      <c r="AB93" s="28">
        <v>0</v>
      </c>
      <c r="AC93" s="28">
        <v>0</v>
      </c>
      <c r="AD93" s="28">
        <f t="shared" si="105"/>
        <v>0</v>
      </c>
      <c r="AE93" s="28">
        <f t="shared" si="96"/>
        <v>0</v>
      </c>
      <c r="AF93" s="77"/>
      <c r="AG93" s="47"/>
      <c r="AH93" s="56"/>
      <c r="AI93" s="56"/>
      <c r="AJ93" s="56"/>
      <c r="AK93" s="56"/>
      <c r="AL93" s="56"/>
      <c r="AM93" s="56"/>
      <c r="AN93" s="56"/>
      <c r="AO93" s="56"/>
      <c r="AP93" s="57"/>
    </row>
    <row r="94" spans="1:42" s="42" customFormat="1" ht="30.6" customHeight="1">
      <c r="A94" s="13">
        <v>85</v>
      </c>
      <c r="B94" s="16" t="s">
        <v>251</v>
      </c>
      <c r="C94" s="23" t="s">
        <v>269</v>
      </c>
      <c r="D94" s="23" t="s">
        <v>270</v>
      </c>
      <c r="E94" s="16" t="s">
        <v>286</v>
      </c>
      <c r="F94" s="103">
        <v>1115515927</v>
      </c>
      <c r="G94" s="14">
        <v>11765</v>
      </c>
      <c r="H94" s="123" t="s">
        <v>294</v>
      </c>
      <c r="I94" s="28">
        <v>14900</v>
      </c>
      <c r="J94" s="28">
        <v>0</v>
      </c>
      <c r="K94" s="28">
        <v>0</v>
      </c>
      <c r="L94" s="28">
        <v>0</v>
      </c>
      <c r="M94" s="28">
        <f t="shared" si="101"/>
        <v>14900</v>
      </c>
      <c r="N94" s="17">
        <v>15</v>
      </c>
      <c r="O94" s="17">
        <v>0</v>
      </c>
      <c r="P94" s="28">
        <f t="shared" si="97"/>
        <v>7210</v>
      </c>
      <c r="Q94" s="28">
        <f t="shared" si="98"/>
        <v>0</v>
      </c>
      <c r="R94" s="28">
        <f t="shared" si="99"/>
        <v>0</v>
      </c>
      <c r="S94" s="28">
        <v>0</v>
      </c>
      <c r="T94" s="28">
        <v>0</v>
      </c>
      <c r="U94" s="28">
        <v>0</v>
      </c>
      <c r="V94" s="28">
        <f t="shared" si="102"/>
        <v>7210</v>
      </c>
      <c r="W94" s="28">
        <f t="shared" si="103"/>
        <v>7210</v>
      </c>
      <c r="X94" s="28">
        <f t="shared" si="104"/>
        <v>7210</v>
      </c>
      <c r="Y94" s="28">
        <f t="shared" si="94"/>
        <v>865</v>
      </c>
      <c r="Z94" s="28">
        <f t="shared" si="100"/>
        <v>55</v>
      </c>
      <c r="AA94" s="38">
        <v>0</v>
      </c>
      <c r="AB94" s="28">
        <v>0</v>
      </c>
      <c r="AC94" s="28">
        <v>0</v>
      </c>
      <c r="AD94" s="28">
        <f t="shared" si="105"/>
        <v>920</v>
      </c>
      <c r="AE94" s="28">
        <f t="shared" si="96"/>
        <v>6290</v>
      </c>
      <c r="AF94" s="77"/>
      <c r="AG94" s="47"/>
      <c r="AH94" s="56"/>
      <c r="AI94" s="56"/>
      <c r="AJ94" s="56"/>
      <c r="AK94" s="56"/>
      <c r="AL94" s="56"/>
      <c r="AM94" s="56"/>
      <c r="AN94" s="56"/>
      <c r="AO94" s="56"/>
      <c r="AP94" s="57"/>
    </row>
    <row r="95" spans="1:42" s="42" customFormat="1" ht="30.6" customHeight="1">
      <c r="A95" s="13">
        <v>86</v>
      </c>
      <c r="B95" s="16" t="s">
        <v>271</v>
      </c>
      <c r="C95" s="23" t="s">
        <v>271</v>
      </c>
      <c r="D95" s="23" t="s">
        <v>233</v>
      </c>
      <c r="E95" s="16" t="s">
        <v>280</v>
      </c>
      <c r="F95" s="14">
        <v>1113369937</v>
      </c>
      <c r="G95" s="14">
        <v>11691</v>
      </c>
      <c r="H95" s="158" t="s">
        <v>295</v>
      </c>
      <c r="I95" s="28">
        <v>18000</v>
      </c>
      <c r="J95" s="28">
        <v>0</v>
      </c>
      <c r="K95" s="28">
        <v>0</v>
      </c>
      <c r="L95" s="28">
        <v>0</v>
      </c>
      <c r="M95" s="28">
        <f t="shared" si="101"/>
        <v>18000</v>
      </c>
      <c r="N95" s="17">
        <v>31</v>
      </c>
      <c r="O95" s="17">
        <v>0</v>
      </c>
      <c r="P95" s="28">
        <f t="shared" si="97"/>
        <v>18000</v>
      </c>
      <c r="Q95" s="28">
        <f t="shared" si="98"/>
        <v>0</v>
      </c>
      <c r="R95" s="28">
        <f t="shared" si="99"/>
        <v>0</v>
      </c>
      <c r="S95" s="28">
        <v>0</v>
      </c>
      <c r="T95" s="28">
        <v>0</v>
      </c>
      <c r="U95" s="28">
        <v>0</v>
      </c>
      <c r="V95" s="28">
        <f t="shared" si="102"/>
        <v>18000</v>
      </c>
      <c r="W95" s="28">
        <f t="shared" si="103"/>
        <v>15000</v>
      </c>
      <c r="X95" s="28">
        <f t="shared" si="104"/>
        <v>18000</v>
      </c>
      <c r="Y95" s="28">
        <f t="shared" si="94"/>
        <v>1800</v>
      </c>
      <c r="Z95" s="28">
        <f t="shared" si="100"/>
        <v>135</v>
      </c>
      <c r="AA95" s="38">
        <v>0</v>
      </c>
      <c r="AB95" s="28">
        <v>0</v>
      </c>
      <c r="AC95" s="28">
        <v>0</v>
      </c>
      <c r="AD95" s="28">
        <f t="shared" si="105"/>
        <v>1935</v>
      </c>
      <c r="AE95" s="28">
        <f>V95-AD95</f>
        <v>16065</v>
      </c>
      <c r="AF95" s="34" t="s">
        <v>38</v>
      </c>
      <c r="AG95" s="47">
        <v>44085</v>
      </c>
      <c r="AH95" s="58"/>
      <c r="AI95" s="56"/>
      <c r="AJ95" s="56"/>
      <c r="AK95" s="56"/>
      <c r="AL95" s="59"/>
      <c r="AM95" s="56"/>
      <c r="AN95" s="56"/>
      <c r="AO95" s="56"/>
      <c r="AP95" s="57"/>
    </row>
    <row r="96" spans="1:42" s="42" customFormat="1" ht="30.6" customHeight="1">
      <c r="A96" s="13">
        <v>87</v>
      </c>
      <c r="B96" s="16" t="s">
        <v>271</v>
      </c>
      <c r="C96" s="23" t="s">
        <v>272</v>
      </c>
      <c r="D96" s="23" t="s">
        <v>273</v>
      </c>
      <c r="E96" s="16" t="s">
        <v>286</v>
      </c>
      <c r="F96" s="14">
        <v>1013823296</v>
      </c>
      <c r="G96" s="14">
        <v>11703</v>
      </c>
      <c r="H96" s="80" t="s">
        <v>296</v>
      </c>
      <c r="I96" s="28">
        <v>14900</v>
      </c>
      <c r="J96" s="28">
        <v>0</v>
      </c>
      <c r="K96" s="28">
        <v>0</v>
      </c>
      <c r="L96" s="28">
        <v>0</v>
      </c>
      <c r="M96" s="28">
        <f t="shared" si="101"/>
        <v>14900</v>
      </c>
      <c r="N96" s="17">
        <v>0</v>
      </c>
      <c r="O96" s="17">
        <v>0</v>
      </c>
      <c r="P96" s="28">
        <f t="shared" si="97"/>
        <v>0</v>
      </c>
      <c r="Q96" s="28">
        <f t="shared" si="98"/>
        <v>0</v>
      </c>
      <c r="R96" s="28">
        <f t="shared" si="99"/>
        <v>0</v>
      </c>
      <c r="S96" s="28">
        <v>0</v>
      </c>
      <c r="T96" s="28">
        <v>0</v>
      </c>
      <c r="U96" s="28">
        <v>0</v>
      </c>
      <c r="V96" s="28">
        <f t="shared" si="102"/>
        <v>0</v>
      </c>
      <c r="W96" s="28">
        <f t="shared" si="103"/>
        <v>0</v>
      </c>
      <c r="X96" s="28">
        <f t="shared" si="104"/>
        <v>0</v>
      </c>
      <c r="Y96" s="28">
        <f t="shared" si="94"/>
        <v>0</v>
      </c>
      <c r="Z96" s="28">
        <f t="shared" si="100"/>
        <v>0</v>
      </c>
      <c r="AA96" s="38">
        <v>0</v>
      </c>
      <c r="AB96" s="28">
        <v>0</v>
      </c>
      <c r="AC96" s="28">
        <v>0</v>
      </c>
      <c r="AD96" s="28">
        <f>+Y96+Z96+AA96+AB96+AC96</f>
        <v>0</v>
      </c>
      <c r="AE96" s="28">
        <f>V96-AD96</f>
        <v>0</v>
      </c>
      <c r="AF96" s="34"/>
      <c r="AG96" s="47"/>
      <c r="AH96" s="58"/>
      <c r="AI96" s="56"/>
      <c r="AJ96" s="56"/>
      <c r="AK96" s="56"/>
      <c r="AL96" s="59"/>
      <c r="AM96" s="56"/>
      <c r="AN96" s="56"/>
      <c r="AO96" s="56"/>
      <c r="AP96" s="57"/>
    </row>
    <row r="97" spans="1:42" s="42" customFormat="1" ht="30.6" customHeight="1">
      <c r="A97" s="13">
        <v>88</v>
      </c>
      <c r="B97" s="16" t="s">
        <v>271</v>
      </c>
      <c r="C97" s="23" t="s">
        <v>274</v>
      </c>
      <c r="D97" s="92" t="s">
        <v>275</v>
      </c>
      <c r="E97" s="16" t="s">
        <v>286</v>
      </c>
      <c r="F97" s="103">
        <v>1114833933</v>
      </c>
      <c r="G97" s="45">
        <v>11740</v>
      </c>
      <c r="H97" s="140" t="s">
        <v>297</v>
      </c>
      <c r="I97" s="28">
        <v>14900</v>
      </c>
      <c r="J97" s="28">
        <v>0</v>
      </c>
      <c r="K97" s="28">
        <v>0</v>
      </c>
      <c r="L97" s="28">
        <v>0</v>
      </c>
      <c r="M97" s="28">
        <f t="shared" si="101"/>
        <v>14900</v>
      </c>
      <c r="N97" s="17">
        <v>0</v>
      </c>
      <c r="O97" s="17">
        <v>0</v>
      </c>
      <c r="P97" s="28">
        <f t="shared" si="97"/>
        <v>0</v>
      </c>
      <c r="Q97" s="28">
        <f t="shared" si="98"/>
        <v>0</v>
      </c>
      <c r="R97" s="28">
        <f t="shared" si="99"/>
        <v>0</v>
      </c>
      <c r="S97" s="28">
        <v>0</v>
      </c>
      <c r="T97" s="28">
        <v>0</v>
      </c>
      <c r="U97" s="28">
        <v>0</v>
      </c>
      <c r="V97" s="28">
        <f t="shared" si="102"/>
        <v>0</v>
      </c>
      <c r="W97" s="28">
        <f t="shared" si="103"/>
        <v>0</v>
      </c>
      <c r="X97" s="28">
        <f t="shared" si="104"/>
        <v>0</v>
      </c>
      <c r="Y97" s="28">
        <f t="shared" si="94"/>
        <v>0</v>
      </c>
      <c r="Z97" s="28">
        <f t="shared" si="100"/>
        <v>0</v>
      </c>
      <c r="AA97" s="38">
        <v>0</v>
      </c>
      <c r="AB97" s="28">
        <v>0</v>
      </c>
      <c r="AC97" s="28">
        <v>0</v>
      </c>
      <c r="AD97" s="28">
        <f t="shared" ref="AD97:AD99" si="106">+Y97+Z97+AA97+AB97+AC97</f>
        <v>0</v>
      </c>
      <c r="AE97" s="28">
        <f t="shared" ref="AE97:AE133" si="107">V97-AD97</f>
        <v>0</v>
      </c>
      <c r="AF97" s="34"/>
      <c r="AG97" s="47"/>
      <c r="AH97" s="58"/>
      <c r="AI97" s="56"/>
      <c r="AJ97" s="56"/>
      <c r="AK97" s="56"/>
      <c r="AL97" s="59"/>
      <c r="AM97" s="56"/>
      <c r="AN97" s="56"/>
      <c r="AO97" s="56"/>
      <c r="AP97" s="57"/>
    </row>
    <row r="98" spans="1:42" s="42" customFormat="1" ht="30.6" customHeight="1">
      <c r="A98" s="13">
        <v>89</v>
      </c>
      <c r="B98" s="16" t="s">
        <v>271</v>
      </c>
      <c r="C98" s="23" t="s">
        <v>276</v>
      </c>
      <c r="D98" s="23" t="s">
        <v>271</v>
      </c>
      <c r="E98" s="16" t="s">
        <v>286</v>
      </c>
      <c r="F98" s="103">
        <v>1115514439</v>
      </c>
      <c r="G98" s="45">
        <v>11757</v>
      </c>
      <c r="H98" s="140" t="s">
        <v>298</v>
      </c>
      <c r="I98" s="28">
        <v>14900</v>
      </c>
      <c r="J98" s="28">
        <v>0</v>
      </c>
      <c r="K98" s="28">
        <v>0</v>
      </c>
      <c r="L98" s="28">
        <v>0</v>
      </c>
      <c r="M98" s="28">
        <f t="shared" si="101"/>
        <v>14900</v>
      </c>
      <c r="N98" s="17">
        <v>31</v>
      </c>
      <c r="O98" s="17">
        <v>0</v>
      </c>
      <c r="P98" s="28">
        <f t="shared" si="97"/>
        <v>14900</v>
      </c>
      <c r="Q98" s="28">
        <f t="shared" si="98"/>
        <v>0</v>
      </c>
      <c r="R98" s="28">
        <f t="shared" si="99"/>
        <v>0</v>
      </c>
      <c r="S98" s="28">
        <v>0</v>
      </c>
      <c r="T98" s="28">
        <v>0</v>
      </c>
      <c r="U98" s="28">
        <v>0</v>
      </c>
      <c r="V98" s="28">
        <f t="shared" si="102"/>
        <v>14900</v>
      </c>
      <c r="W98" s="28">
        <f t="shared" si="103"/>
        <v>14900</v>
      </c>
      <c r="X98" s="28">
        <f t="shared" si="104"/>
        <v>14900</v>
      </c>
      <c r="Y98" s="28">
        <f t="shared" si="94"/>
        <v>1788</v>
      </c>
      <c r="Z98" s="28">
        <f t="shared" si="100"/>
        <v>112</v>
      </c>
      <c r="AA98" s="38">
        <v>0</v>
      </c>
      <c r="AB98" s="28">
        <v>0</v>
      </c>
      <c r="AC98" s="28">
        <v>0</v>
      </c>
      <c r="AD98" s="28">
        <f t="shared" si="106"/>
        <v>1900</v>
      </c>
      <c r="AE98" s="28">
        <f t="shared" si="107"/>
        <v>13000</v>
      </c>
      <c r="AF98" s="34" t="s">
        <v>38</v>
      </c>
      <c r="AG98" s="47">
        <v>44085</v>
      </c>
      <c r="AH98" s="58"/>
      <c r="AI98" s="56"/>
      <c r="AJ98" s="56"/>
      <c r="AK98" s="56"/>
      <c r="AL98" s="59"/>
      <c r="AM98" s="56"/>
      <c r="AN98" s="56"/>
      <c r="AO98" s="56"/>
      <c r="AP98" s="57"/>
    </row>
    <row r="99" spans="1:42" s="42" customFormat="1" ht="30.6" customHeight="1">
      <c r="A99" s="13">
        <v>90</v>
      </c>
      <c r="B99" s="45" t="s">
        <v>320</v>
      </c>
      <c r="C99" s="23" t="s">
        <v>320</v>
      </c>
      <c r="D99" s="23" t="s">
        <v>321</v>
      </c>
      <c r="E99" s="16" t="s">
        <v>280</v>
      </c>
      <c r="F99" s="16">
        <v>1113935375</v>
      </c>
      <c r="G99" s="14">
        <v>11585</v>
      </c>
      <c r="H99" s="159" t="s">
        <v>322</v>
      </c>
      <c r="I99" s="28">
        <v>14900</v>
      </c>
      <c r="J99" s="28">
        <v>0</v>
      </c>
      <c r="K99" s="28">
        <v>0</v>
      </c>
      <c r="L99" s="28">
        <v>0</v>
      </c>
      <c r="M99" s="28">
        <f t="shared" si="101"/>
        <v>14900</v>
      </c>
      <c r="N99" s="17">
        <v>31</v>
      </c>
      <c r="O99" s="17">
        <v>0</v>
      </c>
      <c r="P99" s="28">
        <f t="shared" si="97"/>
        <v>14900</v>
      </c>
      <c r="Q99" s="28">
        <f t="shared" si="98"/>
        <v>0</v>
      </c>
      <c r="R99" s="28">
        <f t="shared" si="99"/>
        <v>0</v>
      </c>
      <c r="S99" s="28">
        <v>0</v>
      </c>
      <c r="T99" s="28">
        <v>0</v>
      </c>
      <c r="U99" s="28">
        <v>0</v>
      </c>
      <c r="V99" s="28">
        <f t="shared" si="102"/>
        <v>14900</v>
      </c>
      <c r="W99" s="28">
        <f t="shared" si="103"/>
        <v>14900</v>
      </c>
      <c r="X99" s="28">
        <f t="shared" si="104"/>
        <v>14900</v>
      </c>
      <c r="Y99" s="28">
        <f t="shared" si="94"/>
        <v>1788</v>
      </c>
      <c r="Z99" s="28">
        <f t="shared" si="100"/>
        <v>112</v>
      </c>
      <c r="AA99" s="38">
        <v>0</v>
      </c>
      <c r="AB99" s="28"/>
      <c r="AC99" s="28">
        <v>0</v>
      </c>
      <c r="AD99" s="28">
        <f t="shared" si="106"/>
        <v>1900</v>
      </c>
      <c r="AE99" s="28">
        <f t="shared" si="107"/>
        <v>13000</v>
      </c>
      <c r="AF99" s="34" t="s">
        <v>38</v>
      </c>
      <c r="AG99" s="47">
        <v>44085</v>
      </c>
      <c r="AH99" s="56"/>
      <c r="AI99" s="56"/>
      <c r="AJ99" s="56"/>
      <c r="AK99" s="56"/>
      <c r="AL99" s="56"/>
      <c r="AM99" s="56"/>
      <c r="AN99" s="56"/>
      <c r="AO99" s="56"/>
      <c r="AP99" s="57"/>
    </row>
    <row r="100" spans="1:42" s="42" customFormat="1" ht="30.6" customHeight="1">
      <c r="A100" s="13">
        <v>91</v>
      </c>
      <c r="B100" s="45" t="s">
        <v>320</v>
      </c>
      <c r="C100" s="23" t="s">
        <v>323</v>
      </c>
      <c r="D100" s="23" t="s">
        <v>324</v>
      </c>
      <c r="E100" s="16" t="s">
        <v>286</v>
      </c>
      <c r="F100" s="14">
        <v>1113619893</v>
      </c>
      <c r="G100" s="14">
        <v>1404</v>
      </c>
      <c r="H100" s="158" t="s">
        <v>325</v>
      </c>
      <c r="I100" s="28">
        <v>14900</v>
      </c>
      <c r="J100" s="28">
        <v>0</v>
      </c>
      <c r="K100" s="28">
        <v>0</v>
      </c>
      <c r="L100" s="28">
        <v>0</v>
      </c>
      <c r="M100" s="28">
        <f>I100+J100+K100+L100</f>
        <v>14900</v>
      </c>
      <c r="N100" s="17">
        <v>31</v>
      </c>
      <c r="O100" s="17">
        <v>0</v>
      </c>
      <c r="P100" s="28">
        <f t="shared" si="97"/>
        <v>14900</v>
      </c>
      <c r="Q100" s="28">
        <f t="shared" si="98"/>
        <v>0</v>
      </c>
      <c r="R100" s="28">
        <f t="shared" si="99"/>
        <v>0</v>
      </c>
      <c r="S100" s="28">
        <v>0</v>
      </c>
      <c r="T100" s="28">
        <v>0</v>
      </c>
      <c r="U100" s="28">
        <v>0</v>
      </c>
      <c r="V100" s="28">
        <f>P100+Q100+R100+S100+T100+U100</f>
        <v>14900</v>
      </c>
      <c r="W100" s="28">
        <f>IF(P100&gt;15000,15000,P100)</f>
        <v>14900</v>
      </c>
      <c r="X100" s="28">
        <f>V100</f>
        <v>14900</v>
      </c>
      <c r="Y100" s="28">
        <f t="shared" si="94"/>
        <v>1788</v>
      </c>
      <c r="Z100" s="28">
        <f t="shared" si="100"/>
        <v>112</v>
      </c>
      <c r="AA100" s="38">
        <v>0</v>
      </c>
      <c r="AB100" s="28">
        <v>0</v>
      </c>
      <c r="AC100" s="28">
        <v>0</v>
      </c>
      <c r="AD100" s="28">
        <f>+Y100+Z100+AA100+AB100+AC100</f>
        <v>1900</v>
      </c>
      <c r="AE100" s="28">
        <f t="shared" si="107"/>
        <v>13000</v>
      </c>
      <c r="AF100" s="34" t="s">
        <v>38</v>
      </c>
      <c r="AG100" s="47">
        <v>44085</v>
      </c>
      <c r="AH100" s="56"/>
      <c r="AI100" s="56"/>
      <c r="AJ100" s="56"/>
      <c r="AK100" s="56"/>
      <c r="AL100" s="56"/>
      <c r="AM100" s="56"/>
      <c r="AN100" s="56"/>
      <c r="AO100" s="56"/>
      <c r="AP100" s="57"/>
    </row>
    <row r="101" spans="1:42" s="42" customFormat="1" ht="30.6" customHeight="1">
      <c r="A101" s="13">
        <v>92</v>
      </c>
      <c r="B101" s="45" t="s">
        <v>320</v>
      </c>
      <c r="C101" s="12" t="s">
        <v>326</v>
      </c>
      <c r="D101" s="102" t="s">
        <v>327</v>
      </c>
      <c r="E101" s="16" t="s">
        <v>286</v>
      </c>
      <c r="F101" s="103">
        <v>1115514557</v>
      </c>
      <c r="G101" s="14">
        <v>11760</v>
      </c>
      <c r="H101" s="158" t="s">
        <v>328</v>
      </c>
      <c r="I101" s="28">
        <v>14900</v>
      </c>
      <c r="J101" s="28">
        <v>0</v>
      </c>
      <c r="K101" s="28">
        <v>0</v>
      </c>
      <c r="L101" s="28">
        <v>0</v>
      </c>
      <c r="M101" s="28">
        <f>I101+J101+K101+L101</f>
        <v>14900</v>
      </c>
      <c r="N101" s="17">
        <v>0</v>
      </c>
      <c r="O101" s="17">
        <v>0</v>
      </c>
      <c r="P101" s="28">
        <f t="shared" si="97"/>
        <v>0</v>
      </c>
      <c r="Q101" s="28">
        <f t="shared" si="98"/>
        <v>0</v>
      </c>
      <c r="R101" s="28">
        <f t="shared" si="99"/>
        <v>0</v>
      </c>
      <c r="S101" s="28">
        <v>0</v>
      </c>
      <c r="T101" s="28">
        <v>0</v>
      </c>
      <c r="U101" s="28">
        <v>0</v>
      </c>
      <c r="V101" s="28">
        <f>P101+Q101+R101+S101+T101+U101</f>
        <v>0</v>
      </c>
      <c r="W101" s="28">
        <f>IF(P101&gt;15000,15000,P101)</f>
        <v>0</v>
      </c>
      <c r="X101" s="28">
        <f>V101</f>
        <v>0</v>
      </c>
      <c r="Y101" s="28">
        <f t="shared" si="94"/>
        <v>0</v>
      </c>
      <c r="Z101" s="28">
        <f t="shared" si="100"/>
        <v>0</v>
      </c>
      <c r="AA101" s="38">
        <v>0</v>
      </c>
      <c r="AB101" s="28">
        <v>0</v>
      </c>
      <c r="AC101" s="28">
        <v>0</v>
      </c>
      <c r="AD101" s="28">
        <f>+Y101+Z101+AA101+AB101+AC101</f>
        <v>0</v>
      </c>
      <c r="AE101" s="28">
        <f t="shared" si="107"/>
        <v>0</v>
      </c>
      <c r="AF101" s="34"/>
      <c r="AG101" s="47"/>
      <c r="AH101" s="56"/>
      <c r="AI101" s="56"/>
      <c r="AJ101" s="56"/>
      <c r="AK101" s="56"/>
      <c r="AL101" s="56"/>
      <c r="AM101" s="56"/>
      <c r="AN101" s="56"/>
      <c r="AO101" s="56"/>
      <c r="AP101" s="57"/>
    </row>
    <row r="102" spans="1:42" s="42" customFormat="1" ht="30.6" customHeight="1">
      <c r="A102" s="13">
        <v>93</v>
      </c>
      <c r="B102" s="45" t="s">
        <v>320</v>
      </c>
      <c r="C102" s="12" t="s">
        <v>329</v>
      </c>
      <c r="D102" s="102" t="s">
        <v>330</v>
      </c>
      <c r="E102" s="16" t="s">
        <v>286</v>
      </c>
      <c r="F102" s="103">
        <v>1114217850</v>
      </c>
      <c r="G102" s="103">
        <v>11778</v>
      </c>
      <c r="H102" s="106" t="s">
        <v>331</v>
      </c>
      <c r="I102" s="28">
        <v>14900</v>
      </c>
      <c r="J102" s="28">
        <v>0</v>
      </c>
      <c r="K102" s="28">
        <v>0</v>
      </c>
      <c r="L102" s="28">
        <v>0</v>
      </c>
      <c r="M102" s="28">
        <f>I102+J102+K102+L102</f>
        <v>14900</v>
      </c>
      <c r="N102" s="17">
        <v>0</v>
      </c>
      <c r="O102" s="17">
        <v>0</v>
      </c>
      <c r="P102" s="28">
        <f t="shared" si="97"/>
        <v>0</v>
      </c>
      <c r="Q102" s="28">
        <f t="shared" si="98"/>
        <v>0</v>
      </c>
      <c r="R102" s="28">
        <f t="shared" si="99"/>
        <v>0</v>
      </c>
      <c r="S102" s="28">
        <v>0</v>
      </c>
      <c r="T102" s="28">
        <v>0</v>
      </c>
      <c r="U102" s="28">
        <v>0</v>
      </c>
      <c r="V102" s="28">
        <f>P102+Q102+R102+S102+T102+U102</f>
        <v>0</v>
      </c>
      <c r="W102" s="28">
        <f>IF(P102&gt;15000,15000,P102)</f>
        <v>0</v>
      </c>
      <c r="X102" s="28">
        <f>V102</f>
        <v>0</v>
      </c>
      <c r="Y102" s="28">
        <f t="shared" si="94"/>
        <v>0</v>
      </c>
      <c r="Z102" s="28">
        <f>CEILING(X102*0.75%,1)</f>
        <v>0</v>
      </c>
      <c r="AA102" s="38">
        <v>0</v>
      </c>
      <c r="AB102" s="28">
        <v>0</v>
      </c>
      <c r="AC102" s="28">
        <v>0</v>
      </c>
      <c r="AD102" s="28">
        <f>+Y102+Z102+AA102+AB102+AC102</f>
        <v>0</v>
      </c>
      <c r="AE102" s="28">
        <f t="shared" si="107"/>
        <v>0</v>
      </c>
      <c r="AF102" s="34"/>
      <c r="AG102" s="47"/>
      <c r="AH102" s="56"/>
      <c r="AI102" s="56"/>
      <c r="AJ102" s="56"/>
      <c r="AK102" s="56"/>
      <c r="AL102" s="56"/>
      <c r="AM102" s="56"/>
      <c r="AN102" s="56"/>
      <c r="AO102" s="56"/>
      <c r="AP102" s="57"/>
    </row>
    <row r="103" spans="1:42" s="42" customFormat="1" ht="30.6" customHeight="1">
      <c r="A103" s="13">
        <v>94</v>
      </c>
      <c r="B103" s="16" t="s">
        <v>332</v>
      </c>
      <c r="C103" s="23" t="s">
        <v>333</v>
      </c>
      <c r="D103" s="23" t="s">
        <v>334</v>
      </c>
      <c r="E103" s="16" t="s">
        <v>286</v>
      </c>
      <c r="F103" s="13">
        <v>1113516248</v>
      </c>
      <c r="G103" s="14">
        <v>1310</v>
      </c>
      <c r="H103" s="158" t="s">
        <v>335</v>
      </c>
      <c r="I103" s="28">
        <v>14900</v>
      </c>
      <c r="J103" s="28">
        <v>0</v>
      </c>
      <c r="K103" s="28">
        <v>0</v>
      </c>
      <c r="L103" s="28">
        <v>0</v>
      </c>
      <c r="M103" s="28">
        <f>I103+J103+K103+L103</f>
        <v>14900</v>
      </c>
      <c r="N103" s="17">
        <v>31</v>
      </c>
      <c r="O103" s="17">
        <v>0</v>
      </c>
      <c r="P103" s="28">
        <f t="shared" si="97"/>
        <v>14900</v>
      </c>
      <c r="Q103" s="28">
        <f t="shared" si="98"/>
        <v>0</v>
      </c>
      <c r="R103" s="28">
        <f t="shared" si="99"/>
        <v>0</v>
      </c>
      <c r="S103" s="28">
        <v>0</v>
      </c>
      <c r="T103" s="28">
        <v>0</v>
      </c>
      <c r="U103" s="28">
        <v>0</v>
      </c>
      <c r="V103" s="28">
        <f>P103+Q103+R103+S103+T103+U103</f>
        <v>14900</v>
      </c>
      <c r="W103" s="28">
        <f>IF(P103&gt;15000,15000,P103)</f>
        <v>14900</v>
      </c>
      <c r="X103" s="28">
        <f>V103</f>
        <v>14900</v>
      </c>
      <c r="Y103" s="28">
        <f t="shared" si="94"/>
        <v>1788</v>
      </c>
      <c r="Z103" s="28">
        <f>CEILING(X103*0.75%,1)</f>
        <v>112</v>
      </c>
      <c r="AA103" s="38">
        <v>0</v>
      </c>
      <c r="AB103" s="28">
        <v>0</v>
      </c>
      <c r="AC103" s="28">
        <v>0</v>
      </c>
      <c r="AD103" s="28">
        <f>+Y103+Z103+AA103+AB103+AC103</f>
        <v>1900</v>
      </c>
      <c r="AE103" s="28">
        <f t="shared" si="107"/>
        <v>13000</v>
      </c>
      <c r="AF103" s="34" t="s">
        <v>38</v>
      </c>
      <c r="AG103" s="47">
        <v>44085</v>
      </c>
      <c r="AI103" s="56"/>
      <c r="AJ103" s="56"/>
      <c r="AK103" s="56"/>
      <c r="AL103" s="56"/>
      <c r="AM103" s="56"/>
      <c r="AN103" s="56"/>
      <c r="AO103" s="56"/>
      <c r="AP103" s="57"/>
    </row>
    <row r="104" spans="1:42" s="42" customFormat="1" ht="30.6" customHeight="1">
      <c r="A104" s="13">
        <v>95</v>
      </c>
      <c r="B104" s="16" t="s">
        <v>336</v>
      </c>
      <c r="C104" s="12" t="s">
        <v>337</v>
      </c>
      <c r="D104" s="12" t="s">
        <v>338</v>
      </c>
      <c r="E104" s="16" t="s">
        <v>283</v>
      </c>
      <c r="F104" s="17">
        <v>1113147654</v>
      </c>
      <c r="G104" s="14">
        <v>1178</v>
      </c>
      <c r="H104" s="158" t="s">
        <v>339</v>
      </c>
      <c r="I104" s="28">
        <v>18000</v>
      </c>
      <c r="J104" s="28">
        <v>0</v>
      </c>
      <c r="K104" s="28">
        <v>0</v>
      </c>
      <c r="L104" s="28">
        <v>0</v>
      </c>
      <c r="M104" s="28">
        <f t="shared" ref="M104:M107" si="108">I104+J104+K104+L104</f>
        <v>18000</v>
      </c>
      <c r="N104" s="17">
        <v>31</v>
      </c>
      <c r="O104" s="17">
        <v>0</v>
      </c>
      <c r="P104" s="28">
        <f t="shared" si="97"/>
        <v>18000</v>
      </c>
      <c r="Q104" s="28">
        <f t="shared" si="98"/>
        <v>0</v>
      </c>
      <c r="R104" s="28">
        <f t="shared" si="99"/>
        <v>0</v>
      </c>
      <c r="S104" s="28">
        <v>0</v>
      </c>
      <c r="T104" s="28">
        <v>0</v>
      </c>
      <c r="U104" s="28">
        <v>0</v>
      </c>
      <c r="V104" s="28">
        <f t="shared" ref="V104:V107" si="109">P104+Q104+R104+S104+T104+U104</f>
        <v>18000</v>
      </c>
      <c r="W104" s="28">
        <f t="shared" ref="W104:W107" si="110">IF(P104&gt;15000,15000,P104)</f>
        <v>15000</v>
      </c>
      <c r="X104" s="28">
        <f t="shared" ref="X104:X107" si="111">V104</f>
        <v>18000</v>
      </c>
      <c r="Y104" s="28">
        <f t="shared" si="94"/>
        <v>1800</v>
      </c>
      <c r="Z104" s="28">
        <f t="shared" si="100"/>
        <v>135</v>
      </c>
      <c r="AA104" s="38">
        <v>0</v>
      </c>
      <c r="AB104" s="28">
        <v>0</v>
      </c>
      <c r="AC104" s="28">
        <v>0</v>
      </c>
      <c r="AD104" s="28">
        <f t="shared" ref="AD104:AD107" si="112">+Y104+Z104+AA104+AB104+AC104</f>
        <v>1935</v>
      </c>
      <c r="AE104" s="28">
        <f t="shared" si="107"/>
        <v>16065</v>
      </c>
      <c r="AF104" s="34" t="s">
        <v>38</v>
      </c>
      <c r="AG104" s="47">
        <v>44085</v>
      </c>
      <c r="AH104" s="56"/>
      <c r="AI104" s="56"/>
      <c r="AJ104" s="56"/>
      <c r="AK104" s="56"/>
      <c r="AL104" s="56"/>
      <c r="AM104" s="56"/>
      <c r="AN104" s="56"/>
      <c r="AO104" s="56"/>
      <c r="AP104" s="57"/>
    </row>
    <row r="105" spans="1:42" s="42" customFormat="1" ht="30.6" customHeight="1">
      <c r="A105" s="13">
        <v>96</v>
      </c>
      <c r="B105" s="16" t="s">
        <v>336</v>
      </c>
      <c r="C105" s="12" t="s">
        <v>340</v>
      </c>
      <c r="D105" s="12" t="s">
        <v>341</v>
      </c>
      <c r="E105" s="16" t="s">
        <v>283</v>
      </c>
      <c r="F105" s="124">
        <v>1113147657</v>
      </c>
      <c r="G105" s="14">
        <v>1319</v>
      </c>
      <c r="H105" s="158" t="s">
        <v>342</v>
      </c>
      <c r="I105" s="28">
        <v>18000</v>
      </c>
      <c r="J105" s="28">
        <v>0</v>
      </c>
      <c r="K105" s="28">
        <v>0</v>
      </c>
      <c r="L105" s="28">
        <v>0</v>
      </c>
      <c r="M105" s="28">
        <f t="shared" si="108"/>
        <v>18000</v>
      </c>
      <c r="N105" s="17">
        <v>31</v>
      </c>
      <c r="O105" s="17">
        <v>0</v>
      </c>
      <c r="P105" s="28">
        <f t="shared" si="97"/>
        <v>18000</v>
      </c>
      <c r="Q105" s="28">
        <f t="shared" si="98"/>
        <v>0</v>
      </c>
      <c r="R105" s="28">
        <f t="shared" si="99"/>
        <v>0</v>
      </c>
      <c r="S105" s="28">
        <v>0</v>
      </c>
      <c r="T105" s="28">
        <v>0</v>
      </c>
      <c r="U105" s="28">
        <v>0</v>
      </c>
      <c r="V105" s="28">
        <f t="shared" si="109"/>
        <v>18000</v>
      </c>
      <c r="W105" s="28">
        <f t="shared" si="110"/>
        <v>15000</v>
      </c>
      <c r="X105" s="28">
        <f t="shared" si="111"/>
        <v>18000</v>
      </c>
      <c r="Y105" s="28">
        <f t="shared" si="94"/>
        <v>1800</v>
      </c>
      <c r="Z105" s="28">
        <f t="shared" si="100"/>
        <v>135</v>
      </c>
      <c r="AA105" s="38">
        <v>0</v>
      </c>
      <c r="AB105" s="28">
        <v>0</v>
      </c>
      <c r="AC105" s="28">
        <v>0</v>
      </c>
      <c r="AD105" s="28">
        <f t="shared" si="112"/>
        <v>1935</v>
      </c>
      <c r="AE105" s="28">
        <f t="shared" si="107"/>
        <v>16065</v>
      </c>
      <c r="AF105" s="34" t="s">
        <v>38</v>
      </c>
      <c r="AG105" s="47">
        <v>44085</v>
      </c>
      <c r="AH105" s="56"/>
      <c r="AI105" s="56"/>
      <c r="AJ105" s="56"/>
      <c r="AK105" s="56"/>
      <c r="AL105" s="56"/>
      <c r="AM105" s="56"/>
      <c r="AN105" s="56"/>
      <c r="AO105" s="56"/>
      <c r="AP105" s="57"/>
    </row>
    <row r="106" spans="1:42" s="42" customFormat="1" ht="30.6" customHeight="1">
      <c r="A106" s="13">
        <v>97</v>
      </c>
      <c r="B106" s="16" t="s">
        <v>332</v>
      </c>
      <c r="C106" s="23" t="s">
        <v>332</v>
      </c>
      <c r="D106" s="23" t="s">
        <v>343</v>
      </c>
      <c r="E106" s="16" t="s">
        <v>283</v>
      </c>
      <c r="F106" s="17">
        <v>1113210052</v>
      </c>
      <c r="G106" s="17">
        <v>617</v>
      </c>
      <c r="H106" s="158" t="s">
        <v>344</v>
      </c>
      <c r="I106" s="28">
        <v>18000</v>
      </c>
      <c r="J106" s="28">
        <v>0</v>
      </c>
      <c r="K106" s="28">
        <v>0</v>
      </c>
      <c r="L106" s="28">
        <v>0</v>
      </c>
      <c r="M106" s="28">
        <f t="shared" si="108"/>
        <v>18000</v>
      </c>
      <c r="N106" s="17">
        <v>31</v>
      </c>
      <c r="O106" s="17">
        <v>0</v>
      </c>
      <c r="P106" s="28">
        <f t="shared" si="97"/>
        <v>18000</v>
      </c>
      <c r="Q106" s="28">
        <f t="shared" si="98"/>
        <v>0</v>
      </c>
      <c r="R106" s="28">
        <f t="shared" si="99"/>
        <v>0</v>
      </c>
      <c r="S106" s="28">
        <v>0</v>
      </c>
      <c r="T106" s="28">
        <v>0</v>
      </c>
      <c r="U106" s="28">
        <v>0</v>
      </c>
      <c r="V106" s="28">
        <f t="shared" si="109"/>
        <v>18000</v>
      </c>
      <c r="W106" s="28">
        <f t="shared" si="110"/>
        <v>15000</v>
      </c>
      <c r="X106" s="28">
        <f t="shared" si="111"/>
        <v>18000</v>
      </c>
      <c r="Y106" s="28">
        <f t="shared" si="94"/>
        <v>1800</v>
      </c>
      <c r="Z106" s="28">
        <f t="shared" si="100"/>
        <v>135</v>
      </c>
      <c r="AA106" s="38">
        <v>0</v>
      </c>
      <c r="AB106" s="28">
        <v>0</v>
      </c>
      <c r="AC106" s="28">
        <v>0</v>
      </c>
      <c r="AD106" s="28">
        <f t="shared" si="112"/>
        <v>1935</v>
      </c>
      <c r="AE106" s="28">
        <f t="shared" si="107"/>
        <v>16065</v>
      </c>
      <c r="AF106" s="34" t="s">
        <v>38</v>
      </c>
      <c r="AG106" s="47">
        <v>44088</v>
      </c>
      <c r="AH106" s="56"/>
      <c r="AI106" s="56"/>
      <c r="AJ106" s="56"/>
      <c r="AK106" s="56"/>
      <c r="AL106" s="56"/>
      <c r="AM106" s="56"/>
      <c r="AN106" s="56"/>
      <c r="AO106" s="57"/>
    </row>
    <row r="107" spans="1:42" s="42" customFormat="1" ht="30.6" customHeight="1">
      <c r="A107" s="13">
        <v>98</v>
      </c>
      <c r="B107" s="16" t="s">
        <v>332</v>
      </c>
      <c r="C107" s="23" t="s">
        <v>345</v>
      </c>
      <c r="D107" s="23" t="s">
        <v>346</v>
      </c>
      <c r="E107" s="16" t="s">
        <v>286</v>
      </c>
      <c r="F107" s="127">
        <v>1115502329</v>
      </c>
      <c r="G107" s="14">
        <v>11738</v>
      </c>
      <c r="H107" s="158" t="s">
        <v>347</v>
      </c>
      <c r="I107" s="28">
        <v>14900</v>
      </c>
      <c r="J107" s="28">
        <v>0</v>
      </c>
      <c r="K107" s="28">
        <v>0</v>
      </c>
      <c r="L107" s="28">
        <v>0</v>
      </c>
      <c r="M107" s="28">
        <f t="shared" si="108"/>
        <v>14900</v>
      </c>
      <c r="N107" s="17">
        <v>0</v>
      </c>
      <c r="O107" s="17">
        <v>0</v>
      </c>
      <c r="P107" s="28">
        <f t="shared" si="97"/>
        <v>0</v>
      </c>
      <c r="Q107" s="28">
        <f t="shared" si="98"/>
        <v>0</v>
      </c>
      <c r="R107" s="28">
        <f t="shared" si="99"/>
        <v>0</v>
      </c>
      <c r="S107" s="28">
        <v>0</v>
      </c>
      <c r="T107" s="28">
        <v>0</v>
      </c>
      <c r="U107" s="28">
        <v>0</v>
      </c>
      <c r="V107" s="28">
        <f t="shared" si="109"/>
        <v>0</v>
      </c>
      <c r="W107" s="28">
        <f t="shared" si="110"/>
        <v>0</v>
      </c>
      <c r="X107" s="28">
        <f t="shared" si="111"/>
        <v>0</v>
      </c>
      <c r="Y107" s="28">
        <f t="shared" si="94"/>
        <v>0</v>
      </c>
      <c r="Z107" s="28">
        <f t="shared" si="100"/>
        <v>0</v>
      </c>
      <c r="AA107" s="38">
        <v>0</v>
      </c>
      <c r="AB107" s="28">
        <v>0</v>
      </c>
      <c r="AC107" s="28">
        <v>0</v>
      </c>
      <c r="AD107" s="28">
        <f t="shared" si="112"/>
        <v>0</v>
      </c>
      <c r="AE107" s="28">
        <f t="shared" si="107"/>
        <v>0</v>
      </c>
      <c r="AF107" s="34"/>
      <c r="AG107" s="35"/>
      <c r="AI107" s="56"/>
      <c r="AJ107" s="56"/>
      <c r="AK107" s="56"/>
      <c r="AL107" s="56"/>
      <c r="AM107" s="56"/>
      <c r="AN107" s="56"/>
      <c r="AO107" s="56"/>
      <c r="AP107" s="57"/>
    </row>
    <row r="108" spans="1:42" s="42" customFormat="1" ht="30.6" customHeight="1">
      <c r="A108" s="13">
        <v>99</v>
      </c>
      <c r="B108" s="124" t="s">
        <v>348</v>
      </c>
      <c r="C108" s="130" t="s">
        <v>348</v>
      </c>
      <c r="D108" s="12" t="s">
        <v>349</v>
      </c>
      <c r="E108" s="16" t="s">
        <v>286</v>
      </c>
      <c r="F108" s="124">
        <v>1114782836</v>
      </c>
      <c r="G108" s="14">
        <v>1368</v>
      </c>
      <c r="H108" s="158" t="s">
        <v>350</v>
      </c>
      <c r="I108" s="28">
        <v>18000</v>
      </c>
      <c r="J108" s="28">
        <v>0</v>
      </c>
      <c r="K108" s="28">
        <v>0</v>
      </c>
      <c r="L108" s="28">
        <v>0</v>
      </c>
      <c r="M108" s="28">
        <f>I108+J108+K108+L108</f>
        <v>18000</v>
      </c>
      <c r="N108" s="17">
        <v>31</v>
      </c>
      <c r="O108" s="17">
        <v>0</v>
      </c>
      <c r="P108" s="28">
        <f t="shared" si="97"/>
        <v>18000</v>
      </c>
      <c r="Q108" s="28">
        <f t="shared" si="98"/>
        <v>0</v>
      </c>
      <c r="R108" s="28">
        <f t="shared" si="99"/>
        <v>0</v>
      </c>
      <c r="S108" s="28">
        <v>0</v>
      </c>
      <c r="T108" s="28">
        <v>0</v>
      </c>
      <c r="U108" s="28">
        <v>0</v>
      </c>
      <c r="V108" s="28">
        <f>P108+Q108+R108+S108+T108+U108</f>
        <v>18000</v>
      </c>
      <c r="W108" s="28">
        <f>IF(P108&gt;15000,15000,P108)</f>
        <v>15000</v>
      </c>
      <c r="X108" s="28">
        <f>V108</f>
        <v>18000</v>
      </c>
      <c r="Y108" s="28">
        <f t="shared" si="94"/>
        <v>1800</v>
      </c>
      <c r="Z108" s="28">
        <f t="shared" si="100"/>
        <v>135</v>
      </c>
      <c r="AA108" s="38">
        <v>0</v>
      </c>
      <c r="AB108" s="28">
        <v>0</v>
      </c>
      <c r="AC108" s="28">
        <v>0</v>
      </c>
      <c r="AD108" s="28">
        <f>+Y108+Z108+AA108+AB108+AC108</f>
        <v>1935</v>
      </c>
      <c r="AE108" s="28">
        <f t="shared" si="107"/>
        <v>16065</v>
      </c>
      <c r="AF108" s="34" t="s">
        <v>38</v>
      </c>
      <c r="AG108" s="47">
        <v>44085</v>
      </c>
      <c r="AH108" s="56"/>
      <c r="AI108" s="56"/>
      <c r="AJ108" s="56"/>
      <c r="AK108" s="56"/>
      <c r="AL108" s="57"/>
    </row>
    <row r="109" spans="1:42" s="42" customFormat="1" ht="30.6" customHeight="1">
      <c r="A109" s="13">
        <v>100</v>
      </c>
      <c r="B109" s="124" t="s">
        <v>348</v>
      </c>
      <c r="C109" s="130" t="s">
        <v>351</v>
      </c>
      <c r="D109" s="130" t="s">
        <v>352</v>
      </c>
      <c r="E109" s="16" t="s">
        <v>286</v>
      </c>
      <c r="F109" s="124">
        <v>1114816916</v>
      </c>
      <c r="G109" s="14">
        <v>1395</v>
      </c>
      <c r="H109" s="158" t="s">
        <v>353</v>
      </c>
      <c r="I109" s="28">
        <v>18000</v>
      </c>
      <c r="J109" s="28">
        <v>0</v>
      </c>
      <c r="K109" s="28">
        <v>0</v>
      </c>
      <c r="L109" s="28">
        <v>0</v>
      </c>
      <c r="M109" s="28">
        <f>I109+J109+K109+L109</f>
        <v>18000</v>
      </c>
      <c r="N109" s="17">
        <v>31</v>
      </c>
      <c r="O109" s="17">
        <v>0</v>
      </c>
      <c r="P109" s="28">
        <f t="shared" si="97"/>
        <v>18000</v>
      </c>
      <c r="Q109" s="28">
        <f t="shared" si="98"/>
        <v>0</v>
      </c>
      <c r="R109" s="28">
        <f t="shared" si="99"/>
        <v>0</v>
      </c>
      <c r="S109" s="28">
        <v>0</v>
      </c>
      <c r="T109" s="28">
        <v>0</v>
      </c>
      <c r="U109" s="28">
        <v>0</v>
      </c>
      <c r="V109" s="28">
        <f>P109+Q109+R109+S109+T109+U109</f>
        <v>18000</v>
      </c>
      <c r="W109" s="28">
        <f>IF(P109&gt;15000,15000,P109)</f>
        <v>15000</v>
      </c>
      <c r="X109" s="28">
        <f>V109</f>
        <v>18000</v>
      </c>
      <c r="Y109" s="28">
        <f t="shared" si="94"/>
        <v>1800</v>
      </c>
      <c r="Z109" s="28">
        <f t="shared" si="100"/>
        <v>135</v>
      </c>
      <c r="AA109" s="38">
        <v>0</v>
      </c>
      <c r="AB109" s="28">
        <v>0</v>
      </c>
      <c r="AC109" s="28">
        <v>0</v>
      </c>
      <c r="AD109" s="28">
        <f>+Y109+Z109+AA109+AB109+AC109</f>
        <v>1935</v>
      </c>
      <c r="AE109" s="28">
        <f t="shared" si="107"/>
        <v>16065</v>
      </c>
      <c r="AF109" s="34" t="s">
        <v>38</v>
      </c>
      <c r="AG109" s="47">
        <v>44085</v>
      </c>
      <c r="AH109" s="56"/>
      <c r="AI109" s="56"/>
      <c r="AJ109" s="56"/>
      <c r="AK109" s="56"/>
      <c r="AL109" s="59"/>
      <c r="AM109" s="56"/>
      <c r="AN109" s="56"/>
      <c r="AO109" s="56"/>
      <c r="AP109" s="57"/>
    </row>
    <row r="110" spans="1:42" s="42" customFormat="1" ht="30.6" customHeight="1">
      <c r="A110" s="13">
        <v>101</v>
      </c>
      <c r="B110" s="128" t="s">
        <v>354</v>
      </c>
      <c r="C110" s="129" t="s">
        <v>354</v>
      </c>
      <c r="D110" s="129" t="s">
        <v>355</v>
      </c>
      <c r="E110" s="16" t="s">
        <v>283</v>
      </c>
      <c r="F110" s="13">
        <v>1314328838</v>
      </c>
      <c r="G110" s="14">
        <v>1262</v>
      </c>
      <c r="H110" s="158" t="s">
        <v>356</v>
      </c>
      <c r="I110" s="28">
        <v>16400</v>
      </c>
      <c r="J110" s="28">
        <v>0</v>
      </c>
      <c r="K110" s="28">
        <v>0</v>
      </c>
      <c r="L110" s="28">
        <v>0</v>
      </c>
      <c r="M110" s="28">
        <f t="shared" ref="M110:M139" si="113">I110+J110+K110+L110</f>
        <v>16400</v>
      </c>
      <c r="N110" s="17">
        <v>31</v>
      </c>
      <c r="O110" s="17">
        <v>0</v>
      </c>
      <c r="P110" s="28">
        <f t="shared" si="97"/>
        <v>16400</v>
      </c>
      <c r="Q110" s="28">
        <f t="shared" si="98"/>
        <v>0</v>
      </c>
      <c r="R110" s="28">
        <f t="shared" si="99"/>
        <v>0</v>
      </c>
      <c r="S110" s="28">
        <v>0</v>
      </c>
      <c r="T110" s="28">
        <v>0</v>
      </c>
      <c r="U110" s="28">
        <v>0</v>
      </c>
      <c r="V110" s="28">
        <f t="shared" ref="V110:V139" si="114">P110+Q110+R110+S110+T110+U110</f>
        <v>16400</v>
      </c>
      <c r="W110" s="28">
        <f t="shared" ref="W110:W139" si="115">IF(P110&gt;15000,15000,P110)</f>
        <v>15000</v>
      </c>
      <c r="X110" s="28">
        <f t="shared" ref="X110:X129" si="116">V110</f>
        <v>16400</v>
      </c>
      <c r="Y110" s="28">
        <f t="shared" si="94"/>
        <v>1800</v>
      </c>
      <c r="Z110" s="28">
        <f t="shared" si="100"/>
        <v>123</v>
      </c>
      <c r="AA110" s="38">
        <v>0</v>
      </c>
      <c r="AB110" s="28">
        <v>0</v>
      </c>
      <c r="AC110" s="28">
        <v>0</v>
      </c>
      <c r="AD110" s="28">
        <f t="shared" ref="AD110:AD133" si="117">+Y110+Z110+AA110+AB110+AC110</f>
        <v>1923</v>
      </c>
      <c r="AE110" s="28">
        <f t="shared" si="107"/>
        <v>14477</v>
      </c>
      <c r="AF110" s="34"/>
      <c r="AG110" s="47"/>
      <c r="AH110" s="56"/>
      <c r="AI110" s="56"/>
      <c r="AJ110" s="56"/>
      <c r="AK110" s="56"/>
      <c r="AL110" s="56"/>
      <c r="AM110" s="56"/>
      <c r="AN110" s="56"/>
      <c r="AO110" s="56"/>
      <c r="AP110" s="57"/>
    </row>
    <row r="111" spans="1:42" s="42" customFormat="1" ht="30.6" customHeight="1">
      <c r="A111" s="13">
        <v>102</v>
      </c>
      <c r="B111" s="128" t="s">
        <v>354</v>
      </c>
      <c r="C111" s="23" t="s">
        <v>357</v>
      </c>
      <c r="D111" s="23" t="s">
        <v>358</v>
      </c>
      <c r="E111" s="16" t="s">
        <v>286</v>
      </c>
      <c r="F111" s="122">
        <v>1113959086</v>
      </c>
      <c r="G111" s="14">
        <v>11797</v>
      </c>
      <c r="H111" s="140" t="s">
        <v>359</v>
      </c>
      <c r="I111" s="28">
        <v>14900</v>
      </c>
      <c r="J111" s="28">
        <v>0</v>
      </c>
      <c r="K111" s="28">
        <v>0</v>
      </c>
      <c r="L111" s="28">
        <v>0</v>
      </c>
      <c r="M111" s="28">
        <f t="shared" si="113"/>
        <v>14900</v>
      </c>
      <c r="N111" s="17">
        <v>31</v>
      </c>
      <c r="O111" s="17">
        <v>0</v>
      </c>
      <c r="P111" s="28">
        <f t="shared" si="97"/>
        <v>14900</v>
      </c>
      <c r="Q111" s="28">
        <f t="shared" si="98"/>
        <v>0</v>
      </c>
      <c r="R111" s="28">
        <f t="shared" si="99"/>
        <v>0</v>
      </c>
      <c r="S111" s="28">
        <v>0</v>
      </c>
      <c r="T111" s="28">
        <v>0</v>
      </c>
      <c r="U111" s="28">
        <v>0</v>
      </c>
      <c r="V111" s="28">
        <f t="shared" si="114"/>
        <v>14900</v>
      </c>
      <c r="W111" s="28">
        <f t="shared" si="115"/>
        <v>14900</v>
      </c>
      <c r="X111" s="28">
        <f t="shared" si="116"/>
        <v>14900</v>
      </c>
      <c r="Y111" s="28">
        <f t="shared" si="94"/>
        <v>1788</v>
      </c>
      <c r="Z111" s="28">
        <f t="shared" si="100"/>
        <v>112</v>
      </c>
      <c r="AA111" s="38">
        <v>0</v>
      </c>
      <c r="AB111" s="28">
        <v>0</v>
      </c>
      <c r="AC111" s="28">
        <v>0</v>
      </c>
      <c r="AD111" s="28">
        <f t="shared" si="117"/>
        <v>1900</v>
      </c>
      <c r="AE111" s="28">
        <f t="shared" si="107"/>
        <v>13000</v>
      </c>
      <c r="AF111" s="34"/>
      <c r="AG111" s="47"/>
      <c r="AH111" s="56"/>
      <c r="AI111" s="56"/>
      <c r="AJ111" s="56"/>
      <c r="AK111" s="56"/>
      <c r="AL111" s="56"/>
      <c r="AM111" s="56"/>
      <c r="AN111" s="56"/>
      <c r="AO111" s="56"/>
      <c r="AP111" s="57"/>
    </row>
    <row r="112" spans="1:42" s="42" customFormat="1" ht="30.6" customHeight="1">
      <c r="A112" s="13">
        <v>103</v>
      </c>
      <c r="B112" s="16" t="s">
        <v>360</v>
      </c>
      <c r="C112" s="23" t="s">
        <v>361</v>
      </c>
      <c r="D112" s="130" t="s">
        <v>362</v>
      </c>
      <c r="E112" s="16" t="s">
        <v>363</v>
      </c>
      <c r="F112" s="124">
        <v>2006757230</v>
      </c>
      <c r="G112" s="161">
        <v>691</v>
      </c>
      <c r="H112" s="79" t="s">
        <v>364</v>
      </c>
      <c r="I112" s="28">
        <v>18000</v>
      </c>
      <c r="J112" s="28">
        <v>0</v>
      </c>
      <c r="K112" s="28">
        <v>0</v>
      </c>
      <c r="L112" s="28">
        <v>0</v>
      </c>
      <c r="M112" s="28">
        <f t="shared" si="113"/>
        <v>18000</v>
      </c>
      <c r="N112" s="17">
        <v>31</v>
      </c>
      <c r="O112" s="39">
        <v>0</v>
      </c>
      <c r="P112" s="28">
        <f t="shared" si="97"/>
        <v>18000</v>
      </c>
      <c r="Q112" s="28">
        <f t="shared" si="98"/>
        <v>0</v>
      </c>
      <c r="R112" s="28">
        <f t="shared" si="99"/>
        <v>0</v>
      </c>
      <c r="S112" s="28">
        <v>0</v>
      </c>
      <c r="T112" s="28">
        <v>0</v>
      </c>
      <c r="U112" s="28">
        <v>0</v>
      </c>
      <c r="V112" s="28">
        <f t="shared" si="114"/>
        <v>18000</v>
      </c>
      <c r="W112" s="28">
        <f t="shared" si="115"/>
        <v>15000</v>
      </c>
      <c r="X112" s="28">
        <f t="shared" si="116"/>
        <v>18000</v>
      </c>
      <c r="Y112" s="28">
        <f t="shared" si="94"/>
        <v>1800</v>
      </c>
      <c r="Z112" s="28">
        <f t="shared" si="100"/>
        <v>135</v>
      </c>
      <c r="AA112" s="38">
        <v>0</v>
      </c>
      <c r="AB112" s="28">
        <v>0</v>
      </c>
      <c r="AC112" s="28">
        <v>0</v>
      </c>
      <c r="AD112" s="28">
        <f t="shared" si="117"/>
        <v>1935</v>
      </c>
      <c r="AE112" s="28">
        <f t="shared" si="107"/>
        <v>16065</v>
      </c>
      <c r="AF112" s="78"/>
      <c r="AG112" s="49"/>
      <c r="AH112" s="56"/>
      <c r="AI112" s="56"/>
      <c r="AJ112" s="56"/>
      <c r="AK112" s="56"/>
      <c r="AL112" s="57"/>
    </row>
    <row r="113" spans="1:42" s="42" customFormat="1" ht="30.6" customHeight="1">
      <c r="A113" s="13">
        <v>104</v>
      </c>
      <c r="B113" s="16" t="s">
        <v>360</v>
      </c>
      <c r="C113" s="23" t="s">
        <v>365</v>
      </c>
      <c r="D113" s="23" t="s">
        <v>366</v>
      </c>
      <c r="E113" s="16" t="s">
        <v>367</v>
      </c>
      <c r="F113" s="13">
        <v>1114385845</v>
      </c>
      <c r="G113" s="14">
        <v>1150</v>
      </c>
      <c r="H113" s="80" t="s">
        <v>368</v>
      </c>
      <c r="I113" s="28">
        <v>20000</v>
      </c>
      <c r="J113" s="28">
        <v>0</v>
      </c>
      <c r="K113" s="28">
        <v>0</v>
      </c>
      <c r="L113" s="28">
        <v>0</v>
      </c>
      <c r="M113" s="28">
        <f t="shared" si="113"/>
        <v>20000</v>
      </c>
      <c r="N113" s="17">
        <v>31</v>
      </c>
      <c r="O113" s="39">
        <v>0</v>
      </c>
      <c r="P113" s="28">
        <f t="shared" si="97"/>
        <v>20000</v>
      </c>
      <c r="Q113" s="28">
        <f t="shared" si="98"/>
        <v>0</v>
      </c>
      <c r="R113" s="28">
        <f t="shared" si="99"/>
        <v>0</v>
      </c>
      <c r="S113" s="28">
        <v>0</v>
      </c>
      <c r="T113" s="28">
        <v>0</v>
      </c>
      <c r="U113" s="28">
        <v>0</v>
      </c>
      <c r="V113" s="28">
        <f t="shared" si="114"/>
        <v>20000</v>
      </c>
      <c r="W113" s="28">
        <f t="shared" si="115"/>
        <v>15000</v>
      </c>
      <c r="X113" s="28">
        <f t="shared" si="116"/>
        <v>20000</v>
      </c>
      <c r="Y113" s="28">
        <f t="shared" si="94"/>
        <v>1800</v>
      </c>
      <c r="Z113" s="28">
        <f t="shared" si="100"/>
        <v>150</v>
      </c>
      <c r="AA113" s="38">
        <v>0</v>
      </c>
      <c r="AB113" s="28">
        <v>0</v>
      </c>
      <c r="AC113" s="28">
        <v>0</v>
      </c>
      <c r="AD113" s="28">
        <f t="shared" si="117"/>
        <v>1950</v>
      </c>
      <c r="AE113" s="28">
        <f t="shared" si="107"/>
        <v>18050</v>
      </c>
      <c r="AF113" s="34" t="s">
        <v>38</v>
      </c>
      <c r="AG113" s="47">
        <v>44083</v>
      </c>
      <c r="AH113" s="56"/>
      <c r="AI113" s="56"/>
      <c r="AJ113" s="56"/>
      <c r="AK113" s="56"/>
      <c r="AL113" s="56"/>
      <c r="AM113" s="56"/>
      <c r="AN113" s="56"/>
      <c r="AO113" s="56"/>
      <c r="AP113" s="57"/>
    </row>
    <row r="114" spans="1:42" s="42" customFormat="1" ht="30.6" customHeight="1">
      <c r="A114" s="13">
        <v>105</v>
      </c>
      <c r="B114" s="16" t="s">
        <v>360</v>
      </c>
      <c r="C114" s="23" t="s">
        <v>369</v>
      </c>
      <c r="D114" s="23" t="s">
        <v>370</v>
      </c>
      <c r="E114" s="16" t="s">
        <v>367</v>
      </c>
      <c r="F114" s="16">
        <v>1115398223</v>
      </c>
      <c r="G114" s="14">
        <v>11678</v>
      </c>
      <c r="H114" s="33" t="s">
        <v>371</v>
      </c>
      <c r="I114" s="28">
        <v>14900</v>
      </c>
      <c r="J114" s="28">
        <v>0</v>
      </c>
      <c r="K114" s="28">
        <v>0</v>
      </c>
      <c r="L114" s="28">
        <v>0</v>
      </c>
      <c r="M114" s="28">
        <f t="shared" si="113"/>
        <v>14900</v>
      </c>
      <c r="N114" s="17">
        <v>31</v>
      </c>
      <c r="O114" s="39">
        <v>0</v>
      </c>
      <c r="P114" s="28">
        <f t="shared" si="97"/>
        <v>14900</v>
      </c>
      <c r="Q114" s="28">
        <f t="shared" si="98"/>
        <v>0</v>
      </c>
      <c r="R114" s="28">
        <f t="shared" si="99"/>
        <v>0</v>
      </c>
      <c r="S114" s="28">
        <v>0</v>
      </c>
      <c r="T114" s="28">
        <v>0</v>
      </c>
      <c r="U114" s="28">
        <v>0</v>
      </c>
      <c r="V114" s="28">
        <f t="shared" si="114"/>
        <v>14900</v>
      </c>
      <c r="W114" s="28">
        <f t="shared" si="115"/>
        <v>14900</v>
      </c>
      <c r="X114" s="28">
        <f t="shared" si="116"/>
        <v>14900</v>
      </c>
      <c r="Y114" s="28">
        <f t="shared" si="94"/>
        <v>1788</v>
      </c>
      <c r="Z114" s="28">
        <f t="shared" si="100"/>
        <v>112</v>
      </c>
      <c r="AA114" s="38">
        <v>0</v>
      </c>
      <c r="AB114" s="28">
        <v>0</v>
      </c>
      <c r="AC114" s="28">
        <v>0</v>
      </c>
      <c r="AD114" s="28">
        <f t="shared" si="117"/>
        <v>1900</v>
      </c>
      <c r="AE114" s="28">
        <f t="shared" si="107"/>
        <v>13000</v>
      </c>
      <c r="AF114" s="34"/>
      <c r="AG114" s="47"/>
      <c r="AH114" s="56"/>
      <c r="AI114" s="56"/>
      <c r="AJ114" s="56"/>
      <c r="AK114" s="56"/>
      <c r="AL114" s="56"/>
      <c r="AM114" s="56"/>
      <c r="AN114" s="56"/>
      <c r="AO114" s="56"/>
      <c r="AP114" s="57"/>
    </row>
    <row r="115" spans="1:42" s="42" customFormat="1" ht="30.6" customHeight="1">
      <c r="A115" s="13">
        <v>106</v>
      </c>
      <c r="B115" s="16" t="s">
        <v>360</v>
      </c>
      <c r="C115" s="23" t="s">
        <v>372</v>
      </c>
      <c r="D115" s="23" t="s">
        <v>373</v>
      </c>
      <c r="E115" s="16" t="s">
        <v>367</v>
      </c>
      <c r="F115" s="16">
        <v>1115541305</v>
      </c>
      <c r="G115" s="14">
        <v>11787</v>
      </c>
      <c r="H115" s="33" t="s">
        <v>374</v>
      </c>
      <c r="I115" s="28">
        <v>14900</v>
      </c>
      <c r="J115" s="28">
        <v>0</v>
      </c>
      <c r="K115" s="28">
        <v>0</v>
      </c>
      <c r="L115" s="28">
        <v>0</v>
      </c>
      <c r="M115" s="28">
        <f t="shared" si="113"/>
        <v>14900</v>
      </c>
      <c r="N115" s="17">
        <v>0</v>
      </c>
      <c r="O115" s="39">
        <v>0</v>
      </c>
      <c r="P115" s="28">
        <f t="shared" si="97"/>
        <v>0</v>
      </c>
      <c r="Q115" s="28">
        <f t="shared" si="98"/>
        <v>0</v>
      </c>
      <c r="R115" s="28">
        <f t="shared" si="99"/>
        <v>0</v>
      </c>
      <c r="S115" s="28">
        <v>0</v>
      </c>
      <c r="T115" s="28">
        <v>0</v>
      </c>
      <c r="U115" s="28">
        <v>0</v>
      </c>
      <c r="V115" s="28">
        <f t="shared" si="114"/>
        <v>0</v>
      </c>
      <c r="W115" s="28">
        <f t="shared" si="115"/>
        <v>0</v>
      </c>
      <c r="X115" s="28">
        <f t="shared" si="116"/>
        <v>0</v>
      </c>
      <c r="Y115" s="28">
        <f t="shared" si="94"/>
        <v>0</v>
      </c>
      <c r="Z115" s="28">
        <f t="shared" si="100"/>
        <v>0</v>
      </c>
      <c r="AA115" s="38">
        <v>0</v>
      </c>
      <c r="AB115" s="28">
        <v>0</v>
      </c>
      <c r="AC115" s="28">
        <v>0</v>
      </c>
      <c r="AD115" s="28">
        <f t="shared" si="117"/>
        <v>0</v>
      </c>
      <c r="AE115" s="28">
        <f t="shared" si="107"/>
        <v>0</v>
      </c>
      <c r="AF115" s="34"/>
      <c r="AG115" s="47"/>
      <c r="AH115" s="56"/>
      <c r="AI115" s="56"/>
      <c r="AJ115" s="56"/>
      <c r="AK115" s="56"/>
      <c r="AL115" s="56"/>
      <c r="AM115" s="56"/>
      <c r="AN115" s="56"/>
      <c r="AO115" s="56"/>
      <c r="AP115" s="57"/>
    </row>
    <row r="116" spans="1:42" s="42" customFormat="1" ht="30.6" customHeight="1">
      <c r="A116" s="13">
        <v>107</v>
      </c>
      <c r="B116" s="16" t="s">
        <v>360</v>
      </c>
      <c r="C116" s="23" t="s">
        <v>375</v>
      </c>
      <c r="D116" s="23" t="s">
        <v>376</v>
      </c>
      <c r="E116" s="16" t="s">
        <v>377</v>
      </c>
      <c r="F116" s="122">
        <v>2016655986</v>
      </c>
      <c r="G116" s="14">
        <v>11800</v>
      </c>
      <c r="H116" s="140" t="s">
        <v>378</v>
      </c>
      <c r="I116" s="28">
        <v>14900</v>
      </c>
      <c r="J116" s="28">
        <v>0</v>
      </c>
      <c r="K116" s="28">
        <v>0</v>
      </c>
      <c r="L116" s="28">
        <v>0</v>
      </c>
      <c r="M116" s="28">
        <f t="shared" si="113"/>
        <v>14900</v>
      </c>
      <c r="N116" s="17">
        <v>0</v>
      </c>
      <c r="O116" s="39">
        <v>0</v>
      </c>
      <c r="P116" s="28">
        <f t="shared" si="97"/>
        <v>0</v>
      </c>
      <c r="Q116" s="28">
        <f t="shared" si="98"/>
        <v>0</v>
      </c>
      <c r="R116" s="28">
        <f t="shared" si="99"/>
        <v>0</v>
      </c>
      <c r="S116" s="28">
        <v>0</v>
      </c>
      <c r="T116" s="28">
        <v>0</v>
      </c>
      <c r="U116" s="28">
        <v>0</v>
      </c>
      <c r="V116" s="28">
        <f t="shared" si="114"/>
        <v>0</v>
      </c>
      <c r="W116" s="28">
        <f t="shared" si="115"/>
        <v>0</v>
      </c>
      <c r="X116" s="28">
        <f t="shared" si="116"/>
        <v>0</v>
      </c>
      <c r="Y116" s="28">
        <f t="shared" si="94"/>
        <v>0</v>
      </c>
      <c r="Z116" s="28">
        <f t="shared" si="100"/>
        <v>0</v>
      </c>
      <c r="AA116" s="38">
        <v>0</v>
      </c>
      <c r="AB116" s="28">
        <v>0</v>
      </c>
      <c r="AC116" s="28">
        <v>0</v>
      </c>
      <c r="AD116" s="28">
        <f t="shared" si="117"/>
        <v>0</v>
      </c>
      <c r="AE116" s="28">
        <f t="shared" si="107"/>
        <v>0</v>
      </c>
      <c r="AF116" s="34"/>
      <c r="AG116" s="47"/>
      <c r="AH116" s="56"/>
      <c r="AI116" s="56"/>
      <c r="AJ116" s="56"/>
      <c r="AK116" s="56"/>
      <c r="AL116" s="56"/>
      <c r="AM116" s="56"/>
      <c r="AN116" s="56"/>
      <c r="AO116" s="56"/>
      <c r="AP116" s="57"/>
    </row>
    <row r="117" spans="1:42" s="42" customFormat="1" ht="30.6" customHeight="1">
      <c r="A117" s="13">
        <v>108</v>
      </c>
      <c r="B117" s="16" t="s">
        <v>379</v>
      </c>
      <c r="C117" s="23" t="s">
        <v>380</v>
      </c>
      <c r="D117" s="23" t="s">
        <v>381</v>
      </c>
      <c r="E117" s="16" t="s">
        <v>382</v>
      </c>
      <c r="F117" s="17">
        <v>1113947372</v>
      </c>
      <c r="G117" s="17">
        <v>829</v>
      </c>
      <c r="H117" s="158" t="s">
        <v>383</v>
      </c>
      <c r="I117" s="28">
        <v>16400</v>
      </c>
      <c r="J117" s="28">
        <v>0</v>
      </c>
      <c r="K117" s="28">
        <v>0</v>
      </c>
      <c r="L117" s="28">
        <v>0</v>
      </c>
      <c r="M117" s="28">
        <f t="shared" si="113"/>
        <v>16400</v>
      </c>
      <c r="N117" s="17">
        <v>25</v>
      </c>
      <c r="O117" s="17">
        <v>0</v>
      </c>
      <c r="P117" s="28">
        <f t="shared" si="97"/>
        <v>13226</v>
      </c>
      <c r="Q117" s="28">
        <f t="shared" si="98"/>
        <v>0</v>
      </c>
      <c r="R117" s="28">
        <f t="shared" si="99"/>
        <v>0</v>
      </c>
      <c r="S117" s="28">
        <v>0</v>
      </c>
      <c r="T117" s="28">
        <v>0</v>
      </c>
      <c r="U117" s="28">
        <v>0</v>
      </c>
      <c r="V117" s="28">
        <f t="shared" si="114"/>
        <v>13226</v>
      </c>
      <c r="W117" s="28">
        <f t="shared" si="115"/>
        <v>13226</v>
      </c>
      <c r="X117" s="28">
        <f t="shared" si="116"/>
        <v>13226</v>
      </c>
      <c r="Y117" s="28">
        <f t="shared" si="94"/>
        <v>1587</v>
      </c>
      <c r="Z117" s="28">
        <f t="shared" si="100"/>
        <v>100</v>
      </c>
      <c r="AA117" s="38">
        <v>0</v>
      </c>
      <c r="AB117" s="28">
        <v>0</v>
      </c>
      <c r="AC117" s="28">
        <v>0</v>
      </c>
      <c r="AD117" s="28">
        <f t="shared" si="117"/>
        <v>1687</v>
      </c>
      <c r="AE117" s="28">
        <f t="shared" si="107"/>
        <v>11539</v>
      </c>
      <c r="AF117" s="34" t="s">
        <v>38</v>
      </c>
      <c r="AG117" s="47">
        <v>44084</v>
      </c>
      <c r="AH117" s="56"/>
      <c r="AI117" s="56"/>
      <c r="AJ117" s="56"/>
      <c r="AK117" s="56"/>
      <c r="AL117" s="56"/>
      <c r="AM117" s="56"/>
      <c r="AN117" s="56"/>
      <c r="AO117" s="56"/>
      <c r="AP117" s="57"/>
    </row>
    <row r="118" spans="1:42" s="42" customFormat="1" ht="30.6" customHeight="1">
      <c r="A118" s="13">
        <v>109</v>
      </c>
      <c r="B118" s="16" t="s">
        <v>379</v>
      </c>
      <c r="C118" s="23" t="s">
        <v>384</v>
      </c>
      <c r="D118" s="23" t="s">
        <v>385</v>
      </c>
      <c r="E118" s="16" t="s">
        <v>382</v>
      </c>
      <c r="F118" s="16">
        <v>1113947350</v>
      </c>
      <c r="G118" s="14">
        <v>832</v>
      </c>
      <c r="H118" s="158" t="s">
        <v>386</v>
      </c>
      <c r="I118" s="28">
        <v>14900</v>
      </c>
      <c r="J118" s="28">
        <v>0</v>
      </c>
      <c r="K118" s="28">
        <v>0</v>
      </c>
      <c r="L118" s="28">
        <v>0</v>
      </c>
      <c r="M118" s="28">
        <f t="shared" si="113"/>
        <v>14900</v>
      </c>
      <c r="N118" s="17">
        <v>15</v>
      </c>
      <c r="O118" s="17">
        <v>0</v>
      </c>
      <c r="P118" s="28">
        <f t="shared" si="97"/>
        <v>7210</v>
      </c>
      <c r="Q118" s="28">
        <f t="shared" si="98"/>
        <v>0</v>
      </c>
      <c r="R118" s="28">
        <f t="shared" si="99"/>
        <v>0</v>
      </c>
      <c r="S118" s="28">
        <v>0</v>
      </c>
      <c r="T118" s="28">
        <v>0</v>
      </c>
      <c r="U118" s="28">
        <v>0</v>
      </c>
      <c r="V118" s="28">
        <f t="shared" si="114"/>
        <v>7210</v>
      </c>
      <c r="W118" s="28">
        <f t="shared" si="115"/>
        <v>7210</v>
      </c>
      <c r="X118" s="28">
        <f t="shared" si="116"/>
        <v>7210</v>
      </c>
      <c r="Y118" s="28">
        <f t="shared" si="94"/>
        <v>865</v>
      </c>
      <c r="Z118" s="28">
        <f t="shared" si="100"/>
        <v>55</v>
      </c>
      <c r="AA118" s="38">
        <v>0</v>
      </c>
      <c r="AB118" s="28">
        <v>0</v>
      </c>
      <c r="AC118" s="28">
        <v>0</v>
      </c>
      <c r="AD118" s="28">
        <f t="shared" si="117"/>
        <v>920</v>
      </c>
      <c r="AE118" s="28">
        <f t="shared" si="107"/>
        <v>6290</v>
      </c>
      <c r="AF118" s="34" t="s">
        <v>38</v>
      </c>
      <c r="AG118" s="47">
        <v>44084</v>
      </c>
      <c r="AH118" s="56"/>
      <c r="AI118" s="56"/>
      <c r="AJ118" s="56"/>
      <c r="AK118" s="56"/>
      <c r="AL118" s="56"/>
      <c r="AM118" s="56"/>
      <c r="AN118" s="56"/>
      <c r="AO118" s="56"/>
      <c r="AP118" s="57"/>
    </row>
    <row r="119" spans="1:42" s="42" customFormat="1" ht="30.6" customHeight="1">
      <c r="A119" s="13">
        <v>110</v>
      </c>
      <c r="B119" s="16" t="s">
        <v>379</v>
      </c>
      <c r="C119" s="12" t="s">
        <v>387</v>
      </c>
      <c r="D119" s="12" t="s">
        <v>388</v>
      </c>
      <c r="E119" s="16" t="s">
        <v>382</v>
      </c>
      <c r="F119" s="13">
        <v>1114727415</v>
      </c>
      <c r="G119" s="14">
        <v>1338</v>
      </c>
      <c r="H119" s="158" t="s">
        <v>389</v>
      </c>
      <c r="I119" s="28">
        <v>14900</v>
      </c>
      <c r="J119" s="28">
        <v>0</v>
      </c>
      <c r="K119" s="28">
        <v>0</v>
      </c>
      <c r="L119" s="28">
        <v>0</v>
      </c>
      <c r="M119" s="28">
        <f t="shared" si="113"/>
        <v>14900</v>
      </c>
      <c r="N119" s="17">
        <v>15</v>
      </c>
      <c r="O119" s="17">
        <v>0</v>
      </c>
      <c r="P119" s="28">
        <f t="shared" si="97"/>
        <v>7210</v>
      </c>
      <c r="Q119" s="28">
        <f t="shared" si="98"/>
        <v>0</v>
      </c>
      <c r="R119" s="28">
        <f t="shared" si="99"/>
        <v>0</v>
      </c>
      <c r="S119" s="28">
        <v>0</v>
      </c>
      <c r="T119" s="28">
        <v>0</v>
      </c>
      <c r="U119" s="28">
        <v>0</v>
      </c>
      <c r="V119" s="28">
        <f t="shared" si="114"/>
        <v>7210</v>
      </c>
      <c r="W119" s="28">
        <f t="shared" si="115"/>
        <v>7210</v>
      </c>
      <c r="X119" s="28">
        <f t="shared" si="116"/>
        <v>7210</v>
      </c>
      <c r="Y119" s="28">
        <f t="shared" si="94"/>
        <v>865</v>
      </c>
      <c r="Z119" s="28">
        <f t="shared" si="100"/>
        <v>55</v>
      </c>
      <c r="AA119" s="38">
        <v>0</v>
      </c>
      <c r="AB119" s="28">
        <v>0</v>
      </c>
      <c r="AC119" s="28">
        <v>0</v>
      </c>
      <c r="AD119" s="28">
        <f t="shared" si="117"/>
        <v>920</v>
      </c>
      <c r="AE119" s="28">
        <f t="shared" si="107"/>
        <v>6290</v>
      </c>
      <c r="AF119" s="34" t="s">
        <v>38</v>
      </c>
      <c r="AG119" s="47">
        <v>44084</v>
      </c>
      <c r="AH119" s="56"/>
      <c r="AI119" s="56"/>
      <c r="AJ119" s="56"/>
      <c r="AK119" s="56"/>
      <c r="AM119" s="56"/>
      <c r="AN119" s="56"/>
      <c r="AO119" s="56"/>
      <c r="AP119" s="57"/>
    </row>
    <row r="120" spans="1:42" s="42" customFormat="1" ht="30.6" customHeight="1">
      <c r="A120" s="13">
        <v>111</v>
      </c>
      <c r="B120" s="16" t="s">
        <v>379</v>
      </c>
      <c r="C120" s="23" t="s">
        <v>390</v>
      </c>
      <c r="D120" s="23" t="s">
        <v>380</v>
      </c>
      <c r="E120" s="16" t="s">
        <v>382</v>
      </c>
      <c r="F120" s="13">
        <v>1115408380</v>
      </c>
      <c r="G120" s="14">
        <v>11865</v>
      </c>
      <c r="H120" s="140" t="s">
        <v>391</v>
      </c>
      <c r="I120" s="28">
        <v>14900</v>
      </c>
      <c r="J120" s="28">
        <v>0</v>
      </c>
      <c r="K120" s="28">
        <v>0</v>
      </c>
      <c r="L120" s="28">
        <v>0</v>
      </c>
      <c r="M120" s="28">
        <f t="shared" si="113"/>
        <v>14900</v>
      </c>
      <c r="N120" s="17">
        <v>25</v>
      </c>
      <c r="O120" s="17">
        <v>0</v>
      </c>
      <c r="P120" s="28">
        <f t="shared" si="97"/>
        <v>12016</v>
      </c>
      <c r="Q120" s="28">
        <f t="shared" si="98"/>
        <v>0</v>
      </c>
      <c r="R120" s="28">
        <f t="shared" si="99"/>
        <v>0</v>
      </c>
      <c r="S120" s="28">
        <v>0</v>
      </c>
      <c r="T120" s="28">
        <v>0</v>
      </c>
      <c r="U120" s="28">
        <v>0</v>
      </c>
      <c r="V120" s="28">
        <f t="shared" si="114"/>
        <v>12016</v>
      </c>
      <c r="W120" s="28">
        <f t="shared" si="115"/>
        <v>12016</v>
      </c>
      <c r="X120" s="28">
        <f t="shared" si="116"/>
        <v>12016</v>
      </c>
      <c r="Y120" s="28">
        <f t="shared" si="94"/>
        <v>1442</v>
      </c>
      <c r="Z120" s="28">
        <f t="shared" si="100"/>
        <v>91</v>
      </c>
      <c r="AA120" s="38">
        <v>0</v>
      </c>
      <c r="AB120" s="28">
        <v>0</v>
      </c>
      <c r="AC120" s="28">
        <v>0</v>
      </c>
      <c r="AD120" s="28">
        <f t="shared" si="117"/>
        <v>1533</v>
      </c>
      <c r="AE120" s="28">
        <f t="shared" si="107"/>
        <v>10483</v>
      </c>
      <c r="AF120" s="34" t="s">
        <v>38</v>
      </c>
      <c r="AG120" s="47">
        <v>44084</v>
      </c>
      <c r="AH120" s="198"/>
      <c r="AI120" s="56"/>
      <c r="AJ120" s="56"/>
      <c r="AK120" s="56"/>
      <c r="AM120" s="56"/>
      <c r="AN120" s="56"/>
      <c r="AO120" s="56"/>
      <c r="AP120" s="57"/>
    </row>
    <row r="121" spans="1:42" s="42" customFormat="1" ht="30.6" customHeight="1">
      <c r="A121" s="13">
        <v>112</v>
      </c>
      <c r="B121" s="45" t="s">
        <v>392</v>
      </c>
      <c r="C121" s="153" t="s">
        <v>393</v>
      </c>
      <c r="D121" s="23" t="s">
        <v>394</v>
      </c>
      <c r="E121" s="235" t="s">
        <v>280</v>
      </c>
      <c r="F121" s="17">
        <v>1113756809</v>
      </c>
      <c r="G121" s="17">
        <v>735</v>
      </c>
      <c r="H121" s="158" t="s">
        <v>395</v>
      </c>
      <c r="I121" s="28">
        <v>18000</v>
      </c>
      <c r="J121" s="28">
        <v>0</v>
      </c>
      <c r="K121" s="28">
        <v>0</v>
      </c>
      <c r="L121" s="28">
        <v>0</v>
      </c>
      <c r="M121" s="28">
        <f t="shared" si="113"/>
        <v>18000</v>
      </c>
      <c r="N121" s="17">
        <v>31</v>
      </c>
      <c r="O121" s="17">
        <v>0</v>
      </c>
      <c r="P121" s="28">
        <f t="shared" si="97"/>
        <v>18000</v>
      </c>
      <c r="Q121" s="28">
        <f t="shared" si="98"/>
        <v>0</v>
      </c>
      <c r="R121" s="28">
        <f t="shared" si="99"/>
        <v>0</v>
      </c>
      <c r="S121" s="28">
        <v>0</v>
      </c>
      <c r="T121" s="28">
        <v>0</v>
      </c>
      <c r="U121" s="28">
        <v>0</v>
      </c>
      <c r="V121" s="28">
        <f t="shared" si="114"/>
        <v>18000</v>
      </c>
      <c r="W121" s="28">
        <f t="shared" si="115"/>
        <v>15000</v>
      </c>
      <c r="X121" s="28">
        <f t="shared" si="116"/>
        <v>18000</v>
      </c>
      <c r="Y121" s="28">
        <f t="shared" si="94"/>
        <v>1800</v>
      </c>
      <c r="Z121" s="28">
        <f t="shared" si="100"/>
        <v>135</v>
      </c>
      <c r="AA121" s="38">
        <v>0</v>
      </c>
      <c r="AB121" s="28">
        <v>0</v>
      </c>
      <c r="AC121" s="28">
        <v>0</v>
      </c>
      <c r="AD121" s="28">
        <f t="shared" si="117"/>
        <v>1935</v>
      </c>
      <c r="AE121" s="28">
        <f t="shared" si="107"/>
        <v>16065</v>
      </c>
      <c r="AF121" s="34" t="s">
        <v>38</v>
      </c>
      <c r="AG121" s="47">
        <v>44088</v>
      </c>
      <c r="AH121" s="56"/>
      <c r="AI121" s="58"/>
      <c r="AJ121" s="59"/>
      <c r="AK121" s="59"/>
      <c r="AL121" s="63"/>
      <c r="AM121" s="59"/>
      <c r="AN121" s="59"/>
      <c r="AO121" s="59"/>
      <c r="AP121" s="59"/>
    </row>
    <row r="122" spans="1:42" s="42" customFormat="1" ht="30.6" customHeight="1">
      <c r="A122" s="13">
        <v>113</v>
      </c>
      <c r="B122" s="45" t="s">
        <v>392</v>
      </c>
      <c r="C122" s="23" t="s">
        <v>396</v>
      </c>
      <c r="D122" s="23" t="s">
        <v>397</v>
      </c>
      <c r="E122" s="235" t="s">
        <v>286</v>
      </c>
      <c r="F122" s="13">
        <v>1113532808</v>
      </c>
      <c r="G122" s="14">
        <v>1247</v>
      </c>
      <c r="H122" s="158" t="s">
        <v>398</v>
      </c>
      <c r="I122" s="28">
        <v>14900</v>
      </c>
      <c r="J122" s="28">
        <v>0</v>
      </c>
      <c r="K122" s="28">
        <v>0</v>
      </c>
      <c r="L122" s="28">
        <v>0</v>
      </c>
      <c r="M122" s="28">
        <f t="shared" si="113"/>
        <v>14900</v>
      </c>
      <c r="N122" s="17">
        <v>23</v>
      </c>
      <c r="O122" s="17">
        <v>0</v>
      </c>
      <c r="P122" s="28">
        <f t="shared" si="97"/>
        <v>11055</v>
      </c>
      <c r="Q122" s="28">
        <f t="shared" si="98"/>
        <v>0</v>
      </c>
      <c r="R122" s="28">
        <f t="shared" si="99"/>
        <v>0</v>
      </c>
      <c r="S122" s="28">
        <v>0</v>
      </c>
      <c r="T122" s="28">
        <v>0</v>
      </c>
      <c r="U122" s="28">
        <v>0</v>
      </c>
      <c r="V122" s="28">
        <f t="shared" si="114"/>
        <v>11055</v>
      </c>
      <c r="W122" s="28">
        <f t="shared" si="115"/>
        <v>11055</v>
      </c>
      <c r="X122" s="28">
        <f t="shared" si="116"/>
        <v>11055</v>
      </c>
      <c r="Y122" s="28">
        <f t="shared" si="94"/>
        <v>1327</v>
      </c>
      <c r="Z122" s="28">
        <f t="shared" si="100"/>
        <v>83</v>
      </c>
      <c r="AA122" s="38">
        <v>0</v>
      </c>
      <c r="AB122" s="28">
        <v>0</v>
      </c>
      <c r="AC122" s="28">
        <v>0</v>
      </c>
      <c r="AD122" s="28">
        <f t="shared" si="117"/>
        <v>1410</v>
      </c>
      <c r="AE122" s="28">
        <f t="shared" si="107"/>
        <v>9645</v>
      </c>
      <c r="AF122" s="34" t="s">
        <v>38</v>
      </c>
      <c r="AG122" s="47">
        <v>44088</v>
      </c>
      <c r="AH122" s="56"/>
      <c r="AI122" s="56"/>
      <c r="AJ122" s="56"/>
      <c r="AK122" s="56"/>
      <c r="AL122" s="56"/>
      <c r="AM122" s="56"/>
      <c r="AN122" s="56"/>
      <c r="AO122" s="56"/>
      <c r="AP122" s="57"/>
    </row>
    <row r="123" spans="1:42" s="42" customFormat="1" ht="30.6" customHeight="1">
      <c r="A123" s="13">
        <v>114</v>
      </c>
      <c r="B123" s="45" t="s">
        <v>399</v>
      </c>
      <c r="C123" s="23" t="s">
        <v>400</v>
      </c>
      <c r="D123" s="23" t="s">
        <v>401</v>
      </c>
      <c r="E123" s="16" t="s">
        <v>280</v>
      </c>
      <c r="F123" s="17">
        <v>1113916071</v>
      </c>
      <c r="G123" s="17">
        <v>787</v>
      </c>
      <c r="H123" s="158" t="s">
        <v>402</v>
      </c>
      <c r="I123" s="28">
        <v>20000</v>
      </c>
      <c r="J123" s="28">
        <v>0</v>
      </c>
      <c r="K123" s="28">
        <v>0</v>
      </c>
      <c r="L123" s="28">
        <v>0</v>
      </c>
      <c r="M123" s="28">
        <f t="shared" si="113"/>
        <v>20000</v>
      </c>
      <c r="N123" s="17">
        <v>31</v>
      </c>
      <c r="O123" s="17">
        <v>0</v>
      </c>
      <c r="P123" s="28">
        <f t="shared" si="97"/>
        <v>20000</v>
      </c>
      <c r="Q123" s="28">
        <f t="shared" si="98"/>
        <v>0</v>
      </c>
      <c r="R123" s="28">
        <f t="shared" si="99"/>
        <v>0</v>
      </c>
      <c r="S123" s="28">
        <v>0</v>
      </c>
      <c r="T123" s="28">
        <v>0</v>
      </c>
      <c r="U123" s="28">
        <v>0</v>
      </c>
      <c r="V123" s="28">
        <f t="shared" si="114"/>
        <v>20000</v>
      </c>
      <c r="W123" s="28">
        <f t="shared" si="115"/>
        <v>15000</v>
      </c>
      <c r="X123" s="28">
        <f t="shared" si="116"/>
        <v>20000</v>
      </c>
      <c r="Y123" s="28">
        <f t="shared" si="94"/>
        <v>1800</v>
      </c>
      <c r="Z123" s="28">
        <f t="shared" si="100"/>
        <v>150</v>
      </c>
      <c r="AA123" s="38">
        <v>0</v>
      </c>
      <c r="AB123" s="28">
        <v>0</v>
      </c>
      <c r="AC123" s="28">
        <v>0</v>
      </c>
      <c r="AD123" s="28">
        <f t="shared" si="117"/>
        <v>1950</v>
      </c>
      <c r="AE123" s="28">
        <f t="shared" si="107"/>
        <v>18050</v>
      </c>
      <c r="AF123" s="34" t="s">
        <v>38</v>
      </c>
      <c r="AG123" s="47">
        <v>44081</v>
      </c>
      <c r="AH123" s="58"/>
      <c r="AI123" s="56"/>
      <c r="AJ123" s="56"/>
      <c r="AK123" s="56"/>
      <c r="AL123" s="59"/>
      <c r="AM123" s="56"/>
      <c r="AN123" s="56"/>
      <c r="AO123" s="56"/>
      <c r="AP123" s="57"/>
    </row>
    <row r="124" spans="1:42" s="42" customFormat="1" ht="30.6" customHeight="1">
      <c r="A124" s="13">
        <v>115</v>
      </c>
      <c r="B124" s="45" t="s">
        <v>399</v>
      </c>
      <c r="C124" s="23" t="s">
        <v>403</v>
      </c>
      <c r="D124" s="23" t="s">
        <v>404</v>
      </c>
      <c r="E124" s="16" t="s">
        <v>283</v>
      </c>
      <c r="F124" s="17">
        <v>1113916072</v>
      </c>
      <c r="G124" s="17">
        <v>788</v>
      </c>
      <c r="H124" s="158" t="s">
        <v>405</v>
      </c>
      <c r="I124" s="28">
        <v>20000</v>
      </c>
      <c r="J124" s="28">
        <v>0</v>
      </c>
      <c r="K124" s="28">
        <v>0</v>
      </c>
      <c r="L124" s="28">
        <v>0</v>
      </c>
      <c r="M124" s="28">
        <f t="shared" si="113"/>
        <v>20000</v>
      </c>
      <c r="N124" s="17">
        <v>30</v>
      </c>
      <c r="O124" s="17">
        <v>0</v>
      </c>
      <c r="P124" s="28">
        <f t="shared" si="97"/>
        <v>19355</v>
      </c>
      <c r="Q124" s="28">
        <f t="shared" si="98"/>
        <v>0</v>
      </c>
      <c r="R124" s="28">
        <f t="shared" si="99"/>
        <v>0</v>
      </c>
      <c r="S124" s="28">
        <v>0</v>
      </c>
      <c r="T124" s="28">
        <v>0</v>
      </c>
      <c r="U124" s="28">
        <v>0</v>
      </c>
      <c r="V124" s="28">
        <f t="shared" si="114"/>
        <v>19355</v>
      </c>
      <c r="W124" s="28">
        <f t="shared" si="115"/>
        <v>15000</v>
      </c>
      <c r="X124" s="28">
        <f t="shared" si="116"/>
        <v>19355</v>
      </c>
      <c r="Y124" s="28">
        <f t="shared" si="94"/>
        <v>1800</v>
      </c>
      <c r="Z124" s="28">
        <f t="shared" si="100"/>
        <v>146</v>
      </c>
      <c r="AA124" s="38">
        <v>0</v>
      </c>
      <c r="AB124" s="28">
        <v>0</v>
      </c>
      <c r="AC124" s="28">
        <v>0</v>
      </c>
      <c r="AD124" s="28">
        <f t="shared" si="117"/>
        <v>1946</v>
      </c>
      <c r="AE124" s="28">
        <f t="shared" si="107"/>
        <v>17409</v>
      </c>
      <c r="AF124" s="34" t="s">
        <v>38</v>
      </c>
      <c r="AG124" s="47">
        <v>44081</v>
      </c>
      <c r="AH124" s="58"/>
      <c r="AI124" s="56"/>
      <c r="AJ124" s="56"/>
      <c r="AK124" s="56"/>
      <c r="AL124" s="59"/>
      <c r="AM124" s="56"/>
      <c r="AN124" s="56"/>
      <c r="AO124" s="56"/>
      <c r="AP124" s="57"/>
    </row>
    <row r="125" spans="1:42" s="42" customFormat="1" ht="30.6" customHeight="1">
      <c r="A125" s="13">
        <v>116</v>
      </c>
      <c r="B125" s="45" t="s">
        <v>399</v>
      </c>
      <c r="C125" s="23" t="s">
        <v>406</v>
      </c>
      <c r="D125" s="23" t="s">
        <v>407</v>
      </c>
      <c r="E125" s="16" t="s">
        <v>286</v>
      </c>
      <c r="F125" s="76">
        <v>1115488373</v>
      </c>
      <c r="G125" s="17">
        <v>11731</v>
      </c>
      <c r="H125" s="123" t="s">
        <v>408</v>
      </c>
      <c r="I125" s="28">
        <v>14900</v>
      </c>
      <c r="J125" s="28">
        <v>0</v>
      </c>
      <c r="K125" s="28">
        <v>0</v>
      </c>
      <c r="L125" s="28">
        <v>0</v>
      </c>
      <c r="M125" s="28">
        <f t="shared" si="113"/>
        <v>14900</v>
      </c>
      <c r="N125" s="17">
        <v>25</v>
      </c>
      <c r="O125" s="17">
        <v>0</v>
      </c>
      <c r="P125" s="28">
        <f t="shared" si="97"/>
        <v>12016</v>
      </c>
      <c r="Q125" s="28">
        <f t="shared" si="98"/>
        <v>0</v>
      </c>
      <c r="R125" s="28">
        <f t="shared" si="99"/>
        <v>0</v>
      </c>
      <c r="S125" s="28">
        <v>0</v>
      </c>
      <c r="T125" s="28">
        <v>0</v>
      </c>
      <c r="U125" s="28">
        <v>0</v>
      </c>
      <c r="V125" s="28">
        <f t="shared" si="114"/>
        <v>12016</v>
      </c>
      <c r="W125" s="28">
        <f t="shared" si="115"/>
        <v>12016</v>
      </c>
      <c r="X125" s="28">
        <f t="shared" si="116"/>
        <v>12016</v>
      </c>
      <c r="Y125" s="28">
        <f t="shared" si="94"/>
        <v>1442</v>
      </c>
      <c r="Z125" s="28">
        <f t="shared" si="100"/>
        <v>91</v>
      </c>
      <c r="AA125" s="38">
        <v>0</v>
      </c>
      <c r="AB125" s="28">
        <v>0</v>
      </c>
      <c r="AC125" s="28">
        <v>0</v>
      </c>
      <c r="AD125" s="28">
        <f t="shared" si="117"/>
        <v>1533</v>
      </c>
      <c r="AE125" s="28">
        <f t="shared" si="107"/>
        <v>10483</v>
      </c>
      <c r="AF125" s="34"/>
      <c r="AG125" s="47"/>
      <c r="AH125" s="58"/>
      <c r="AI125" s="56"/>
      <c r="AJ125" s="56"/>
      <c r="AK125" s="56"/>
      <c r="AL125" s="59"/>
      <c r="AM125" s="56"/>
      <c r="AN125" s="56"/>
      <c r="AO125" s="56"/>
      <c r="AP125" s="57"/>
    </row>
    <row r="126" spans="1:42" s="42" customFormat="1" ht="30.6" customHeight="1">
      <c r="A126" s="13">
        <v>117</v>
      </c>
      <c r="B126" s="45" t="s">
        <v>409</v>
      </c>
      <c r="C126" s="23" t="s">
        <v>409</v>
      </c>
      <c r="D126" s="23" t="s">
        <v>410</v>
      </c>
      <c r="E126" s="16" t="s">
        <v>280</v>
      </c>
      <c r="F126" s="163">
        <v>1113752847</v>
      </c>
      <c r="G126" s="164">
        <v>900</v>
      </c>
      <c r="H126" s="158" t="s">
        <v>411</v>
      </c>
      <c r="I126" s="28">
        <v>18000</v>
      </c>
      <c r="J126" s="28">
        <v>0</v>
      </c>
      <c r="K126" s="28">
        <v>0</v>
      </c>
      <c r="L126" s="28">
        <v>0</v>
      </c>
      <c r="M126" s="28">
        <f t="shared" si="113"/>
        <v>18000</v>
      </c>
      <c r="N126" s="17">
        <v>0</v>
      </c>
      <c r="O126" s="17">
        <v>0</v>
      </c>
      <c r="P126" s="28">
        <f t="shared" si="97"/>
        <v>0</v>
      </c>
      <c r="Q126" s="28">
        <f t="shared" si="98"/>
        <v>0</v>
      </c>
      <c r="R126" s="28">
        <f t="shared" si="99"/>
        <v>0</v>
      </c>
      <c r="S126" s="28">
        <v>0</v>
      </c>
      <c r="T126" s="28">
        <v>0</v>
      </c>
      <c r="U126" s="28">
        <v>0</v>
      </c>
      <c r="V126" s="28">
        <f t="shared" si="114"/>
        <v>0</v>
      </c>
      <c r="W126" s="28">
        <f t="shared" si="115"/>
        <v>0</v>
      </c>
      <c r="X126" s="28">
        <f t="shared" si="116"/>
        <v>0</v>
      </c>
      <c r="Y126" s="28">
        <f t="shared" si="94"/>
        <v>0</v>
      </c>
      <c r="Z126" s="28">
        <f t="shared" si="100"/>
        <v>0</v>
      </c>
      <c r="AA126" s="38">
        <v>0</v>
      </c>
      <c r="AB126" s="28">
        <v>0</v>
      </c>
      <c r="AC126" s="28">
        <v>0</v>
      </c>
      <c r="AD126" s="28">
        <f t="shared" si="117"/>
        <v>0</v>
      </c>
      <c r="AE126" s="28">
        <f t="shared" si="107"/>
        <v>0</v>
      </c>
      <c r="AF126" s="34"/>
      <c r="AG126" s="47"/>
      <c r="AH126" s="58"/>
      <c r="AI126" s="56"/>
      <c r="AJ126" s="56"/>
      <c r="AK126" s="56"/>
      <c r="AL126" s="59"/>
      <c r="AM126" s="56"/>
      <c r="AN126" s="56"/>
      <c r="AO126" s="56"/>
      <c r="AP126" s="57"/>
    </row>
    <row r="127" spans="1:42" s="42" customFormat="1" ht="30.6" customHeight="1">
      <c r="A127" s="13">
        <v>118</v>
      </c>
      <c r="B127" s="45" t="s">
        <v>409</v>
      </c>
      <c r="C127" s="23" t="s">
        <v>412</v>
      </c>
      <c r="D127" s="23" t="s">
        <v>413</v>
      </c>
      <c r="E127" s="16" t="s">
        <v>286</v>
      </c>
      <c r="F127" s="13">
        <v>1114816730</v>
      </c>
      <c r="G127" s="14">
        <v>1388</v>
      </c>
      <c r="H127" s="158" t="s">
        <v>414</v>
      </c>
      <c r="I127" s="28">
        <v>14900</v>
      </c>
      <c r="J127" s="28">
        <v>0</v>
      </c>
      <c r="K127" s="28">
        <v>0</v>
      </c>
      <c r="L127" s="28">
        <v>0</v>
      </c>
      <c r="M127" s="28">
        <f t="shared" si="113"/>
        <v>14900</v>
      </c>
      <c r="N127" s="17">
        <v>20</v>
      </c>
      <c r="O127" s="17">
        <v>0</v>
      </c>
      <c r="P127" s="28">
        <f t="shared" si="97"/>
        <v>9613</v>
      </c>
      <c r="Q127" s="28">
        <f t="shared" si="98"/>
        <v>0</v>
      </c>
      <c r="R127" s="28">
        <f t="shared" si="99"/>
        <v>0</v>
      </c>
      <c r="S127" s="28">
        <v>0</v>
      </c>
      <c r="T127" s="28">
        <v>0</v>
      </c>
      <c r="U127" s="28">
        <v>0</v>
      </c>
      <c r="V127" s="28">
        <f t="shared" si="114"/>
        <v>9613</v>
      </c>
      <c r="W127" s="28">
        <f t="shared" si="115"/>
        <v>9613</v>
      </c>
      <c r="X127" s="28">
        <f t="shared" si="116"/>
        <v>9613</v>
      </c>
      <c r="Y127" s="28">
        <f t="shared" si="94"/>
        <v>1154</v>
      </c>
      <c r="Z127" s="28">
        <f t="shared" si="100"/>
        <v>73</v>
      </c>
      <c r="AA127" s="38">
        <v>0</v>
      </c>
      <c r="AB127" s="28">
        <v>0</v>
      </c>
      <c r="AC127" s="28">
        <v>0</v>
      </c>
      <c r="AD127" s="28">
        <f t="shared" si="117"/>
        <v>1227</v>
      </c>
      <c r="AE127" s="28">
        <f t="shared" si="107"/>
        <v>8386</v>
      </c>
      <c r="AF127" s="34"/>
      <c r="AG127" s="47"/>
      <c r="AH127" s="58"/>
      <c r="AI127" s="56"/>
      <c r="AJ127" s="56"/>
      <c r="AK127" s="56"/>
      <c r="AL127" s="59"/>
      <c r="AM127" s="56"/>
      <c r="AN127" s="56"/>
      <c r="AO127" s="56"/>
      <c r="AP127" s="57"/>
    </row>
    <row r="128" spans="1:42" s="42" customFormat="1" ht="30.6" customHeight="1">
      <c r="A128" s="13">
        <v>119</v>
      </c>
      <c r="B128" s="45" t="s">
        <v>415</v>
      </c>
      <c r="C128" s="23" t="s">
        <v>415</v>
      </c>
      <c r="D128" s="23" t="s">
        <v>416</v>
      </c>
      <c r="E128" s="16" t="s">
        <v>283</v>
      </c>
      <c r="F128" s="17">
        <v>1113960853</v>
      </c>
      <c r="G128" s="18">
        <v>11768</v>
      </c>
      <c r="H128" s="158" t="s">
        <v>417</v>
      </c>
      <c r="I128" s="28">
        <v>18000</v>
      </c>
      <c r="J128" s="28">
        <v>0</v>
      </c>
      <c r="K128" s="28">
        <v>0</v>
      </c>
      <c r="L128" s="28">
        <v>0</v>
      </c>
      <c r="M128" s="28">
        <f t="shared" si="113"/>
        <v>18000</v>
      </c>
      <c r="N128" s="17">
        <v>31</v>
      </c>
      <c r="O128" s="17">
        <v>0</v>
      </c>
      <c r="P128" s="28">
        <f t="shared" si="97"/>
        <v>18000</v>
      </c>
      <c r="Q128" s="28">
        <f t="shared" si="98"/>
        <v>0</v>
      </c>
      <c r="R128" s="28">
        <f t="shared" si="99"/>
        <v>0</v>
      </c>
      <c r="S128" s="28">
        <v>0</v>
      </c>
      <c r="T128" s="28">
        <v>0</v>
      </c>
      <c r="U128" s="28">
        <v>0</v>
      </c>
      <c r="V128" s="28">
        <f t="shared" si="114"/>
        <v>18000</v>
      </c>
      <c r="W128" s="28">
        <f t="shared" si="115"/>
        <v>15000</v>
      </c>
      <c r="X128" s="28">
        <f t="shared" si="116"/>
        <v>18000</v>
      </c>
      <c r="Y128" s="28">
        <f t="shared" si="94"/>
        <v>1800</v>
      </c>
      <c r="Z128" s="28">
        <f t="shared" si="100"/>
        <v>135</v>
      </c>
      <c r="AA128" s="38">
        <v>0</v>
      </c>
      <c r="AB128" s="28">
        <v>0</v>
      </c>
      <c r="AC128" s="28">
        <v>0</v>
      </c>
      <c r="AD128" s="28">
        <f t="shared" si="117"/>
        <v>1935</v>
      </c>
      <c r="AE128" s="28">
        <f t="shared" si="107"/>
        <v>16065</v>
      </c>
      <c r="AF128" s="34" t="s">
        <v>38</v>
      </c>
      <c r="AG128" s="47">
        <v>44086</v>
      </c>
      <c r="AH128" s="58"/>
      <c r="AI128" s="56"/>
      <c r="AJ128" s="56"/>
      <c r="AK128" s="56"/>
      <c r="AL128" s="59"/>
      <c r="AM128" s="56"/>
      <c r="AN128" s="56"/>
      <c r="AO128" s="56"/>
      <c r="AP128" s="57"/>
    </row>
    <row r="129" spans="1:42" s="42" customFormat="1" ht="30.6" customHeight="1">
      <c r="A129" s="13">
        <v>120</v>
      </c>
      <c r="B129" s="45" t="s">
        <v>415</v>
      </c>
      <c r="C129" s="23" t="s">
        <v>418</v>
      </c>
      <c r="D129" s="148" t="s">
        <v>419</v>
      </c>
      <c r="E129" s="16" t="s">
        <v>286</v>
      </c>
      <c r="F129" s="162">
        <v>1115397710</v>
      </c>
      <c r="G129" s="60">
        <v>11677</v>
      </c>
      <c r="H129" s="137" t="s">
        <v>420</v>
      </c>
      <c r="I129" s="28">
        <v>14900</v>
      </c>
      <c r="J129" s="28">
        <v>0</v>
      </c>
      <c r="K129" s="28">
        <v>0</v>
      </c>
      <c r="L129" s="28">
        <v>0</v>
      </c>
      <c r="M129" s="28">
        <f t="shared" si="113"/>
        <v>14900</v>
      </c>
      <c r="N129" s="17">
        <v>31</v>
      </c>
      <c r="O129" s="17">
        <v>0</v>
      </c>
      <c r="P129" s="28">
        <f t="shared" si="97"/>
        <v>14900</v>
      </c>
      <c r="Q129" s="28">
        <f t="shared" si="98"/>
        <v>0</v>
      </c>
      <c r="R129" s="28">
        <f t="shared" si="99"/>
        <v>0</v>
      </c>
      <c r="S129" s="28">
        <v>0</v>
      </c>
      <c r="T129" s="28">
        <v>0</v>
      </c>
      <c r="U129" s="28">
        <v>0</v>
      </c>
      <c r="V129" s="28">
        <f t="shared" si="114"/>
        <v>14900</v>
      </c>
      <c r="W129" s="28">
        <f t="shared" si="115"/>
        <v>14900</v>
      </c>
      <c r="X129" s="28">
        <f t="shared" si="116"/>
        <v>14900</v>
      </c>
      <c r="Y129" s="28">
        <f t="shared" si="94"/>
        <v>1788</v>
      </c>
      <c r="Z129" s="28">
        <f t="shared" si="100"/>
        <v>112</v>
      </c>
      <c r="AA129" s="38">
        <v>0</v>
      </c>
      <c r="AB129" s="28">
        <v>0</v>
      </c>
      <c r="AC129" s="28">
        <v>0</v>
      </c>
      <c r="AD129" s="28">
        <f t="shared" si="117"/>
        <v>1900</v>
      </c>
      <c r="AE129" s="28">
        <f t="shared" si="107"/>
        <v>13000</v>
      </c>
      <c r="AF129" s="34" t="s">
        <v>38</v>
      </c>
      <c r="AG129" s="47">
        <v>44086</v>
      </c>
      <c r="AH129" s="58"/>
      <c r="AI129" s="56"/>
      <c r="AJ129" s="56"/>
      <c r="AK129" s="56"/>
      <c r="AL129" s="59"/>
      <c r="AM129" s="56"/>
      <c r="AN129" s="56"/>
      <c r="AO129" s="56"/>
      <c r="AP129" s="57"/>
    </row>
    <row r="130" spans="1:42" s="42" customFormat="1" ht="30.6" customHeight="1">
      <c r="A130" s="13">
        <v>121</v>
      </c>
      <c r="B130" s="45" t="s">
        <v>421</v>
      </c>
      <c r="C130" s="23" t="s">
        <v>422</v>
      </c>
      <c r="D130" s="12" t="s">
        <v>423</v>
      </c>
      <c r="E130" s="16" t="s">
        <v>280</v>
      </c>
      <c r="F130" s="17" t="s">
        <v>36</v>
      </c>
      <c r="G130" s="17">
        <v>11660</v>
      </c>
      <c r="H130" s="140" t="s">
        <v>424</v>
      </c>
      <c r="I130" s="28">
        <v>30000</v>
      </c>
      <c r="J130" s="28">
        <v>0</v>
      </c>
      <c r="K130" s="28">
        <v>0</v>
      </c>
      <c r="L130" s="28">
        <v>0</v>
      </c>
      <c r="M130" s="28">
        <f t="shared" si="113"/>
        <v>30000</v>
      </c>
      <c r="N130" s="17">
        <v>31</v>
      </c>
      <c r="O130" s="17">
        <v>0</v>
      </c>
      <c r="P130" s="28">
        <f t="shared" si="97"/>
        <v>30000</v>
      </c>
      <c r="Q130" s="28">
        <f t="shared" si="98"/>
        <v>0</v>
      </c>
      <c r="R130" s="28">
        <f t="shared" si="99"/>
        <v>0</v>
      </c>
      <c r="S130" s="28">
        <v>0</v>
      </c>
      <c r="T130" s="28">
        <v>0</v>
      </c>
      <c r="U130" s="28">
        <v>0</v>
      </c>
      <c r="V130" s="28">
        <f t="shared" si="114"/>
        <v>30000</v>
      </c>
      <c r="W130" s="28">
        <f t="shared" si="115"/>
        <v>15000</v>
      </c>
      <c r="X130" s="28">
        <v>0</v>
      </c>
      <c r="Y130" s="28">
        <f t="shared" si="94"/>
        <v>1800</v>
      </c>
      <c r="Z130" s="28">
        <f t="shared" si="100"/>
        <v>0</v>
      </c>
      <c r="AA130" s="38">
        <v>0</v>
      </c>
      <c r="AB130" s="28">
        <v>0</v>
      </c>
      <c r="AC130" s="28">
        <v>0</v>
      </c>
      <c r="AD130" s="28">
        <f t="shared" si="117"/>
        <v>1800</v>
      </c>
      <c r="AE130" s="28">
        <f t="shared" si="107"/>
        <v>28200</v>
      </c>
      <c r="AF130" s="34" t="s">
        <v>38</v>
      </c>
      <c r="AG130" s="47">
        <v>44085</v>
      </c>
      <c r="AH130" s="56"/>
      <c r="AI130" s="57"/>
    </row>
    <row r="131" spans="1:42" s="42" customFormat="1" ht="30.6" customHeight="1">
      <c r="A131" s="13">
        <v>122</v>
      </c>
      <c r="B131" s="45" t="s">
        <v>421</v>
      </c>
      <c r="C131" s="12" t="s">
        <v>425</v>
      </c>
      <c r="D131" s="12" t="s">
        <v>426</v>
      </c>
      <c r="E131" s="16" t="s">
        <v>283</v>
      </c>
      <c r="F131" s="124">
        <v>1113404071</v>
      </c>
      <c r="G131" s="14">
        <v>1261</v>
      </c>
      <c r="H131" s="158" t="s">
        <v>427</v>
      </c>
      <c r="I131" s="28">
        <v>18000</v>
      </c>
      <c r="J131" s="28">
        <v>0</v>
      </c>
      <c r="K131" s="28">
        <v>0</v>
      </c>
      <c r="L131" s="28">
        <v>0</v>
      </c>
      <c r="M131" s="28">
        <f t="shared" si="113"/>
        <v>18000</v>
      </c>
      <c r="N131" s="17">
        <v>0</v>
      </c>
      <c r="O131" s="17">
        <v>0</v>
      </c>
      <c r="P131" s="28">
        <f t="shared" si="97"/>
        <v>0</v>
      </c>
      <c r="Q131" s="28">
        <f t="shared" si="98"/>
        <v>0</v>
      </c>
      <c r="R131" s="28">
        <f t="shared" si="99"/>
        <v>0</v>
      </c>
      <c r="S131" s="28">
        <v>0</v>
      </c>
      <c r="T131" s="28">
        <v>0</v>
      </c>
      <c r="U131" s="28">
        <v>0</v>
      </c>
      <c r="V131" s="28">
        <f t="shared" si="114"/>
        <v>0</v>
      </c>
      <c r="W131" s="28">
        <f t="shared" si="115"/>
        <v>0</v>
      </c>
      <c r="X131" s="28">
        <f t="shared" ref="X131:X139" si="118">V131</f>
        <v>0</v>
      </c>
      <c r="Y131" s="28">
        <f t="shared" si="94"/>
        <v>0</v>
      </c>
      <c r="Z131" s="28">
        <f t="shared" si="100"/>
        <v>0</v>
      </c>
      <c r="AA131" s="38">
        <v>0</v>
      </c>
      <c r="AB131" s="28">
        <v>0</v>
      </c>
      <c r="AC131" s="28">
        <v>0</v>
      </c>
      <c r="AD131" s="28">
        <f t="shared" si="117"/>
        <v>0</v>
      </c>
      <c r="AE131" s="28">
        <f t="shared" si="107"/>
        <v>0</v>
      </c>
      <c r="AF131" s="34"/>
      <c r="AG131" s="47"/>
      <c r="AI131" s="56"/>
      <c r="AJ131" s="56"/>
      <c r="AK131" s="56"/>
      <c r="AL131" s="56"/>
      <c r="AM131" s="56"/>
      <c r="AN131" s="56"/>
      <c r="AO131" s="56"/>
      <c r="AP131" s="57"/>
    </row>
    <row r="132" spans="1:42" s="42" customFormat="1" ht="30.6" customHeight="1">
      <c r="A132" s="13">
        <v>123</v>
      </c>
      <c r="B132" s="45" t="s">
        <v>421</v>
      </c>
      <c r="C132" s="130" t="s">
        <v>428</v>
      </c>
      <c r="D132" s="23" t="s">
        <v>429</v>
      </c>
      <c r="E132" s="16" t="s">
        <v>283</v>
      </c>
      <c r="F132" s="124">
        <v>1113636118</v>
      </c>
      <c r="G132" s="14">
        <v>1328</v>
      </c>
      <c r="H132" s="158" t="s">
        <v>430</v>
      </c>
      <c r="I132" s="28">
        <v>14900</v>
      </c>
      <c r="J132" s="28">
        <v>0</v>
      </c>
      <c r="K132" s="28">
        <v>0</v>
      </c>
      <c r="L132" s="28">
        <v>0</v>
      </c>
      <c r="M132" s="28">
        <f t="shared" si="113"/>
        <v>14900</v>
      </c>
      <c r="N132" s="17">
        <v>0</v>
      </c>
      <c r="O132" s="17">
        <v>0</v>
      </c>
      <c r="P132" s="28">
        <f t="shared" si="97"/>
        <v>0</v>
      </c>
      <c r="Q132" s="28">
        <f t="shared" si="98"/>
        <v>0</v>
      </c>
      <c r="R132" s="28">
        <f t="shared" si="99"/>
        <v>0</v>
      </c>
      <c r="S132" s="28">
        <v>0</v>
      </c>
      <c r="T132" s="28">
        <v>0</v>
      </c>
      <c r="U132" s="28">
        <v>0</v>
      </c>
      <c r="V132" s="28">
        <f t="shared" si="114"/>
        <v>0</v>
      </c>
      <c r="W132" s="28">
        <f t="shared" si="115"/>
        <v>0</v>
      </c>
      <c r="X132" s="28">
        <f t="shared" si="118"/>
        <v>0</v>
      </c>
      <c r="Y132" s="28">
        <f t="shared" si="94"/>
        <v>0</v>
      </c>
      <c r="Z132" s="28">
        <f t="shared" si="100"/>
        <v>0</v>
      </c>
      <c r="AA132" s="38">
        <v>0</v>
      </c>
      <c r="AB132" s="28">
        <v>0</v>
      </c>
      <c r="AC132" s="28">
        <v>0</v>
      </c>
      <c r="AD132" s="28">
        <f t="shared" si="117"/>
        <v>0</v>
      </c>
      <c r="AE132" s="28">
        <f t="shared" si="107"/>
        <v>0</v>
      </c>
      <c r="AF132" s="34"/>
      <c r="AG132" s="47"/>
      <c r="AH132" s="40"/>
      <c r="AI132" s="56"/>
      <c r="AJ132" s="56"/>
      <c r="AK132" s="56"/>
      <c r="AL132" s="64"/>
      <c r="AM132" s="56"/>
      <c r="AN132" s="56"/>
      <c r="AO132" s="56"/>
      <c r="AP132" s="57"/>
    </row>
    <row r="133" spans="1:42" s="42" customFormat="1" ht="30.6" customHeight="1">
      <c r="A133" s="13">
        <v>124</v>
      </c>
      <c r="B133" s="45" t="s">
        <v>421</v>
      </c>
      <c r="C133" s="23" t="s">
        <v>431</v>
      </c>
      <c r="D133" s="12" t="s">
        <v>432</v>
      </c>
      <c r="E133" s="16" t="s">
        <v>283</v>
      </c>
      <c r="F133" s="14">
        <v>1112203856</v>
      </c>
      <c r="G133" s="14">
        <v>1345</v>
      </c>
      <c r="H133" s="158" t="s">
        <v>433</v>
      </c>
      <c r="I133" s="28">
        <v>16400</v>
      </c>
      <c r="J133" s="28">
        <v>0</v>
      </c>
      <c r="K133" s="28">
        <v>0</v>
      </c>
      <c r="L133" s="28">
        <v>0</v>
      </c>
      <c r="M133" s="28">
        <f t="shared" si="113"/>
        <v>16400</v>
      </c>
      <c r="N133" s="17">
        <v>25</v>
      </c>
      <c r="O133" s="17">
        <v>0</v>
      </c>
      <c r="P133" s="28">
        <f t="shared" si="97"/>
        <v>13226</v>
      </c>
      <c r="Q133" s="28">
        <f t="shared" si="98"/>
        <v>0</v>
      </c>
      <c r="R133" s="28">
        <f t="shared" si="99"/>
        <v>0</v>
      </c>
      <c r="S133" s="28">
        <v>0</v>
      </c>
      <c r="T133" s="28">
        <v>0</v>
      </c>
      <c r="U133" s="28">
        <v>0</v>
      </c>
      <c r="V133" s="28">
        <f t="shared" si="114"/>
        <v>13226</v>
      </c>
      <c r="W133" s="28">
        <f t="shared" si="115"/>
        <v>13226</v>
      </c>
      <c r="X133" s="28">
        <f t="shared" si="118"/>
        <v>13226</v>
      </c>
      <c r="Y133" s="28">
        <f t="shared" si="94"/>
        <v>1587</v>
      </c>
      <c r="Z133" s="28">
        <f t="shared" si="100"/>
        <v>100</v>
      </c>
      <c r="AA133" s="38">
        <v>0</v>
      </c>
      <c r="AB133" s="28">
        <v>0</v>
      </c>
      <c r="AC133" s="28">
        <v>0</v>
      </c>
      <c r="AD133" s="28">
        <f t="shared" si="117"/>
        <v>1687</v>
      </c>
      <c r="AE133" s="28">
        <f t="shared" si="107"/>
        <v>11539</v>
      </c>
      <c r="AF133" s="34" t="s">
        <v>38</v>
      </c>
      <c r="AG133" s="47">
        <v>44085</v>
      </c>
      <c r="AI133" s="56"/>
      <c r="AJ133" s="56"/>
      <c r="AK133" s="56"/>
      <c r="AL133" s="59"/>
      <c r="AM133" s="56"/>
      <c r="AN133" s="56"/>
      <c r="AO133" s="56"/>
      <c r="AP133" s="57"/>
    </row>
    <row r="134" spans="1:42" s="42" customFormat="1" ht="30.6" customHeight="1">
      <c r="A134" s="13">
        <v>125</v>
      </c>
      <c r="B134" s="45" t="s">
        <v>421</v>
      </c>
      <c r="C134" s="23" t="s">
        <v>434</v>
      </c>
      <c r="D134" s="144" t="s">
        <v>277</v>
      </c>
      <c r="E134" s="16" t="s">
        <v>286</v>
      </c>
      <c r="F134" s="16">
        <v>1115213620</v>
      </c>
      <c r="G134" s="17">
        <v>11596</v>
      </c>
      <c r="H134" s="123">
        <v>101223630484</v>
      </c>
      <c r="I134" s="28">
        <v>14900</v>
      </c>
      <c r="J134" s="28">
        <v>0</v>
      </c>
      <c r="K134" s="28">
        <v>0</v>
      </c>
      <c r="L134" s="28">
        <v>0</v>
      </c>
      <c r="M134" s="28">
        <f t="shared" si="113"/>
        <v>14900</v>
      </c>
      <c r="N134" s="17">
        <v>0</v>
      </c>
      <c r="O134" s="17">
        <v>0</v>
      </c>
      <c r="P134" s="28">
        <f t="shared" si="97"/>
        <v>0</v>
      </c>
      <c r="Q134" s="28">
        <f t="shared" si="98"/>
        <v>0</v>
      </c>
      <c r="R134" s="28">
        <f t="shared" si="99"/>
        <v>0</v>
      </c>
      <c r="S134" s="28">
        <v>0</v>
      </c>
      <c r="T134" s="28">
        <v>0</v>
      </c>
      <c r="U134" s="28">
        <v>0</v>
      </c>
      <c r="V134" s="28">
        <f t="shared" si="114"/>
        <v>0</v>
      </c>
      <c r="W134" s="28">
        <f t="shared" si="115"/>
        <v>0</v>
      </c>
      <c r="X134" s="28">
        <f t="shared" si="118"/>
        <v>0</v>
      </c>
      <c r="Y134" s="28">
        <f t="shared" si="94"/>
        <v>0</v>
      </c>
      <c r="Z134" s="28">
        <f t="shared" si="100"/>
        <v>0</v>
      </c>
      <c r="AA134" s="38">
        <v>0</v>
      </c>
      <c r="AB134" s="28">
        <v>0</v>
      </c>
      <c r="AC134" s="28">
        <v>0</v>
      </c>
      <c r="AD134" s="28">
        <f>+Y134+Z134+AA134+AB134+AC134</f>
        <v>0</v>
      </c>
      <c r="AE134" s="28">
        <f>V134-AD134</f>
        <v>0</v>
      </c>
      <c r="AF134" s="34"/>
      <c r="AG134" s="47"/>
      <c r="AI134" s="56"/>
      <c r="AJ134" s="56"/>
      <c r="AK134" s="56"/>
      <c r="AL134" s="57"/>
    </row>
    <row r="135" spans="1:42" s="42" customFormat="1" ht="30.6" customHeight="1">
      <c r="A135" s="13">
        <v>126</v>
      </c>
      <c r="B135" s="45" t="s">
        <v>421</v>
      </c>
      <c r="C135" s="23" t="s">
        <v>435</v>
      </c>
      <c r="D135" s="23" t="s">
        <v>422</v>
      </c>
      <c r="E135" s="16" t="s">
        <v>286</v>
      </c>
      <c r="F135" s="16">
        <v>1115291004</v>
      </c>
      <c r="G135" s="14">
        <v>11635</v>
      </c>
      <c r="H135" s="123" t="s">
        <v>436</v>
      </c>
      <c r="I135" s="28">
        <v>18000</v>
      </c>
      <c r="J135" s="28">
        <v>0</v>
      </c>
      <c r="K135" s="28">
        <v>0</v>
      </c>
      <c r="L135" s="28">
        <v>0</v>
      </c>
      <c r="M135" s="28">
        <f t="shared" si="113"/>
        <v>18000</v>
      </c>
      <c r="N135" s="17">
        <v>31</v>
      </c>
      <c r="O135" s="17">
        <v>0</v>
      </c>
      <c r="P135" s="28">
        <f t="shared" si="97"/>
        <v>18000</v>
      </c>
      <c r="Q135" s="28">
        <f t="shared" si="98"/>
        <v>0</v>
      </c>
      <c r="R135" s="28">
        <f t="shared" si="99"/>
        <v>0</v>
      </c>
      <c r="S135" s="28">
        <v>0</v>
      </c>
      <c r="T135" s="28">
        <v>0</v>
      </c>
      <c r="U135" s="28">
        <v>0</v>
      </c>
      <c r="V135" s="28">
        <f t="shared" si="114"/>
        <v>18000</v>
      </c>
      <c r="W135" s="28">
        <f t="shared" si="115"/>
        <v>15000</v>
      </c>
      <c r="X135" s="28">
        <f t="shared" si="118"/>
        <v>18000</v>
      </c>
      <c r="Y135" s="28">
        <f t="shared" si="94"/>
        <v>1800</v>
      </c>
      <c r="Z135" s="28">
        <f t="shared" si="100"/>
        <v>135</v>
      </c>
      <c r="AA135" s="38">
        <v>0</v>
      </c>
      <c r="AB135" s="28">
        <v>0</v>
      </c>
      <c r="AC135" s="28">
        <v>0</v>
      </c>
      <c r="AD135" s="28">
        <f t="shared" ref="AD135:AD139" si="119">+Y135+Z135+AA135+AB135+AC135</f>
        <v>1935</v>
      </c>
      <c r="AE135" s="28">
        <f t="shared" ref="AE135:AE139" si="120">V135-AD135</f>
        <v>16065</v>
      </c>
      <c r="AF135" s="34" t="s">
        <v>38</v>
      </c>
      <c r="AG135" s="47">
        <v>44085</v>
      </c>
      <c r="AI135" s="56"/>
      <c r="AJ135" s="56"/>
      <c r="AK135" s="56"/>
      <c r="AL135" s="57"/>
    </row>
    <row r="136" spans="1:42" s="42" customFormat="1" ht="30.6" customHeight="1">
      <c r="A136" s="13">
        <v>127</v>
      </c>
      <c r="B136" s="45" t="s">
        <v>421</v>
      </c>
      <c r="C136" s="23" t="s">
        <v>437</v>
      </c>
      <c r="D136" s="61" t="s">
        <v>438</v>
      </c>
      <c r="E136" s="16" t="s">
        <v>286</v>
      </c>
      <c r="F136" s="62">
        <v>1115153456</v>
      </c>
      <c r="G136" s="14">
        <v>11717</v>
      </c>
      <c r="H136" s="80" t="s">
        <v>439</v>
      </c>
      <c r="I136" s="28">
        <v>14900</v>
      </c>
      <c r="J136" s="28">
        <v>0</v>
      </c>
      <c r="K136" s="28">
        <v>0</v>
      </c>
      <c r="L136" s="28">
        <v>0</v>
      </c>
      <c r="M136" s="28">
        <f t="shared" si="113"/>
        <v>14900</v>
      </c>
      <c r="N136" s="17">
        <v>25</v>
      </c>
      <c r="O136" s="17">
        <v>0</v>
      </c>
      <c r="P136" s="28">
        <f t="shared" si="97"/>
        <v>12016</v>
      </c>
      <c r="Q136" s="28">
        <f t="shared" si="98"/>
        <v>0</v>
      </c>
      <c r="R136" s="28">
        <f t="shared" si="99"/>
        <v>0</v>
      </c>
      <c r="S136" s="28">
        <v>0</v>
      </c>
      <c r="T136" s="28">
        <v>0</v>
      </c>
      <c r="U136" s="28">
        <v>0</v>
      </c>
      <c r="V136" s="28">
        <f t="shared" si="114"/>
        <v>12016</v>
      </c>
      <c r="W136" s="28">
        <f t="shared" si="115"/>
        <v>12016</v>
      </c>
      <c r="X136" s="28">
        <f t="shared" si="118"/>
        <v>12016</v>
      </c>
      <c r="Y136" s="28">
        <f t="shared" si="94"/>
        <v>1442</v>
      </c>
      <c r="Z136" s="28">
        <f t="shared" si="100"/>
        <v>91</v>
      </c>
      <c r="AA136" s="38">
        <v>0</v>
      </c>
      <c r="AB136" s="28">
        <v>0</v>
      </c>
      <c r="AC136" s="28">
        <v>0</v>
      </c>
      <c r="AD136" s="28">
        <f t="shared" si="119"/>
        <v>1533</v>
      </c>
      <c r="AE136" s="28">
        <f t="shared" si="120"/>
        <v>10483</v>
      </c>
      <c r="AF136" s="34" t="s">
        <v>38</v>
      </c>
      <c r="AG136" s="47">
        <v>44085</v>
      </c>
      <c r="AI136" s="56"/>
      <c r="AJ136" s="56"/>
      <c r="AK136" s="56"/>
      <c r="AL136" s="57"/>
    </row>
    <row r="137" spans="1:42" s="42" customFormat="1" ht="30.6" customHeight="1">
      <c r="A137" s="13">
        <v>128</v>
      </c>
      <c r="B137" s="45" t="s">
        <v>421</v>
      </c>
      <c r="C137" s="12" t="s">
        <v>465</v>
      </c>
      <c r="D137" s="12" t="s">
        <v>466</v>
      </c>
      <c r="E137" s="16" t="s">
        <v>283</v>
      </c>
      <c r="F137" s="16">
        <v>1013763164</v>
      </c>
      <c r="G137" s="236">
        <v>11907</v>
      </c>
      <c r="H137" s="80" t="s">
        <v>467</v>
      </c>
      <c r="I137" s="28">
        <v>20000</v>
      </c>
      <c r="J137" s="28">
        <v>0</v>
      </c>
      <c r="K137" s="28">
        <v>0</v>
      </c>
      <c r="L137" s="28">
        <v>0</v>
      </c>
      <c r="M137" s="28">
        <f>I137+J137+K137+L137</f>
        <v>20000</v>
      </c>
      <c r="N137" s="17">
        <v>10</v>
      </c>
      <c r="O137" s="17">
        <v>0</v>
      </c>
      <c r="P137" s="28">
        <f>ROUND(I137/31*N137,0)</f>
        <v>6452</v>
      </c>
      <c r="Q137" s="28">
        <f>ROUND(J137/31*N137,0)</f>
        <v>0</v>
      </c>
      <c r="R137" s="28">
        <f>ROUND(K137/31*N137,0)</f>
        <v>0</v>
      </c>
      <c r="S137" s="28">
        <v>0</v>
      </c>
      <c r="T137" s="28">
        <v>0</v>
      </c>
      <c r="U137" s="28">
        <v>0</v>
      </c>
      <c r="V137" s="28">
        <f>P137+Q137+R137+S137+T137+U137</f>
        <v>6452</v>
      </c>
      <c r="W137" s="28">
        <f>IF(P137&gt;15000,15000,P137)</f>
        <v>6452</v>
      </c>
      <c r="X137" s="28">
        <f>V137</f>
        <v>6452</v>
      </c>
      <c r="Y137" s="28">
        <f>ROUND(W137*12%,0)</f>
        <v>774</v>
      </c>
      <c r="Z137" s="28">
        <f>CEILING(X137*0.75%,1)</f>
        <v>49</v>
      </c>
      <c r="AA137" s="38">
        <v>0</v>
      </c>
      <c r="AB137" s="28">
        <v>0</v>
      </c>
      <c r="AC137" s="28">
        <v>0</v>
      </c>
      <c r="AD137" s="28">
        <f>+Y137+Z137+AA137+AB137+AC137</f>
        <v>823</v>
      </c>
      <c r="AE137" s="28">
        <f>V137-AD137</f>
        <v>5629</v>
      </c>
      <c r="AF137" s="34" t="s">
        <v>38</v>
      </c>
      <c r="AG137" s="47">
        <v>44085</v>
      </c>
      <c r="AH137" s="56"/>
      <c r="AI137" s="56"/>
      <c r="AJ137" s="56"/>
      <c r="AK137" s="56"/>
      <c r="AL137" s="56"/>
      <c r="AM137" s="56"/>
      <c r="AN137" s="56"/>
      <c r="AO137" s="56"/>
      <c r="AP137" s="57"/>
    </row>
    <row r="138" spans="1:42" s="42" customFormat="1" ht="30.6" customHeight="1">
      <c r="A138" s="13">
        <v>129</v>
      </c>
      <c r="B138" s="45" t="s">
        <v>421</v>
      </c>
      <c r="C138" s="23" t="s">
        <v>195</v>
      </c>
      <c r="D138" s="23" t="s">
        <v>440</v>
      </c>
      <c r="E138" s="16" t="s">
        <v>286</v>
      </c>
      <c r="F138" s="62">
        <v>1115521949</v>
      </c>
      <c r="G138" s="14">
        <v>11770</v>
      </c>
      <c r="H138" s="123" t="s">
        <v>441</v>
      </c>
      <c r="I138" s="28">
        <v>14900</v>
      </c>
      <c r="J138" s="28">
        <v>0</v>
      </c>
      <c r="K138" s="28">
        <v>0</v>
      </c>
      <c r="L138" s="28">
        <v>0</v>
      </c>
      <c r="M138" s="28">
        <f t="shared" si="113"/>
        <v>14900</v>
      </c>
      <c r="N138" s="17">
        <v>14</v>
      </c>
      <c r="O138" s="17">
        <v>0</v>
      </c>
      <c r="P138" s="28">
        <f t="shared" si="97"/>
        <v>6729</v>
      </c>
      <c r="Q138" s="28">
        <f t="shared" si="98"/>
        <v>0</v>
      </c>
      <c r="R138" s="28">
        <f t="shared" si="99"/>
        <v>0</v>
      </c>
      <c r="S138" s="28">
        <v>0</v>
      </c>
      <c r="T138" s="28">
        <v>0</v>
      </c>
      <c r="U138" s="28">
        <v>0</v>
      </c>
      <c r="V138" s="28">
        <f t="shared" si="114"/>
        <v>6729</v>
      </c>
      <c r="W138" s="28">
        <f t="shared" si="115"/>
        <v>6729</v>
      </c>
      <c r="X138" s="28">
        <f t="shared" si="118"/>
        <v>6729</v>
      </c>
      <c r="Y138" s="28">
        <f t="shared" si="94"/>
        <v>807</v>
      </c>
      <c r="Z138" s="28">
        <f t="shared" si="100"/>
        <v>51</v>
      </c>
      <c r="AA138" s="38">
        <v>0</v>
      </c>
      <c r="AB138" s="28">
        <v>0</v>
      </c>
      <c r="AC138" s="28">
        <v>0</v>
      </c>
      <c r="AD138" s="28">
        <f t="shared" si="119"/>
        <v>858</v>
      </c>
      <c r="AE138" s="28">
        <f t="shared" si="120"/>
        <v>5871</v>
      </c>
      <c r="AF138" s="34" t="s">
        <v>38</v>
      </c>
      <c r="AG138" s="47">
        <v>44085</v>
      </c>
      <c r="AI138" s="56"/>
      <c r="AJ138" s="56"/>
      <c r="AK138" s="56"/>
      <c r="AL138" s="57"/>
    </row>
    <row r="139" spans="1:42" s="42" customFormat="1" ht="30.6" customHeight="1">
      <c r="A139" s="13">
        <v>130</v>
      </c>
      <c r="B139" s="45" t="s">
        <v>421</v>
      </c>
      <c r="C139" s="23" t="s">
        <v>808</v>
      </c>
      <c r="D139" s="237" t="s">
        <v>809</v>
      </c>
      <c r="E139" s="16" t="s">
        <v>286</v>
      </c>
      <c r="F139" s="238">
        <v>1114887030</v>
      </c>
      <c r="G139" s="239">
        <v>11880</v>
      </c>
      <c r="H139" s="140" t="s">
        <v>810</v>
      </c>
      <c r="I139" s="28">
        <v>14900</v>
      </c>
      <c r="J139" s="28">
        <v>0</v>
      </c>
      <c r="K139" s="28">
        <v>0</v>
      </c>
      <c r="L139" s="28">
        <v>0</v>
      </c>
      <c r="M139" s="28">
        <f t="shared" si="113"/>
        <v>14900</v>
      </c>
      <c r="N139" s="17">
        <v>5</v>
      </c>
      <c r="O139" s="17">
        <v>0</v>
      </c>
      <c r="P139" s="28">
        <f t="shared" si="97"/>
        <v>2403</v>
      </c>
      <c r="Q139" s="28">
        <f t="shared" si="98"/>
        <v>0</v>
      </c>
      <c r="R139" s="28">
        <f t="shared" si="99"/>
        <v>0</v>
      </c>
      <c r="S139" s="28">
        <v>0</v>
      </c>
      <c r="T139" s="28">
        <v>0</v>
      </c>
      <c r="U139" s="28">
        <v>0</v>
      </c>
      <c r="V139" s="28">
        <f t="shared" si="114"/>
        <v>2403</v>
      </c>
      <c r="W139" s="28">
        <f t="shared" si="115"/>
        <v>2403</v>
      </c>
      <c r="X139" s="28">
        <f t="shared" si="118"/>
        <v>2403</v>
      </c>
      <c r="Y139" s="28">
        <f t="shared" si="94"/>
        <v>288</v>
      </c>
      <c r="Z139" s="28">
        <f t="shared" si="100"/>
        <v>19</v>
      </c>
      <c r="AA139" s="38">
        <v>0</v>
      </c>
      <c r="AB139" s="28">
        <v>0</v>
      </c>
      <c r="AC139" s="28">
        <v>0</v>
      </c>
      <c r="AD139" s="28">
        <f t="shared" si="119"/>
        <v>307</v>
      </c>
      <c r="AE139" s="28">
        <f t="shared" si="120"/>
        <v>2096</v>
      </c>
      <c r="AF139" s="34" t="s">
        <v>38</v>
      </c>
      <c r="AG139" s="47">
        <v>44089</v>
      </c>
      <c r="AI139" s="56"/>
      <c r="AJ139" s="56"/>
      <c r="AK139" s="56"/>
      <c r="AL139" s="57"/>
    </row>
    <row r="140" spans="1:42" s="42" customFormat="1" ht="30.6" customHeight="1">
      <c r="A140" s="13">
        <v>131</v>
      </c>
      <c r="B140" s="16" t="s">
        <v>442</v>
      </c>
      <c r="C140" s="12" t="s">
        <v>442</v>
      </c>
      <c r="D140" s="23" t="s">
        <v>366</v>
      </c>
      <c r="E140" s="16" t="s">
        <v>283</v>
      </c>
      <c r="F140" s="17">
        <v>1112203854</v>
      </c>
      <c r="G140" s="14">
        <v>1272</v>
      </c>
      <c r="H140" s="158" t="s">
        <v>443</v>
      </c>
      <c r="I140" s="28">
        <v>20000</v>
      </c>
      <c r="J140" s="28">
        <v>0</v>
      </c>
      <c r="K140" s="28">
        <v>0</v>
      </c>
      <c r="L140" s="28">
        <v>0</v>
      </c>
      <c r="M140" s="28">
        <f>I140+J140+K140+L140</f>
        <v>20000</v>
      </c>
      <c r="N140" s="17">
        <v>31</v>
      </c>
      <c r="O140" s="17">
        <v>0</v>
      </c>
      <c r="P140" s="28">
        <f t="shared" si="97"/>
        <v>20000</v>
      </c>
      <c r="Q140" s="28">
        <f t="shared" si="98"/>
        <v>0</v>
      </c>
      <c r="R140" s="28">
        <f t="shared" si="99"/>
        <v>0</v>
      </c>
      <c r="S140" s="28">
        <v>0</v>
      </c>
      <c r="T140" s="28">
        <v>0</v>
      </c>
      <c r="U140" s="28">
        <v>0</v>
      </c>
      <c r="V140" s="28">
        <f>P140+Q140+R140+S140+T140+U140</f>
        <v>20000</v>
      </c>
      <c r="W140" s="28">
        <f>IF(P140&gt;15000,15000,P140)</f>
        <v>15000</v>
      </c>
      <c r="X140" s="28">
        <f>V140</f>
        <v>20000</v>
      </c>
      <c r="Y140" s="28">
        <f t="shared" si="94"/>
        <v>1800</v>
      </c>
      <c r="Z140" s="28">
        <f t="shared" si="100"/>
        <v>150</v>
      </c>
      <c r="AA140" s="38">
        <v>0</v>
      </c>
      <c r="AB140" s="28">
        <v>0</v>
      </c>
      <c r="AC140" s="28">
        <v>0</v>
      </c>
      <c r="AD140" s="28">
        <f>+Y140+Z140+AA140+AB140+AC140</f>
        <v>1950</v>
      </c>
      <c r="AE140" s="28">
        <f>V140-AD140</f>
        <v>18050</v>
      </c>
      <c r="AF140" s="34" t="s">
        <v>38</v>
      </c>
      <c r="AG140" s="47">
        <v>44085</v>
      </c>
      <c r="AH140" s="56"/>
      <c r="AI140" s="56"/>
      <c r="AJ140" s="56"/>
      <c r="AK140" s="56"/>
      <c r="AL140" s="56"/>
      <c r="AM140" s="56"/>
      <c r="AN140" s="56"/>
      <c r="AO140" s="56"/>
      <c r="AP140" s="57"/>
    </row>
    <row r="141" spans="1:42" s="42" customFormat="1" ht="30.6" customHeight="1">
      <c r="A141" s="13">
        <v>132</v>
      </c>
      <c r="B141" s="16" t="s">
        <v>442</v>
      </c>
      <c r="C141" s="25" t="s">
        <v>444</v>
      </c>
      <c r="D141" s="25" t="s">
        <v>445</v>
      </c>
      <c r="E141" s="16" t="s">
        <v>286</v>
      </c>
      <c r="F141" s="13">
        <v>1113795329</v>
      </c>
      <c r="G141" s="14">
        <v>11841</v>
      </c>
      <c r="H141" s="97" t="s">
        <v>446</v>
      </c>
      <c r="I141" s="28">
        <v>14900</v>
      </c>
      <c r="J141" s="28">
        <v>0</v>
      </c>
      <c r="K141" s="28">
        <v>0</v>
      </c>
      <c r="L141" s="28">
        <v>0</v>
      </c>
      <c r="M141" s="28">
        <f>I141+J141+K141+L141</f>
        <v>14900</v>
      </c>
      <c r="N141" s="17">
        <v>31</v>
      </c>
      <c r="O141" s="17">
        <v>0</v>
      </c>
      <c r="P141" s="28">
        <f t="shared" si="97"/>
        <v>14900</v>
      </c>
      <c r="Q141" s="28">
        <f t="shared" si="98"/>
        <v>0</v>
      </c>
      <c r="R141" s="28">
        <f t="shared" si="99"/>
        <v>0</v>
      </c>
      <c r="S141" s="28">
        <v>0</v>
      </c>
      <c r="T141" s="28">
        <v>0</v>
      </c>
      <c r="U141" s="28">
        <v>0</v>
      </c>
      <c r="V141" s="28">
        <f>P141+Q141+R141+S141+T141+U141</f>
        <v>14900</v>
      </c>
      <c r="W141" s="28">
        <f>IF(P141&gt;15000,15000,P141)</f>
        <v>14900</v>
      </c>
      <c r="X141" s="28">
        <f>V141</f>
        <v>14900</v>
      </c>
      <c r="Y141" s="28">
        <f t="shared" si="94"/>
        <v>1788</v>
      </c>
      <c r="Z141" s="28">
        <f t="shared" si="100"/>
        <v>112</v>
      </c>
      <c r="AA141" s="38">
        <v>0</v>
      </c>
      <c r="AB141" s="28">
        <v>0</v>
      </c>
      <c r="AC141" s="28">
        <v>0</v>
      </c>
      <c r="AD141" s="28">
        <f>+Y141+Z141+AA141+AB141+AC141</f>
        <v>1900</v>
      </c>
      <c r="AE141" s="28">
        <f>V141-AD141</f>
        <v>13000</v>
      </c>
      <c r="AF141" s="34" t="s">
        <v>38</v>
      </c>
      <c r="AG141" s="47">
        <v>44085</v>
      </c>
      <c r="AH141" s="56"/>
      <c r="AI141" s="56"/>
      <c r="AJ141" s="56"/>
      <c r="AK141" s="56"/>
      <c r="AL141" s="56"/>
      <c r="AM141" s="56"/>
      <c r="AN141" s="56"/>
      <c r="AO141" s="56"/>
      <c r="AP141" s="57"/>
    </row>
    <row r="142" spans="1:42" s="42" customFormat="1" ht="30.6" customHeight="1">
      <c r="A142" s="13">
        <v>133</v>
      </c>
      <c r="B142" s="16" t="s">
        <v>442</v>
      </c>
      <c r="C142" s="25" t="s">
        <v>447</v>
      </c>
      <c r="D142" s="173" t="s">
        <v>448</v>
      </c>
      <c r="E142" s="16" t="s">
        <v>286</v>
      </c>
      <c r="F142" s="103">
        <v>1115622997</v>
      </c>
      <c r="G142" s="14">
        <v>11828</v>
      </c>
      <c r="H142" s="97" t="s">
        <v>449</v>
      </c>
      <c r="I142" s="28">
        <v>14900</v>
      </c>
      <c r="J142" s="28">
        <v>0</v>
      </c>
      <c r="K142" s="28">
        <v>0</v>
      </c>
      <c r="L142" s="28">
        <v>0</v>
      </c>
      <c r="M142" s="28">
        <f t="shared" ref="M142:M143" si="121">I142+J142+K142+L142</f>
        <v>14900</v>
      </c>
      <c r="N142" s="17">
        <v>31</v>
      </c>
      <c r="O142" s="17">
        <v>0</v>
      </c>
      <c r="P142" s="28">
        <f t="shared" si="97"/>
        <v>14900</v>
      </c>
      <c r="Q142" s="28">
        <f t="shared" si="98"/>
        <v>0</v>
      </c>
      <c r="R142" s="28">
        <f t="shared" si="99"/>
        <v>0</v>
      </c>
      <c r="S142" s="28">
        <v>0</v>
      </c>
      <c r="T142" s="28">
        <v>0</v>
      </c>
      <c r="U142" s="28">
        <v>0</v>
      </c>
      <c r="V142" s="28">
        <f t="shared" ref="V142:V166" si="122">P142+Q142+R142+S142+T142+U142</f>
        <v>14900</v>
      </c>
      <c r="W142" s="28">
        <f t="shared" ref="W142:W166" si="123">IF(P142&gt;15000,15000,P142)</f>
        <v>14900</v>
      </c>
      <c r="X142" s="28">
        <f t="shared" ref="X142:X166" si="124">V142</f>
        <v>14900</v>
      </c>
      <c r="Y142" s="28">
        <f t="shared" si="94"/>
        <v>1788</v>
      </c>
      <c r="Z142" s="28">
        <f t="shared" si="100"/>
        <v>112</v>
      </c>
      <c r="AA142" s="38">
        <v>0</v>
      </c>
      <c r="AB142" s="28">
        <v>0</v>
      </c>
      <c r="AC142" s="28">
        <v>0</v>
      </c>
      <c r="AD142" s="28">
        <f t="shared" ref="AD142:AD148" si="125">+Y142+Z142+AA142+AB142+AC142</f>
        <v>1900</v>
      </c>
      <c r="AE142" s="28">
        <f t="shared" ref="AE142:AE144" si="126">V142-AD142</f>
        <v>13000</v>
      </c>
      <c r="AF142" s="34" t="s">
        <v>38</v>
      </c>
      <c r="AG142" s="47">
        <v>44085</v>
      </c>
      <c r="AH142" s="56"/>
      <c r="AI142" s="56"/>
      <c r="AJ142" s="56"/>
      <c r="AK142" s="56"/>
      <c r="AL142" s="56"/>
      <c r="AM142" s="56"/>
      <c r="AN142" s="56"/>
      <c r="AO142" s="56"/>
      <c r="AP142" s="57"/>
    </row>
    <row r="143" spans="1:42" s="42" customFormat="1" ht="30.6" customHeight="1">
      <c r="A143" s="13">
        <v>134</v>
      </c>
      <c r="B143" s="16" t="s">
        <v>442</v>
      </c>
      <c r="C143" s="25" t="s">
        <v>450</v>
      </c>
      <c r="D143" s="173" t="s">
        <v>451</v>
      </c>
      <c r="E143" s="16" t="s">
        <v>286</v>
      </c>
      <c r="F143" s="103">
        <v>1115623001</v>
      </c>
      <c r="G143" s="14">
        <v>11871</v>
      </c>
      <c r="H143" s="97" t="s">
        <v>452</v>
      </c>
      <c r="I143" s="28">
        <v>14900</v>
      </c>
      <c r="J143" s="28">
        <v>0</v>
      </c>
      <c r="K143" s="28">
        <v>0</v>
      </c>
      <c r="L143" s="28">
        <v>0</v>
      </c>
      <c r="M143" s="28">
        <f t="shared" si="121"/>
        <v>14900</v>
      </c>
      <c r="N143" s="17">
        <v>15</v>
      </c>
      <c r="O143" s="17">
        <v>0</v>
      </c>
      <c r="P143" s="28">
        <f t="shared" si="97"/>
        <v>7210</v>
      </c>
      <c r="Q143" s="28">
        <f t="shared" si="98"/>
        <v>0</v>
      </c>
      <c r="R143" s="28">
        <f t="shared" si="99"/>
        <v>0</v>
      </c>
      <c r="S143" s="28">
        <v>0</v>
      </c>
      <c r="T143" s="28">
        <v>0</v>
      </c>
      <c r="U143" s="28">
        <v>0</v>
      </c>
      <c r="V143" s="28">
        <f t="shared" si="122"/>
        <v>7210</v>
      </c>
      <c r="W143" s="28">
        <f t="shared" si="123"/>
        <v>7210</v>
      </c>
      <c r="X143" s="28">
        <f t="shared" si="124"/>
        <v>7210</v>
      </c>
      <c r="Y143" s="28">
        <f t="shared" si="94"/>
        <v>865</v>
      </c>
      <c r="Z143" s="28">
        <f t="shared" si="100"/>
        <v>55</v>
      </c>
      <c r="AA143" s="38">
        <v>0</v>
      </c>
      <c r="AB143" s="28">
        <v>0</v>
      </c>
      <c r="AC143" s="28">
        <v>0</v>
      </c>
      <c r="AD143" s="28">
        <f t="shared" si="125"/>
        <v>920</v>
      </c>
      <c r="AE143" s="28">
        <f t="shared" si="126"/>
        <v>6290</v>
      </c>
      <c r="AF143" s="34" t="s">
        <v>38</v>
      </c>
      <c r="AG143" s="47">
        <v>44085</v>
      </c>
      <c r="AH143" s="56"/>
      <c r="AI143" s="56"/>
      <c r="AJ143" s="56"/>
      <c r="AK143" s="56"/>
      <c r="AL143" s="56"/>
      <c r="AM143" s="56"/>
      <c r="AN143" s="56"/>
      <c r="AO143" s="56"/>
      <c r="AP143" s="57"/>
    </row>
    <row r="144" spans="1:42" s="42" customFormat="1" ht="30.6" customHeight="1">
      <c r="A144" s="13">
        <v>135</v>
      </c>
      <c r="B144" s="16" t="s">
        <v>442</v>
      </c>
      <c r="C144" s="25" t="s">
        <v>348</v>
      </c>
      <c r="D144" s="237" t="s">
        <v>811</v>
      </c>
      <c r="E144" s="16" t="s">
        <v>286</v>
      </c>
      <c r="F144" s="240">
        <v>1114965742</v>
      </c>
      <c r="G144" s="241">
        <v>11873</v>
      </c>
      <c r="H144" s="242">
        <v>101002589929</v>
      </c>
      <c r="I144" s="28">
        <v>14900</v>
      </c>
      <c r="J144" s="28">
        <v>0</v>
      </c>
      <c r="K144" s="28">
        <v>0</v>
      </c>
      <c r="L144" s="28">
        <v>0</v>
      </c>
      <c r="M144" s="28">
        <v>14900</v>
      </c>
      <c r="N144" s="17">
        <v>0</v>
      </c>
      <c r="O144" s="17">
        <v>0</v>
      </c>
      <c r="P144" s="28">
        <f t="shared" si="97"/>
        <v>0</v>
      </c>
      <c r="Q144" s="28">
        <f t="shared" si="98"/>
        <v>0</v>
      </c>
      <c r="R144" s="28">
        <f t="shared" si="99"/>
        <v>0</v>
      </c>
      <c r="S144" s="28">
        <v>0</v>
      </c>
      <c r="T144" s="28">
        <v>0</v>
      </c>
      <c r="U144" s="28">
        <v>0</v>
      </c>
      <c r="V144" s="28">
        <f t="shared" si="122"/>
        <v>0</v>
      </c>
      <c r="W144" s="28">
        <f t="shared" si="123"/>
        <v>0</v>
      </c>
      <c r="X144" s="28">
        <f t="shared" si="124"/>
        <v>0</v>
      </c>
      <c r="Y144" s="28">
        <f t="shared" si="94"/>
        <v>0</v>
      </c>
      <c r="Z144" s="28">
        <f t="shared" si="100"/>
        <v>0</v>
      </c>
      <c r="AA144" s="38">
        <v>0</v>
      </c>
      <c r="AB144" s="28">
        <v>0</v>
      </c>
      <c r="AC144" s="28">
        <v>0</v>
      </c>
      <c r="AD144" s="28">
        <f t="shared" si="125"/>
        <v>0</v>
      </c>
      <c r="AE144" s="28">
        <f t="shared" si="126"/>
        <v>0</v>
      </c>
      <c r="AF144" s="34"/>
      <c r="AG144" s="47"/>
      <c r="AH144" s="56"/>
      <c r="AI144" s="56"/>
      <c r="AJ144" s="56"/>
      <c r="AK144" s="56"/>
      <c r="AL144" s="56"/>
      <c r="AM144" s="56"/>
      <c r="AN144" s="56"/>
      <c r="AO144" s="56"/>
      <c r="AP144" s="57"/>
    </row>
    <row r="145" spans="1:42" s="42" customFormat="1" ht="30.6" customHeight="1">
      <c r="A145" s="13">
        <v>136</v>
      </c>
      <c r="B145" s="45" t="s">
        <v>453</v>
      </c>
      <c r="C145" s="130" t="s">
        <v>453</v>
      </c>
      <c r="D145" s="12" t="s">
        <v>454</v>
      </c>
      <c r="E145" s="16" t="s">
        <v>283</v>
      </c>
      <c r="F145" s="17">
        <v>1112210284</v>
      </c>
      <c r="G145" s="14">
        <v>11870</v>
      </c>
      <c r="H145" s="158" t="s">
        <v>455</v>
      </c>
      <c r="I145" s="28">
        <v>20000</v>
      </c>
      <c r="J145" s="28">
        <v>0</v>
      </c>
      <c r="K145" s="28">
        <v>0</v>
      </c>
      <c r="L145" s="28">
        <v>0</v>
      </c>
      <c r="M145" s="28">
        <f t="shared" ref="M145:M147" si="127">I145+J145+K145+L145</f>
        <v>20000</v>
      </c>
      <c r="N145" s="17">
        <v>31</v>
      </c>
      <c r="O145" s="17">
        <v>0</v>
      </c>
      <c r="P145" s="28">
        <f t="shared" si="97"/>
        <v>20000</v>
      </c>
      <c r="Q145" s="28">
        <f t="shared" si="98"/>
        <v>0</v>
      </c>
      <c r="R145" s="28">
        <f t="shared" si="99"/>
        <v>0</v>
      </c>
      <c r="S145" s="28">
        <v>0</v>
      </c>
      <c r="T145" s="28">
        <v>0</v>
      </c>
      <c r="U145" s="28">
        <v>0</v>
      </c>
      <c r="V145" s="28">
        <f t="shared" si="122"/>
        <v>20000</v>
      </c>
      <c r="W145" s="28">
        <f t="shared" si="123"/>
        <v>15000</v>
      </c>
      <c r="X145" s="28">
        <f t="shared" si="124"/>
        <v>20000</v>
      </c>
      <c r="Y145" s="28">
        <f t="shared" si="94"/>
        <v>1800</v>
      </c>
      <c r="Z145" s="28">
        <f t="shared" si="100"/>
        <v>150</v>
      </c>
      <c r="AA145" s="38">
        <v>0</v>
      </c>
      <c r="AB145" s="28">
        <v>0</v>
      </c>
      <c r="AC145" s="28">
        <v>0</v>
      </c>
      <c r="AD145" s="28">
        <f t="shared" si="125"/>
        <v>1950</v>
      </c>
      <c r="AE145" s="28">
        <f>V145-AD145</f>
        <v>18050</v>
      </c>
      <c r="AF145" s="34" t="s">
        <v>38</v>
      </c>
      <c r="AG145" s="47">
        <v>44085</v>
      </c>
      <c r="AI145" s="56"/>
      <c r="AJ145" s="56"/>
      <c r="AK145" s="56"/>
      <c r="AM145" s="56"/>
      <c r="AN145" s="56"/>
      <c r="AO145" s="56"/>
      <c r="AP145" s="57"/>
    </row>
    <row r="146" spans="1:42" s="42" customFormat="1" ht="30.6" customHeight="1">
      <c r="A146" s="13">
        <v>137</v>
      </c>
      <c r="B146" s="45" t="s">
        <v>453</v>
      </c>
      <c r="C146" s="12" t="s">
        <v>456</v>
      </c>
      <c r="D146" s="92" t="s">
        <v>457</v>
      </c>
      <c r="E146" s="16" t="s">
        <v>286</v>
      </c>
      <c r="F146" s="103">
        <v>1115466954</v>
      </c>
      <c r="G146" s="17">
        <v>11714</v>
      </c>
      <c r="H146" s="158" t="s">
        <v>458</v>
      </c>
      <c r="I146" s="28">
        <v>14900</v>
      </c>
      <c r="J146" s="28">
        <v>0</v>
      </c>
      <c r="K146" s="28">
        <v>0</v>
      </c>
      <c r="L146" s="28">
        <v>0</v>
      </c>
      <c r="M146" s="28">
        <f>I146+J146+K146+L146</f>
        <v>14900</v>
      </c>
      <c r="N146" s="17">
        <v>0</v>
      </c>
      <c r="O146" s="17">
        <v>0</v>
      </c>
      <c r="P146" s="28">
        <f t="shared" si="97"/>
        <v>0</v>
      </c>
      <c r="Q146" s="28">
        <f t="shared" si="98"/>
        <v>0</v>
      </c>
      <c r="R146" s="28">
        <f t="shared" si="99"/>
        <v>0</v>
      </c>
      <c r="S146" s="28">
        <v>0</v>
      </c>
      <c r="T146" s="28">
        <v>0</v>
      </c>
      <c r="U146" s="28">
        <v>0</v>
      </c>
      <c r="V146" s="28">
        <f>P146+Q146+R146+S146+T146+U146</f>
        <v>0</v>
      </c>
      <c r="W146" s="28">
        <f>IF(P146&gt;15000,15000,P146)</f>
        <v>0</v>
      </c>
      <c r="X146" s="28">
        <f>V146</f>
        <v>0</v>
      </c>
      <c r="Y146" s="28">
        <f t="shared" si="94"/>
        <v>0</v>
      </c>
      <c r="Z146" s="28">
        <f>CEILING(X146*0.75%,1)</f>
        <v>0</v>
      </c>
      <c r="AA146" s="38">
        <v>0</v>
      </c>
      <c r="AB146" s="28">
        <v>0</v>
      </c>
      <c r="AC146" s="28">
        <v>0</v>
      </c>
      <c r="AD146" s="28">
        <f>+Y146+Z146+AA146+AB146+AC146</f>
        <v>0</v>
      </c>
      <c r="AE146" s="28">
        <f>V146-AD146</f>
        <v>0</v>
      </c>
      <c r="AF146" s="52"/>
      <c r="AG146" s="47"/>
      <c r="AH146" s="56"/>
      <c r="AI146" s="56"/>
      <c r="AJ146" s="56"/>
      <c r="AK146" s="56"/>
      <c r="AL146" s="57"/>
    </row>
    <row r="147" spans="1:42" s="42" customFormat="1" ht="30.6" customHeight="1">
      <c r="A147" s="13">
        <v>138</v>
      </c>
      <c r="B147" s="12" t="s">
        <v>459</v>
      </c>
      <c r="C147" s="12" t="s">
        <v>459</v>
      </c>
      <c r="D147" s="12" t="s">
        <v>460</v>
      </c>
      <c r="E147" s="16" t="s">
        <v>280</v>
      </c>
      <c r="F147" s="17">
        <v>1113931418</v>
      </c>
      <c r="G147" s="17">
        <v>809</v>
      </c>
      <c r="H147" s="158" t="s">
        <v>461</v>
      </c>
      <c r="I147" s="28">
        <v>20000</v>
      </c>
      <c r="J147" s="28">
        <v>0</v>
      </c>
      <c r="K147" s="28">
        <v>0</v>
      </c>
      <c r="L147" s="28">
        <v>0</v>
      </c>
      <c r="M147" s="28">
        <f t="shared" si="127"/>
        <v>20000</v>
      </c>
      <c r="N147" s="17">
        <v>31</v>
      </c>
      <c r="O147" s="17">
        <v>0</v>
      </c>
      <c r="P147" s="28">
        <f t="shared" si="97"/>
        <v>20000</v>
      </c>
      <c r="Q147" s="28">
        <f t="shared" si="98"/>
        <v>0</v>
      </c>
      <c r="R147" s="28">
        <f t="shared" si="99"/>
        <v>0</v>
      </c>
      <c r="S147" s="28">
        <v>0</v>
      </c>
      <c r="T147" s="28">
        <v>0</v>
      </c>
      <c r="U147" s="28">
        <v>0</v>
      </c>
      <c r="V147" s="28">
        <f t="shared" si="122"/>
        <v>20000</v>
      </c>
      <c r="W147" s="28">
        <f t="shared" si="123"/>
        <v>15000</v>
      </c>
      <c r="X147" s="28">
        <f t="shared" si="124"/>
        <v>20000</v>
      </c>
      <c r="Y147" s="28">
        <f t="shared" ref="Y147:Y210" si="128">ROUND(W147*12%,0)</f>
        <v>1800</v>
      </c>
      <c r="Z147" s="28">
        <f t="shared" si="100"/>
        <v>150</v>
      </c>
      <c r="AA147" s="38">
        <v>0</v>
      </c>
      <c r="AB147" s="28">
        <v>0</v>
      </c>
      <c r="AC147" s="28">
        <v>0</v>
      </c>
      <c r="AD147" s="28">
        <f t="shared" si="125"/>
        <v>1950</v>
      </c>
      <c r="AE147" s="28">
        <f>V147-AD147</f>
        <v>18050</v>
      </c>
      <c r="AF147" s="34" t="s">
        <v>38</v>
      </c>
      <c r="AG147" s="47">
        <v>44083</v>
      </c>
      <c r="AH147" s="58"/>
      <c r="AI147" s="56"/>
      <c r="AJ147" s="56"/>
      <c r="AK147" s="56"/>
      <c r="AL147" s="57"/>
    </row>
    <row r="148" spans="1:42" s="42" customFormat="1" ht="30.6" customHeight="1">
      <c r="A148" s="13">
        <v>139</v>
      </c>
      <c r="B148" s="16" t="s">
        <v>462</v>
      </c>
      <c r="C148" s="12" t="s">
        <v>462</v>
      </c>
      <c r="D148" s="12" t="s">
        <v>463</v>
      </c>
      <c r="E148" s="16" t="s">
        <v>283</v>
      </c>
      <c r="F148" s="16">
        <v>1114775935</v>
      </c>
      <c r="G148" s="14">
        <v>11876</v>
      </c>
      <c r="H148" s="80" t="s">
        <v>464</v>
      </c>
      <c r="I148" s="28">
        <v>20000</v>
      </c>
      <c r="J148" s="28">
        <v>0</v>
      </c>
      <c r="K148" s="28">
        <v>0</v>
      </c>
      <c r="L148" s="28">
        <v>0</v>
      </c>
      <c r="M148" s="28">
        <v>20000</v>
      </c>
      <c r="N148" s="17">
        <v>31</v>
      </c>
      <c r="O148" s="17">
        <v>0</v>
      </c>
      <c r="P148" s="28">
        <f t="shared" ref="P148:P211" si="129">ROUND(I148/31*N148,0)</f>
        <v>20000</v>
      </c>
      <c r="Q148" s="28">
        <f t="shared" ref="Q148:Q211" si="130">ROUND(J148/31*N148,0)</f>
        <v>0</v>
      </c>
      <c r="R148" s="28">
        <f t="shared" ref="R148:R211" si="131">ROUND(K148/31*N148,0)</f>
        <v>0</v>
      </c>
      <c r="S148" s="28">
        <v>0</v>
      </c>
      <c r="T148" s="28">
        <v>0</v>
      </c>
      <c r="U148" s="28">
        <v>0</v>
      </c>
      <c r="V148" s="28">
        <f t="shared" si="122"/>
        <v>20000</v>
      </c>
      <c r="W148" s="28">
        <f t="shared" si="123"/>
        <v>15000</v>
      </c>
      <c r="X148" s="28">
        <f t="shared" si="124"/>
        <v>20000</v>
      </c>
      <c r="Y148" s="28">
        <f t="shared" si="128"/>
        <v>1800</v>
      </c>
      <c r="Z148" s="28">
        <f t="shared" ref="Z148:Z211" si="132">CEILING(X148*0.75%,1)</f>
        <v>150</v>
      </c>
      <c r="AA148" s="38">
        <v>0</v>
      </c>
      <c r="AB148" s="28">
        <v>0</v>
      </c>
      <c r="AC148" s="28">
        <v>0</v>
      </c>
      <c r="AD148" s="28">
        <f t="shared" si="125"/>
        <v>1950</v>
      </c>
      <c r="AE148" s="28">
        <f t="shared" ref="AE148:AE175" si="133">V148-AD148</f>
        <v>18050</v>
      </c>
      <c r="AF148" s="34" t="s">
        <v>38</v>
      </c>
      <c r="AG148" s="47">
        <v>44085</v>
      </c>
      <c r="AI148" s="56"/>
      <c r="AJ148" s="56"/>
      <c r="AK148" s="56"/>
      <c r="AL148" s="56"/>
      <c r="AM148" s="56"/>
      <c r="AN148" s="56"/>
      <c r="AO148" s="56"/>
      <c r="AP148" s="57"/>
    </row>
    <row r="149" spans="1:42" s="42" customFormat="1" ht="30.6" customHeight="1">
      <c r="A149" s="13">
        <v>140</v>
      </c>
      <c r="B149" s="16" t="s">
        <v>462</v>
      </c>
      <c r="C149" s="12" t="s">
        <v>468</v>
      </c>
      <c r="D149" s="23" t="s">
        <v>469</v>
      </c>
      <c r="E149" s="16" t="s">
        <v>286</v>
      </c>
      <c r="F149" s="103">
        <v>1115269600</v>
      </c>
      <c r="G149" s="83">
        <v>11809</v>
      </c>
      <c r="H149" s="140" t="s">
        <v>470</v>
      </c>
      <c r="I149" s="28">
        <v>14900</v>
      </c>
      <c r="J149" s="28">
        <v>0</v>
      </c>
      <c r="K149" s="28">
        <v>0</v>
      </c>
      <c r="L149" s="28">
        <v>0</v>
      </c>
      <c r="M149" s="28">
        <f t="shared" ref="M149:M166" si="134">I149+J149+K149+L149</f>
        <v>14900</v>
      </c>
      <c r="N149" s="17">
        <v>0</v>
      </c>
      <c r="O149" s="17">
        <v>0</v>
      </c>
      <c r="P149" s="28">
        <f t="shared" si="129"/>
        <v>0</v>
      </c>
      <c r="Q149" s="28">
        <f t="shared" si="130"/>
        <v>0</v>
      </c>
      <c r="R149" s="28">
        <f t="shared" si="131"/>
        <v>0</v>
      </c>
      <c r="S149" s="28">
        <v>0</v>
      </c>
      <c r="T149" s="28">
        <v>0</v>
      </c>
      <c r="U149" s="28">
        <v>0</v>
      </c>
      <c r="V149" s="28">
        <f t="shared" si="122"/>
        <v>0</v>
      </c>
      <c r="W149" s="28">
        <f t="shared" si="123"/>
        <v>0</v>
      </c>
      <c r="X149" s="28">
        <f t="shared" si="124"/>
        <v>0</v>
      </c>
      <c r="Y149" s="28">
        <f t="shared" si="128"/>
        <v>0</v>
      </c>
      <c r="Z149" s="28">
        <f t="shared" si="132"/>
        <v>0</v>
      </c>
      <c r="AA149" s="38">
        <v>0</v>
      </c>
      <c r="AB149" s="28">
        <v>0</v>
      </c>
      <c r="AC149" s="28">
        <v>0</v>
      </c>
      <c r="AD149" s="28">
        <f>+Y149+Z149+AA149+AB149+AC149</f>
        <v>0</v>
      </c>
      <c r="AE149" s="28">
        <f t="shared" si="133"/>
        <v>0</v>
      </c>
      <c r="AF149" s="34"/>
      <c r="AG149" s="47"/>
      <c r="AH149" s="56"/>
      <c r="AI149" s="56"/>
      <c r="AJ149" s="56"/>
      <c r="AK149" s="56"/>
      <c r="AL149" s="56"/>
      <c r="AM149" s="56"/>
      <c r="AN149" s="56"/>
      <c r="AO149" s="56"/>
      <c r="AP149" s="57"/>
    </row>
    <row r="150" spans="1:42" s="42" customFormat="1" ht="30.6" customHeight="1">
      <c r="A150" s="13">
        <v>141</v>
      </c>
      <c r="B150" s="124" t="s">
        <v>471</v>
      </c>
      <c r="C150" s="130" t="s">
        <v>471</v>
      </c>
      <c r="D150" s="12" t="s">
        <v>472</v>
      </c>
      <c r="E150" s="16" t="s">
        <v>280</v>
      </c>
      <c r="F150" s="124">
        <v>1114138697</v>
      </c>
      <c r="G150" s="14">
        <v>1396</v>
      </c>
      <c r="H150" s="158" t="s">
        <v>473</v>
      </c>
      <c r="I150" s="28">
        <v>18000</v>
      </c>
      <c r="J150" s="28">
        <v>0</v>
      </c>
      <c r="K150" s="28">
        <v>0</v>
      </c>
      <c r="L150" s="28">
        <v>0</v>
      </c>
      <c r="M150" s="28">
        <f t="shared" si="134"/>
        <v>18000</v>
      </c>
      <c r="N150" s="17">
        <v>31</v>
      </c>
      <c r="O150" s="17">
        <v>0</v>
      </c>
      <c r="P150" s="28">
        <f t="shared" si="129"/>
        <v>18000</v>
      </c>
      <c r="Q150" s="28">
        <f t="shared" si="130"/>
        <v>0</v>
      </c>
      <c r="R150" s="28">
        <f t="shared" si="131"/>
        <v>0</v>
      </c>
      <c r="S150" s="28">
        <v>0</v>
      </c>
      <c r="T150" s="28">
        <v>0</v>
      </c>
      <c r="U150" s="28">
        <v>0</v>
      </c>
      <c r="V150" s="28">
        <f t="shared" si="122"/>
        <v>18000</v>
      </c>
      <c r="W150" s="28">
        <f t="shared" si="123"/>
        <v>15000</v>
      </c>
      <c r="X150" s="28">
        <f t="shared" si="124"/>
        <v>18000</v>
      </c>
      <c r="Y150" s="28">
        <f t="shared" si="128"/>
        <v>1800</v>
      </c>
      <c r="Z150" s="28">
        <f t="shared" si="132"/>
        <v>135</v>
      </c>
      <c r="AA150" s="38">
        <v>0</v>
      </c>
      <c r="AB150" s="28">
        <v>0</v>
      </c>
      <c r="AC150" s="28">
        <v>0</v>
      </c>
      <c r="AD150" s="28">
        <f>+Y150+Z150+AA150+AB150+AC150</f>
        <v>1935</v>
      </c>
      <c r="AE150" s="28">
        <f t="shared" si="133"/>
        <v>16065</v>
      </c>
      <c r="AF150" s="34" t="s">
        <v>38</v>
      </c>
      <c r="AG150" s="47">
        <v>44088</v>
      </c>
      <c r="AH150" s="56"/>
      <c r="AI150" s="56"/>
      <c r="AJ150" s="56"/>
      <c r="AK150" s="56"/>
      <c r="AL150" s="56"/>
      <c r="AM150" s="56"/>
      <c r="AN150" s="56"/>
      <c r="AO150" s="56"/>
      <c r="AP150" s="57"/>
    </row>
    <row r="151" spans="1:42" s="42" customFormat="1" ht="30.6" customHeight="1">
      <c r="A151" s="13">
        <v>142</v>
      </c>
      <c r="B151" s="124" t="s">
        <v>471</v>
      </c>
      <c r="C151" s="23" t="s">
        <v>474</v>
      </c>
      <c r="D151" s="23" t="s">
        <v>475</v>
      </c>
      <c r="E151" s="16" t="s">
        <v>286</v>
      </c>
      <c r="F151" s="83">
        <v>1115302458</v>
      </c>
      <c r="G151" s="83">
        <v>11642</v>
      </c>
      <c r="H151" s="123" t="s">
        <v>476</v>
      </c>
      <c r="I151" s="28">
        <v>14900</v>
      </c>
      <c r="J151" s="28">
        <v>0</v>
      </c>
      <c r="K151" s="28">
        <v>0</v>
      </c>
      <c r="L151" s="28">
        <v>0</v>
      </c>
      <c r="M151" s="28">
        <f t="shared" si="134"/>
        <v>14900</v>
      </c>
      <c r="N151" s="17">
        <v>31</v>
      </c>
      <c r="O151" s="17">
        <v>0</v>
      </c>
      <c r="P151" s="28">
        <f t="shared" si="129"/>
        <v>14900</v>
      </c>
      <c r="Q151" s="28">
        <f t="shared" si="130"/>
        <v>0</v>
      </c>
      <c r="R151" s="28">
        <f t="shared" si="131"/>
        <v>0</v>
      </c>
      <c r="S151" s="28">
        <v>0</v>
      </c>
      <c r="T151" s="28">
        <v>0</v>
      </c>
      <c r="U151" s="28">
        <v>0</v>
      </c>
      <c r="V151" s="28">
        <f t="shared" si="122"/>
        <v>14900</v>
      </c>
      <c r="W151" s="28">
        <f t="shared" si="123"/>
        <v>14900</v>
      </c>
      <c r="X151" s="28">
        <f t="shared" si="124"/>
        <v>14900</v>
      </c>
      <c r="Y151" s="28">
        <f t="shared" si="128"/>
        <v>1788</v>
      </c>
      <c r="Z151" s="28">
        <f t="shared" si="132"/>
        <v>112</v>
      </c>
      <c r="AA151" s="38">
        <v>0</v>
      </c>
      <c r="AB151" s="28">
        <v>0</v>
      </c>
      <c r="AC151" s="28">
        <v>0</v>
      </c>
      <c r="AD151" s="28">
        <f>+Y151+Z151+AA151+AB151+AC151</f>
        <v>1900</v>
      </c>
      <c r="AE151" s="28">
        <f t="shared" si="133"/>
        <v>13000</v>
      </c>
      <c r="AF151" s="34" t="s">
        <v>38</v>
      </c>
      <c r="AG151" s="47">
        <v>44088</v>
      </c>
      <c r="AH151" s="56"/>
      <c r="AI151" s="56"/>
      <c r="AJ151" s="56"/>
      <c r="AK151" s="56"/>
      <c r="AL151" s="56"/>
      <c r="AM151" s="56"/>
      <c r="AN151" s="56"/>
      <c r="AO151" s="56"/>
      <c r="AP151" s="57"/>
    </row>
    <row r="152" spans="1:42" s="42" customFormat="1" ht="30.6" customHeight="1">
      <c r="A152" s="13">
        <v>143</v>
      </c>
      <c r="B152" s="124" t="s">
        <v>471</v>
      </c>
      <c r="C152" s="23" t="s">
        <v>477</v>
      </c>
      <c r="D152" s="144" t="s">
        <v>478</v>
      </c>
      <c r="E152" s="16" t="s">
        <v>286</v>
      </c>
      <c r="F152" s="83">
        <v>1115413077</v>
      </c>
      <c r="G152" s="83">
        <v>11687</v>
      </c>
      <c r="H152" s="123" t="s">
        <v>479</v>
      </c>
      <c r="I152" s="28">
        <v>14900</v>
      </c>
      <c r="J152" s="28">
        <v>0</v>
      </c>
      <c r="K152" s="28">
        <v>0</v>
      </c>
      <c r="L152" s="28">
        <v>0</v>
      </c>
      <c r="M152" s="28">
        <f t="shared" si="134"/>
        <v>14900</v>
      </c>
      <c r="N152" s="17">
        <v>31</v>
      </c>
      <c r="O152" s="17">
        <v>0</v>
      </c>
      <c r="P152" s="28">
        <f t="shared" si="129"/>
        <v>14900</v>
      </c>
      <c r="Q152" s="28">
        <f t="shared" si="130"/>
        <v>0</v>
      </c>
      <c r="R152" s="28">
        <f t="shared" si="131"/>
        <v>0</v>
      </c>
      <c r="S152" s="28">
        <v>0</v>
      </c>
      <c r="T152" s="28">
        <v>0</v>
      </c>
      <c r="U152" s="28">
        <v>0</v>
      </c>
      <c r="V152" s="28">
        <f t="shared" si="122"/>
        <v>14900</v>
      </c>
      <c r="W152" s="28">
        <f t="shared" si="123"/>
        <v>14900</v>
      </c>
      <c r="X152" s="28">
        <f t="shared" si="124"/>
        <v>14900</v>
      </c>
      <c r="Y152" s="28">
        <f t="shared" si="128"/>
        <v>1788</v>
      </c>
      <c r="Z152" s="28">
        <f t="shared" si="132"/>
        <v>112</v>
      </c>
      <c r="AA152" s="38">
        <v>0</v>
      </c>
      <c r="AB152" s="28">
        <v>0</v>
      </c>
      <c r="AC152" s="28">
        <v>0</v>
      </c>
      <c r="AD152" s="28">
        <f>+Y152+Z152+AA152+AB152+AC152</f>
        <v>1900</v>
      </c>
      <c r="AE152" s="28">
        <f t="shared" si="133"/>
        <v>13000</v>
      </c>
      <c r="AF152" s="34" t="s">
        <v>38</v>
      </c>
      <c r="AG152" s="47">
        <v>44088</v>
      </c>
      <c r="AH152" s="56"/>
      <c r="AI152" s="56"/>
      <c r="AJ152" s="56"/>
      <c r="AK152" s="56"/>
      <c r="AL152" s="56"/>
      <c r="AM152" s="56"/>
      <c r="AN152" s="56"/>
      <c r="AO152" s="56"/>
      <c r="AP152" s="57"/>
    </row>
    <row r="153" spans="1:42" s="42" customFormat="1" ht="30.6" customHeight="1">
      <c r="A153" s="13">
        <v>144</v>
      </c>
      <c r="B153" s="45" t="s">
        <v>480</v>
      </c>
      <c r="C153" s="23" t="s">
        <v>480</v>
      </c>
      <c r="D153" s="102" t="s">
        <v>481</v>
      </c>
      <c r="E153" s="16" t="s">
        <v>280</v>
      </c>
      <c r="F153" s="16">
        <v>1113326653</v>
      </c>
      <c r="G153" s="29">
        <v>11515</v>
      </c>
      <c r="H153" s="33" t="s">
        <v>482</v>
      </c>
      <c r="I153" s="28">
        <v>20000</v>
      </c>
      <c r="J153" s="28">
        <v>0</v>
      </c>
      <c r="K153" s="28">
        <v>0</v>
      </c>
      <c r="L153" s="28">
        <v>0</v>
      </c>
      <c r="M153" s="28">
        <f t="shared" si="134"/>
        <v>20000</v>
      </c>
      <c r="N153" s="17">
        <v>31</v>
      </c>
      <c r="O153" s="17">
        <v>0</v>
      </c>
      <c r="P153" s="28">
        <f t="shared" si="129"/>
        <v>20000</v>
      </c>
      <c r="Q153" s="28">
        <f t="shared" si="130"/>
        <v>0</v>
      </c>
      <c r="R153" s="28">
        <f t="shared" si="131"/>
        <v>0</v>
      </c>
      <c r="S153" s="28">
        <v>0</v>
      </c>
      <c r="T153" s="28">
        <v>0</v>
      </c>
      <c r="U153" s="28">
        <v>0</v>
      </c>
      <c r="V153" s="28">
        <f t="shared" si="122"/>
        <v>20000</v>
      </c>
      <c r="W153" s="28">
        <f t="shared" si="123"/>
        <v>15000</v>
      </c>
      <c r="X153" s="28">
        <f t="shared" si="124"/>
        <v>20000</v>
      </c>
      <c r="Y153" s="28">
        <f t="shared" si="128"/>
        <v>1800</v>
      </c>
      <c r="Z153" s="28">
        <f t="shared" si="132"/>
        <v>150</v>
      </c>
      <c r="AA153" s="38">
        <v>0</v>
      </c>
      <c r="AB153" s="28">
        <v>0</v>
      </c>
      <c r="AC153" s="28">
        <v>0</v>
      </c>
      <c r="AD153" s="28">
        <f t="shared" ref="AD153:AD175" si="135">+Y153+Z153+AA153+AB153+AC153</f>
        <v>1950</v>
      </c>
      <c r="AE153" s="28">
        <f t="shared" si="133"/>
        <v>18050</v>
      </c>
      <c r="AF153" s="34" t="s">
        <v>38</v>
      </c>
      <c r="AG153" s="47">
        <v>44085</v>
      </c>
      <c r="AH153" s="58"/>
      <c r="AI153" s="56"/>
      <c r="AJ153" s="56"/>
      <c r="AK153" s="56"/>
      <c r="AL153" s="59"/>
      <c r="AM153" s="56"/>
      <c r="AN153" s="56"/>
      <c r="AO153" s="56"/>
      <c r="AP153" s="57"/>
    </row>
    <row r="154" spans="1:42" s="42" customFormat="1" ht="30.6" customHeight="1">
      <c r="A154" s="13">
        <v>145</v>
      </c>
      <c r="B154" s="45" t="s">
        <v>480</v>
      </c>
      <c r="C154" s="46" t="s">
        <v>425</v>
      </c>
      <c r="D154" s="61" t="s">
        <v>483</v>
      </c>
      <c r="E154" s="16" t="s">
        <v>286</v>
      </c>
      <c r="F154" s="76">
        <v>1115283577</v>
      </c>
      <c r="G154" s="76">
        <v>11632</v>
      </c>
      <c r="H154" s="123" t="s">
        <v>484</v>
      </c>
      <c r="I154" s="28">
        <v>14900</v>
      </c>
      <c r="J154" s="28">
        <v>0</v>
      </c>
      <c r="K154" s="28">
        <v>0</v>
      </c>
      <c r="L154" s="28">
        <v>0</v>
      </c>
      <c r="M154" s="28">
        <f t="shared" si="134"/>
        <v>14900</v>
      </c>
      <c r="N154" s="17">
        <v>28</v>
      </c>
      <c r="O154" s="17">
        <v>0</v>
      </c>
      <c r="P154" s="28">
        <f t="shared" si="129"/>
        <v>13458</v>
      </c>
      <c r="Q154" s="28">
        <f t="shared" si="130"/>
        <v>0</v>
      </c>
      <c r="R154" s="28">
        <f t="shared" si="131"/>
        <v>0</v>
      </c>
      <c r="S154" s="28">
        <v>0</v>
      </c>
      <c r="T154" s="28">
        <v>0</v>
      </c>
      <c r="U154" s="28">
        <v>0</v>
      </c>
      <c r="V154" s="28">
        <f t="shared" si="122"/>
        <v>13458</v>
      </c>
      <c r="W154" s="28">
        <f t="shared" si="123"/>
        <v>13458</v>
      </c>
      <c r="X154" s="28">
        <f t="shared" si="124"/>
        <v>13458</v>
      </c>
      <c r="Y154" s="28">
        <f t="shared" si="128"/>
        <v>1615</v>
      </c>
      <c r="Z154" s="28">
        <f t="shared" si="132"/>
        <v>101</v>
      </c>
      <c r="AA154" s="38">
        <v>0</v>
      </c>
      <c r="AB154" s="28">
        <v>0</v>
      </c>
      <c r="AC154" s="28">
        <v>0</v>
      </c>
      <c r="AD154" s="28">
        <f t="shared" si="135"/>
        <v>1716</v>
      </c>
      <c r="AE154" s="28">
        <f t="shared" si="133"/>
        <v>11742</v>
      </c>
      <c r="AF154" s="34" t="s">
        <v>38</v>
      </c>
      <c r="AG154" s="47">
        <v>44085</v>
      </c>
      <c r="AH154" s="58"/>
      <c r="AI154" s="56"/>
      <c r="AJ154" s="56"/>
      <c r="AK154" s="56"/>
      <c r="AL154" s="59"/>
      <c r="AM154" s="56"/>
      <c r="AN154" s="56"/>
      <c r="AO154" s="56"/>
      <c r="AP154" s="57"/>
    </row>
    <row r="155" spans="1:42" s="42" customFormat="1" ht="30.6" customHeight="1">
      <c r="A155" s="13">
        <v>146</v>
      </c>
      <c r="B155" s="45" t="s">
        <v>480</v>
      </c>
      <c r="C155" s="23" t="s">
        <v>485</v>
      </c>
      <c r="D155" s="23" t="s">
        <v>486</v>
      </c>
      <c r="E155" s="16" t="s">
        <v>286</v>
      </c>
      <c r="F155" s="103">
        <v>1115514874</v>
      </c>
      <c r="G155" s="76">
        <v>11799</v>
      </c>
      <c r="H155" s="140" t="s">
        <v>487</v>
      </c>
      <c r="I155" s="28">
        <v>14900</v>
      </c>
      <c r="J155" s="28">
        <v>0</v>
      </c>
      <c r="K155" s="28">
        <v>0</v>
      </c>
      <c r="L155" s="28">
        <v>0</v>
      </c>
      <c r="M155" s="28">
        <f t="shared" si="134"/>
        <v>14900</v>
      </c>
      <c r="N155" s="17">
        <v>24</v>
      </c>
      <c r="O155" s="17">
        <v>0</v>
      </c>
      <c r="P155" s="28">
        <f t="shared" si="129"/>
        <v>11535</v>
      </c>
      <c r="Q155" s="28">
        <f t="shared" si="130"/>
        <v>0</v>
      </c>
      <c r="R155" s="28">
        <f t="shared" si="131"/>
        <v>0</v>
      </c>
      <c r="S155" s="28">
        <v>0</v>
      </c>
      <c r="T155" s="28">
        <v>0</v>
      </c>
      <c r="U155" s="28">
        <v>0</v>
      </c>
      <c r="V155" s="28">
        <f t="shared" si="122"/>
        <v>11535</v>
      </c>
      <c r="W155" s="28">
        <f t="shared" si="123"/>
        <v>11535</v>
      </c>
      <c r="X155" s="28">
        <f t="shared" si="124"/>
        <v>11535</v>
      </c>
      <c r="Y155" s="28">
        <f t="shared" si="128"/>
        <v>1384</v>
      </c>
      <c r="Z155" s="28">
        <f t="shared" si="132"/>
        <v>87</v>
      </c>
      <c r="AA155" s="38">
        <v>0</v>
      </c>
      <c r="AB155" s="28">
        <v>0</v>
      </c>
      <c r="AC155" s="28">
        <v>0</v>
      </c>
      <c r="AD155" s="28">
        <f t="shared" si="135"/>
        <v>1471</v>
      </c>
      <c r="AE155" s="28">
        <f t="shared" si="133"/>
        <v>10064</v>
      </c>
      <c r="AF155" s="34" t="s">
        <v>38</v>
      </c>
      <c r="AG155" s="47">
        <v>44085</v>
      </c>
      <c r="AH155" s="58"/>
      <c r="AI155" s="56"/>
      <c r="AJ155" s="56"/>
      <c r="AK155" s="56"/>
      <c r="AL155" s="59"/>
      <c r="AM155" s="56"/>
      <c r="AN155" s="56"/>
      <c r="AO155" s="56"/>
      <c r="AP155" s="57"/>
    </row>
    <row r="156" spans="1:42" s="42" customFormat="1" ht="30.6" customHeight="1">
      <c r="A156" s="13">
        <v>147</v>
      </c>
      <c r="B156" s="45" t="s">
        <v>488</v>
      </c>
      <c r="C156" s="23" t="s">
        <v>488</v>
      </c>
      <c r="D156" s="23" t="s">
        <v>489</v>
      </c>
      <c r="E156" s="16" t="s">
        <v>280</v>
      </c>
      <c r="F156" s="17">
        <v>1113326652</v>
      </c>
      <c r="G156" s="18">
        <v>621</v>
      </c>
      <c r="H156" s="158" t="s">
        <v>490</v>
      </c>
      <c r="I156" s="28">
        <v>20000</v>
      </c>
      <c r="J156" s="28">
        <v>0</v>
      </c>
      <c r="K156" s="28">
        <v>0</v>
      </c>
      <c r="L156" s="28">
        <v>0</v>
      </c>
      <c r="M156" s="28">
        <f t="shared" si="134"/>
        <v>20000</v>
      </c>
      <c r="N156" s="17">
        <v>31</v>
      </c>
      <c r="O156" s="17">
        <v>0</v>
      </c>
      <c r="P156" s="28">
        <f t="shared" si="129"/>
        <v>20000</v>
      </c>
      <c r="Q156" s="28">
        <f t="shared" si="130"/>
        <v>0</v>
      </c>
      <c r="R156" s="28">
        <f t="shared" si="131"/>
        <v>0</v>
      </c>
      <c r="S156" s="28">
        <v>0</v>
      </c>
      <c r="T156" s="28">
        <v>0</v>
      </c>
      <c r="U156" s="28">
        <v>0</v>
      </c>
      <c r="V156" s="28">
        <f t="shared" si="122"/>
        <v>20000</v>
      </c>
      <c r="W156" s="28">
        <f t="shared" si="123"/>
        <v>15000</v>
      </c>
      <c r="X156" s="28">
        <f t="shared" si="124"/>
        <v>20000</v>
      </c>
      <c r="Y156" s="28">
        <f t="shared" si="128"/>
        <v>1800</v>
      </c>
      <c r="Z156" s="28">
        <f t="shared" si="132"/>
        <v>150</v>
      </c>
      <c r="AA156" s="38">
        <v>0</v>
      </c>
      <c r="AB156" s="28">
        <v>0</v>
      </c>
      <c r="AC156" s="28">
        <v>0</v>
      </c>
      <c r="AD156" s="28">
        <f t="shared" si="135"/>
        <v>1950</v>
      </c>
      <c r="AE156" s="28">
        <f t="shared" si="133"/>
        <v>18050</v>
      </c>
      <c r="AF156" s="34"/>
      <c r="AG156" s="47"/>
    </row>
    <row r="157" spans="1:42" s="42" customFormat="1" ht="30.6" customHeight="1">
      <c r="A157" s="13">
        <v>148</v>
      </c>
      <c r="B157" s="45" t="s">
        <v>488</v>
      </c>
      <c r="C157" s="12" t="s">
        <v>491</v>
      </c>
      <c r="D157" s="23" t="s">
        <v>492</v>
      </c>
      <c r="E157" s="16" t="s">
        <v>283</v>
      </c>
      <c r="F157" s="18">
        <v>1107030888</v>
      </c>
      <c r="G157" s="18">
        <v>476</v>
      </c>
      <c r="H157" s="158" t="s">
        <v>493</v>
      </c>
      <c r="I157" s="28">
        <v>16400</v>
      </c>
      <c r="J157" s="28">
        <v>0</v>
      </c>
      <c r="K157" s="28">
        <v>0</v>
      </c>
      <c r="L157" s="28">
        <v>0</v>
      </c>
      <c r="M157" s="28">
        <f t="shared" si="134"/>
        <v>16400</v>
      </c>
      <c r="N157" s="17">
        <v>31</v>
      </c>
      <c r="O157" s="17">
        <v>0</v>
      </c>
      <c r="P157" s="28">
        <f t="shared" si="129"/>
        <v>16400</v>
      </c>
      <c r="Q157" s="28">
        <f t="shared" si="130"/>
        <v>0</v>
      </c>
      <c r="R157" s="28">
        <f t="shared" si="131"/>
        <v>0</v>
      </c>
      <c r="S157" s="28">
        <v>0</v>
      </c>
      <c r="T157" s="28">
        <v>0</v>
      </c>
      <c r="U157" s="28">
        <v>0</v>
      </c>
      <c r="V157" s="28">
        <f t="shared" si="122"/>
        <v>16400</v>
      </c>
      <c r="W157" s="28">
        <f t="shared" si="123"/>
        <v>15000</v>
      </c>
      <c r="X157" s="28">
        <f t="shared" si="124"/>
        <v>16400</v>
      </c>
      <c r="Y157" s="28">
        <f t="shared" si="128"/>
        <v>1800</v>
      </c>
      <c r="Z157" s="28">
        <f t="shared" si="132"/>
        <v>123</v>
      </c>
      <c r="AA157" s="38">
        <v>0</v>
      </c>
      <c r="AB157" s="28">
        <v>0</v>
      </c>
      <c r="AC157" s="28">
        <v>0</v>
      </c>
      <c r="AD157" s="28">
        <f t="shared" si="135"/>
        <v>1923</v>
      </c>
      <c r="AE157" s="28">
        <f t="shared" si="133"/>
        <v>14477</v>
      </c>
      <c r="AF157" s="34" t="s">
        <v>38</v>
      </c>
      <c r="AG157" s="47">
        <v>44081</v>
      </c>
      <c r="AH157" s="56"/>
      <c r="AI157" s="56"/>
      <c r="AJ157" s="56"/>
      <c r="AK157" s="56"/>
      <c r="AL157" s="57"/>
    </row>
    <row r="158" spans="1:42" s="42" customFormat="1" ht="30.6" customHeight="1">
      <c r="A158" s="13">
        <v>149</v>
      </c>
      <c r="B158" s="45" t="s">
        <v>488</v>
      </c>
      <c r="C158" s="23" t="s">
        <v>494</v>
      </c>
      <c r="D158" s="23" t="s">
        <v>495</v>
      </c>
      <c r="E158" s="16" t="s">
        <v>283</v>
      </c>
      <c r="F158" s="17">
        <v>1112389701</v>
      </c>
      <c r="G158" s="18">
        <v>1043</v>
      </c>
      <c r="H158" s="158" t="s">
        <v>496</v>
      </c>
      <c r="I158" s="28">
        <v>16400</v>
      </c>
      <c r="J158" s="28">
        <v>0</v>
      </c>
      <c r="K158" s="28">
        <v>0</v>
      </c>
      <c r="L158" s="28">
        <v>0</v>
      </c>
      <c r="M158" s="28">
        <f>I158+J158+K158+L158</f>
        <v>16400</v>
      </c>
      <c r="N158" s="17">
        <v>31</v>
      </c>
      <c r="O158" s="17">
        <v>0</v>
      </c>
      <c r="P158" s="28">
        <f t="shared" si="129"/>
        <v>16400</v>
      </c>
      <c r="Q158" s="28">
        <f t="shared" si="130"/>
        <v>0</v>
      </c>
      <c r="R158" s="28">
        <f t="shared" si="131"/>
        <v>0</v>
      </c>
      <c r="S158" s="28">
        <v>0</v>
      </c>
      <c r="T158" s="28">
        <v>0</v>
      </c>
      <c r="U158" s="28">
        <v>0</v>
      </c>
      <c r="V158" s="28">
        <f>P158+Q158+R158+S158+T158+U158</f>
        <v>16400</v>
      </c>
      <c r="W158" s="28">
        <f>IF(P158&gt;15000,15000,P158)</f>
        <v>15000</v>
      </c>
      <c r="X158" s="28">
        <f>V158</f>
        <v>16400</v>
      </c>
      <c r="Y158" s="28">
        <f t="shared" si="128"/>
        <v>1800</v>
      </c>
      <c r="Z158" s="28">
        <f>CEILING(X158*0.75%,1)</f>
        <v>123</v>
      </c>
      <c r="AA158" s="38">
        <v>0</v>
      </c>
      <c r="AB158" s="28">
        <v>0</v>
      </c>
      <c r="AC158" s="28">
        <v>0</v>
      </c>
      <c r="AD158" s="28">
        <f>+Y158+Z158+AA158+AB158+AC158</f>
        <v>1923</v>
      </c>
      <c r="AE158" s="28">
        <f>V158-AD158</f>
        <v>14477</v>
      </c>
      <c r="AF158" s="34" t="s">
        <v>38</v>
      </c>
      <c r="AG158" s="47">
        <v>44081</v>
      </c>
      <c r="AH158" s="56"/>
      <c r="AI158" s="56"/>
      <c r="AJ158" s="56"/>
      <c r="AK158" s="56"/>
      <c r="AL158" s="57"/>
    </row>
    <row r="159" spans="1:42" s="42" customFormat="1" ht="30.6" customHeight="1">
      <c r="A159" s="13">
        <v>150</v>
      </c>
      <c r="B159" s="45" t="s">
        <v>488</v>
      </c>
      <c r="C159" s="12" t="s">
        <v>497</v>
      </c>
      <c r="D159" s="12" t="s">
        <v>498</v>
      </c>
      <c r="E159" s="16" t="s">
        <v>283</v>
      </c>
      <c r="F159" s="13">
        <v>1114572184</v>
      </c>
      <c r="G159" s="14">
        <v>1283</v>
      </c>
      <c r="H159" s="158" t="s">
        <v>499</v>
      </c>
      <c r="I159" s="28">
        <v>16400</v>
      </c>
      <c r="J159" s="28">
        <v>0</v>
      </c>
      <c r="K159" s="28">
        <v>0</v>
      </c>
      <c r="L159" s="28">
        <v>0</v>
      </c>
      <c r="M159" s="28">
        <f t="shared" si="134"/>
        <v>16400</v>
      </c>
      <c r="N159" s="17">
        <v>31</v>
      </c>
      <c r="O159" s="17">
        <v>0</v>
      </c>
      <c r="P159" s="28">
        <f t="shared" si="129"/>
        <v>16400</v>
      </c>
      <c r="Q159" s="28">
        <f t="shared" si="130"/>
        <v>0</v>
      </c>
      <c r="R159" s="28">
        <f t="shared" si="131"/>
        <v>0</v>
      </c>
      <c r="S159" s="28">
        <v>0</v>
      </c>
      <c r="T159" s="28">
        <v>0</v>
      </c>
      <c r="U159" s="28">
        <v>0</v>
      </c>
      <c r="V159" s="28">
        <f t="shared" si="122"/>
        <v>16400</v>
      </c>
      <c r="W159" s="28">
        <f t="shared" si="123"/>
        <v>15000</v>
      </c>
      <c r="X159" s="28">
        <f t="shared" si="124"/>
        <v>16400</v>
      </c>
      <c r="Y159" s="28">
        <f t="shared" si="128"/>
        <v>1800</v>
      </c>
      <c r="Z159" s="28">
        <f t="shared" si="132"/>
        <v>123</v>
      </c>
      <c r="AA159" s="38">
        <v>0</v>
      </c>
      <c r="AB159" s="28">
        <v>0</v>
      </c>
      <c r="AC159" s="28">
        <v>0</v>
      </c>
      <c r="AD159" s="28">
        <f t="shared" si="135"/>
        <v>1923</v>
      </c>
      <c r="AE159" s="28">
        <f t="shared" si="133"/>
        <v>14477</v>
      </c>
      <c r="AF159" s="34" t="s">
        <v>38</v>
      </c>
      <c r="AG159" s="47">
        <v>44081</v>
      </c>
      <c r="AH159" s="56"/>
      <c r="AI159" s="56"/>
      <c r="AJ159" s="56"/>
      <c r="AK159" s="56"/>
      <c r="AL159" s="59"/>
      <c r="AM159" s="56"/>
      <c r="AN159" s="56"/>
      <c r="AO159" s="56"/>
      <c r="AP159" s="57"/>
    </row>
    <row r="160" spans="1:42" s="42" customFormat="1" ht="30.6" customHeight="1">
      <c r="A160" s="13">
        <v>151</v>
      </c>
      <c r="B160" s="45" t="s">
        <v>488</v>
      </c>
      <c r="C160" s="12" t="s">
        <v>500</v>
      </c>
      <c r="D160" s="12" t="s">
        <v>501</v>
      </c>
      <c r="E160" s="16" t="s">
        <v>283</v>
      </c>
      <c r="F160" s="13">
        <v>1114594176</v>
      </c>
      <c r="G160" s="14">
        <v>1284</v>
      </c>
      <c r="H160" s="158" t="s">
        <v>502</v>
      </c>
      <c r="I160" s="28">
        <v>16400</v>
      </c>
      <c r="J160" s="28">
        <v>0</v>
      </c>
      <c r="K160" s="28">
        <v>0</v>
      </c>
      <c r="L160" s="28">
        <v>0</v>
      </c>
      <c r="M160" s="28">
        <f t="shared" si="134"/>
        <v>16400</v>
      </c>
      <c r="N160" s="17">
        <v>31</v>
      </c>
      <c r="O160" s="17">
        <v>0</v>
      </c>
      <c r="P160" s="28">
        <f t="shared" si="129"/>
        <v>16400</v>
      </c>
      <c r="Q160" s="28">
        <f t="shared" si="130"/>
        <v>0</v>
      </c>
      <c r="R160" s="28">
        <f t="shared" si="131"/>
        <v>0</v>
      </c>
      <c r="S160" s="28">
        <v>0</v>
      </c>
      <c r="T160" s="28">
        <v>0</v>
      </c>
      <c r="U160" s="28">
        <v>0</v>
      </c>
      <c r="V160" s="28">
        <f t="shared" si="122"/>
        <v>16400</v>
      </c>
      <c r="W160" s="28">
        <f t="shared" si="123"/>
        <v>15000</v>
      </c>
      <c r="X160" s="28">
        <f t="shared" si="124"/>
        <v>16400</v>
      </c>
      <c r="Y160" s="28">
        <f t="shared" si="128"/>
        <v>1800</v>
      </c>
      <c r="Z160" s="28">
        <f t="shared" si="132"/>
        <v>123</v>
      </c>
      <c r="AA160" s="38">
        <v>0</v>
      </c>
      <c r="AB160" s="28">
        <v>0</v>
      </c>
      <c r="AC160" s="28">
        <v>0</v>
      </c>
      <c r="AD160" s="28">
        <f t="shared" si="135"/>
        <v>1923</v>
      </c>
      <c r="AE160" s="28">
        <f t="shared" si="133"/>
        <v>14477</v>
      </c>
      <c r="AF160" s="34" t="s">
        <v>38</v>
      </c>
      <c r="AG160" s="47">
        <v>44081</v>
      </c>
      <c r="AH160" s="56"/>
      <c r="AI160" s="56"/>
      <c r="AJ160" s="56"/>
      <c r="AK160" s="56"/>
      <c r="AL160" s="59"/>
      <c r="AM160" s="56"/>
      <c r="AN160" s="56"/>
      <c r="AO160" s="56"/>
      <c r="AP160" s="57"/>
    </row>
    <row r="161" spans="1:42" s="42" customFormat="1" ht="30.6" customHeight="1">
      <c r="A161" s="13">
        <v>152</v>
      </c>
      <c r="B161" s="45" t="s">
        <v>488</v>
      </c>
      <c r="C161" s="130" t="s">
        <v>503</v>
      </c>
      <c r="D161" s="12" t="s">
        <v>504</v>
      </c>
      <c r="E161" s="16" t="s">
        <v>283</v>
      </c>
      <c r="F161" s="124">
        <v>1114697517</v>
      </c>
      <c r="G161" s="14">
        <v>1320</v>
      </c>
      <c r="H161" s="158" t="s">
        <v>505</v>
      </c>
      <c r="I161" s="28">
        <v>16400</v>
      </c>
      <c r="J161" s="28">
        <v>0</v>
      </c>
      <c r="K161" s="28">
        <v>0</v>
      </c>
      <c r="L161" s="28">
        <v>0</v>
      </c>
      <c r="M161" s="28">
        <f t="shared" si="134"/>
        <v>16400</v>
      </c>
      <c r="N161" s="17">
        <v>31</v>
      </c>
      <c r="O161" s="17">
        <v>0</v>
      </c>
      <c r="P161" s="28">
        <f t="shared" si="129"/>
        <v>16400</v>
      </c>
      <c r="Q161" s="28">
        <f t="shared" si="130"/>
        <v>0</v>
      </c>
      <c r="R161" s="28">
        <f t="shared" si="131"/>
        <v>0</v>
      </c>
      <c r="S161" s="28">
        <v>0</v>
      </c>
      <c r="T161" s="28">
        <v>0</v>
      </c>
      <c r="U161" s="28">
        <v>0</v>
      </c>
      <c r="V161" s="28">
        <f t="shared" si="122"/>
        <v>16400</v>
      </c>
      <c r="W161" s="28">
        <f t="shared" si="123"/>
        <v>15000</v>
      </c>
      <c r="X161" s="28">
        <f t="shared" si="124"/>
        <v>16400</v>
      </c>
      <c r="Y161" s="28">
        <f t="shared" si="128"/>
        <v>1800</v>
      </c>
      <c r="Z161" s="28">
        <f t="shared" si="132"/>
        <v>123</v>
      </c>
      <c r="AA161" s="38">
        <v>0</v>
      </c>
      <c r="AB161" s="28">
        <v>0</v>
      </c>
      <c r="AC161" s="28">
        <v>0</v>
      </c>
      <c r="AD161" s="28">
        <f t="shared" si="135"/>
        <v>1923</v>
      </c>
      <c r="AE161" s="28">
        <f t="shared" si="133"/>
        <v>14477</v>
      </c>
      <c r="AF161" s="34" t="s">
        <v>38</v>
      </c>
      <c r="AG161" s="47">
        <v>44081</v>
      </c>
      <c r="AH161" s="56"/>
      <c r="AI161" s="56"/>
      <c r="AJ161" s="56"/>
      <c r="AK161" s="56"/>
      <c r="AL161" s="56"/>
      <c r="AM161" s="56"/>
      <c r="AN161" s="56"/>
      <c r="AO161" s="56"/>
      <c r="AP161" s="57"/>
    </row>
    <row r="162" spans="1:42" s="42" customFormat="1" ht="30.6" customHeight="1">
      <c r="A162" s="13">
        <v>153</v>
      </c>
      <c r="B162" s="45" t="s">
        <v>488</v>
      </c>
      <c r="C162" s="12" t="s">
        <v>812</v>
      </c>
      <c r="D162" s="12" t="s">
        <v>178</v>
      </c>
      <c r="E162" s="16" t="s">
        <v>286</v>
      </c>
      <c r="F162" s="13">
        <v>1114050021</v>
      </c>
      <c r="G162" s="14">
        <v>1373</v>
      </c>
      <c r="H162" s="158" t="s">
        <v>506</v>
      </c>
      <c r="I162" s="28">
        <v>14900</v>
      </c>
      <c r="J162" s="28">
        <v>0</v>
      </c>
      <c r="K162" s="28">
        <v>0</v>
      </c>
      <c r="L162" s="28">
        <v>0</v>
      </c>
      <c r="M162" s="28">
        <f t="shared" si="134"/>
        <v>14900</v>
      </c>
      <c r="N162" s="17">
        <v>0</v>
      </c>
      <c r="O162" s="17">
        <v>0</v>
      </c>
      <c r="P162" s="28">
        <f t="shared" si="129"/>
        <v>0</v>
      </c>
      <c r="Q162" s="28">
        <f t="shared" si="130"/>
        <v>0</v>
      </c>
      <c r="R162" s="28">
        <f t="shared" si="131"/>
        <v>0</v>
      </c>
      <c r="S162" s="28">
        <v>0</v>
      </c>
      <c r="T162" s="28">
        <v>0</v>
      </c>
      <c r="U162" s="28">
        <v>0</v>
      </c>
      <c r="V162" s="28">
        <f t="shared" si="122"/>
        <v>0</v>
      </c>
      <c r="W162" s="28">
        <f t="shared" si="123"/>
        <v>0</v>
      </c>
      <c r="X162" s="28">
        <f t="shared" si="124"/>
        <v>0</v>
      </c>
      <c r="Y162" s="28">
        <f t="shared" si="128"/>
        <v>0</v>
      </c>
      <c r="Z162" s="28">
        <f t="shared" si="132"/>
        <v>0</v>
      </c>
      <c r="AA162" s="38">
        <v>0</v>
      </c>
      <c r="AB162" s="28">
        <v>0</v>
      </c>
      <c r="AC162" s="28">
        <v>0</v>
      </c>
      <c r="AD162" s="28">
        <f t="shared" si="135"/>
        <v>0</v>
      </c>
      <c r="AE162" s="28">
        <f t="shared" si="133"/>
        <v>0</v>
      </c>
      <c r="AF162" s="34"/>
      <c r="AG162" s="47"/>
      <c r="AH162" s="56"/>
      <c r="AI162" s="56"/>
      <c r="AJ162" s="56"/>
      <c r="AK162" s="56"/>
      <c r="AL162" s="56"/>
      <c r="AM162" s="56"/>
      <c r="AN162" s="56"/>
      <c r="AO162" s="56"/>
      <c r="AP162" s="57"/>
    </row>
    <row r="163" spans="1:42" s="42" customFormat="1" ht="30.6" customHeight="1">
      <c r="A163" s="13">
        <v>154</v>
      </c>
      <c r="B163" s="45" t="s">
        <v>488</v>
      </c>
      <c r="C163" s="12" t="s">
        <v>813</v>
      </c>
      <c r="D163" s="12" t="s">
        <v>507</v>
      </c>
      <c r="E163" s="16" t="s">
        <v>286</v>
      </c>
      <c r="F163" s="13">
        <v>1114782875</v>
      </c>
      <c r="G163" s="14">
        <v>1375</v>
      </c>
      <c r="H163" s="158" t="s">
        <v>508</v>
      </c>
      <c r="I163" s="28">
        <v>14900</v>
      </c>
      <c r="J163" s="28">
        <v>0</v>
      </c>
      <c r="K163" s="28">
        <v>0</v>
      </c>
      <c r="L163" s="28">
        <v>0</v>
      </c>
      <c r="M163" s="28">
        <f>I163+J163+K163+L163</f>
        <v>14900</v>
      </c>
      <c r="N163" s="17">
        <v>31</v>
      </c>
      <c r="O163" s="17">
        <v>0</v>
      </c>
      <c r="P163" s="28">
        <f t="shared" si="129"/>
        <v>14900</v>
      </c>
      <c r="Q163" s="28">
        <f t="shared" si="130"/>
        <v>0</v>
      </c>
      <c r="R163" s="28">
        <f t="shared" si="131"/>
        <v>0</v>
      </c>
      <c r="S163" s="28">
        <v>0</v>
      </c>
      <c r="T163" s="28">
        <v>0</v>
      </c>
      <c r="U163" s="28">
        <v>0</v>
      </c>
      <c r="V163" s="28">
        <f>P163+Q163+R163+S163+T163+U163</f>
        <v>14900</v>
      </c>
      <c r="W163" s="28">
        <f>IF(P163&gt;15000,15000,P163)</f>
        <v>14900</v>
      </c>
      <c r="X163" s="28">
        <f>V163</f>
        <v>14900</v>
      </c>
      <c r="Y163" s="28">
        <f t="shared" si="128"/>
        <v>1788</v>
      </c>
      <c r="Z163" s="28">
        <f>CEILING(X163*0.75%,1)</f>
        <v>112</v>
      </c>
      <c r="AA163" s="38">
        <v>0</v>
      </c>
      <c r="AB163" s="28">
        <v>0</v>
      </c>
      <c r="AC163" s="28">
        <v>0</v>
      </c>
      <c r="AD163" s="28">
        <f>+Y163+Z163+AA163+AB163+AC163</f>
        <v>1900</v>
      </c>
      <c r="AE163" s="28">
        <f>V163-AD163</f>
        <v>13000</v>
      </c>
      <c r="AF163" s="34" t="s">
        <v>38</v>
      </c>
      <c r="AG163" s="47">
        <v>44081</v>
      </c>
      <c r="AH163" s="56"/>
      <c r="AI163" s="56"/>
      <c r="AJ163" s="56"/>
      <c r="AK163" s="56"/>
      <c r="AL163" s="56"/>
      <c r="AM163" s="56"/>
      <c r="AN163" s="56"/>
      <c r="AO163" s="56"/>
      <c r="AP163" s="57"/>
    </row>
    <row r="164" spans="1:42" s="42" customFormat="1" ht="30.6" customHeight="1">
      <c r="A164" s="13">
        <v>155</v>
      </c>
      <c r="B164" s="45" t="s">
        <v>488</v>
      </c>
      <c r="C164" s="23" t="s">
        <v>494</v>
      </c>
      <c r="D164" s="23" t="s">
        <v>509</v>
      </c>
      <c r="E164" s="235" t="s">
        <v>286</v>
      </c>
      <c r="F164" s="16">
        <v>1114180377</v>
      </c>
      <c r="G164" s="14">
        <v>11509</v>
      </c>
      <c r="H164" s="33" t="s">
        <v>510</v>
      </c>
      <c r="I164" s="28">
        <v>16400</v>
      </c>
      <c r="J164" s="28">
        <v>0</v>
      </c>
      <c r="K164" s="28">
        <v>0</v>
      </c>
      <c r="L164" s="28">
        <v>0</v>
      </c>
      <c r="M164" s="28">
        <f t="shared" si="134"/>
        <v>16400</v>
      </c>
      <c r="N164" s="17">
        <v>31</v>
      </c>
      <c r="O164" s="17">
        <v>0</v>
      </c>
      <c r="P164" s="28">
        <f t="shared" si="129"/>
        <v>16400</v>
      </c>
      <c r="Q164" s="28">
        <f t="shared" si="130"/>
        <v>0</v>
      </c>
      <c r="R164" s="28">
        <f t="shared" si="131"/>
        <v>0</v>
      </c>
      <c r="S164" s="28">
        <v>0</v>
      </c>
      <c r="T164" s="28">
        <v>0</v>
      </c>
      <c r="U164" s="28">
        <v>0</v>
      </c>
      <c r="V164" s="28">
        <f t="shared" si="122"/>
        <v>16400</v>
      </c>
      <c r="W164" s="28">
        <f t="shared" si="123"/>
        <v>15000</v>
      </c>
      <c r="X164" s="28">
        <f t="shared" si="124"/>
        <v>16400</v>
      </c>
      <c r="Y164" s="28">
        <f t="shared" si="128"/>
        <v>1800</v>
      </c>
      <c r="Z164" s="28">
        <f t="shared" si="132"/>
        <v>123</v>
      </c>
      <c r="AA164" s="38">
        <v>0</v>
      </c>
      <c r="AB164" s="28">
        <v>0</v>
      </c>
      <c r="AC164" s="28">
        <v>0</v>
      </c>
      <c r="AD164" s="28">
        <f t="shared" si="135"/>
        <v>1923</v>
      </c>
      <c r="AE164" s="28">
        <f t="shared" si="133"/>
        <v>14477</v>
      </c>
      <c r="AF164" s="34" t="s">
        <v>38</v>
      </c>
      <c r="AG164" s="47">
        <v>44081</v>
      </c>
      <c r="AH164" s="56"/>
      <c r="AI164" s="64"/>
      <c r="AJ164" s="64"/>
      <c r="AK164" s="64"/>
      <c r="AL164" s="64"/>
    </row>
    <row r="165" spans="1:42" s="42" customFormat="1" ht="30.6" customHeight="1">
      <c r="A165" s="13">
        <v>156</v>
      </c>
      <c r="B165" s="45" t="s">
        <v>488</v>
      </c>
      <c r="C165" s="23" t="s">
        <v>511</v>
      </c>
      <c r="D165" s="23" t="s">
        <v>512</v>
      </c>
      <c r="E165" s="16" t="s">
        <v>286</v>
      </c>
      <c r="F165" s="166">
        <v>1115185143</v>
      </c>
      <c r="G165" s="14">
        <v>11575</v>
      </c>
      <c r="H165" s="156" t="s">
        <v>513</v>
      </c>
      <c r="I165" s="28">
        <v>14900</v>
      </c>
      <c r="J165" s="28">
        <v>0</v>
      </c>
      <c r="K165" s="28">
        <v>0</v>
      </c>
      <c r="L165" s="28">
        <v>0</v>
      </c>
      <c r="M165" s="28">
        <f t="shared" si="134"/>
        <v>14900</v>
      </c>
      <c r="N165" s="17">
        <v>31</v>
      </c>
      <c r="O165" s="17">
        <v>0</v>
      </c>
      <c r="P165" s="28">
        <f t="shared" si="129"/>
        <v>14900</v>
      </c>
      <c r="Q165" s="28">
        <f t="shared" si="130"/>
        <v>0</v>
      </c>
      <c r="R165" s="28">
        <f t="shared" si="131"/>
        <v>0</v>
      </c>
      <c r="S165" s="28">
        <v>0</v>
      </c>
      <c r="T165" s="28">
        <v>0</v>
      </c>
      <c r="U165" s="28">
        <v>0</v>
      </c>
      <c r="V165" s="28">
        <f t="shared" si="122"/>
        <v>14900</v>
      </c>
      <c r="W165" s="28">
        <f t="shared" si="123"/>
        <v>14900</v>
      </c>
      <c r="X165" s="28">
        <f t="shared" si="124"/>
        <v>14900</v>
      </c>
      <c r="Y165" s="28">
        <f t="shared" si="128"/>
        <v>1788</v>
      </c>
      <c r="Z165" s="28">
        <f t="shared" si="132"/>
        <v>112</v>
      </c>
      <c r="AA165" s="38">
        <v>0</v>
      </c>
      <c r="AB165" s="28">
        <v>0</v>
      </c>
      <c r="AC165" s="28">
        <v>0</v>
      </c>
      <c r="AD165" s="28">
        <f t="shared" si="135"/>
        <v>1900</v>
      </c>
      <c r="AE165" s="28">
        <f t="shared" si="133"/>
        <v>13000</v>
      </c>
      <c r="AF165" s="34" t="s">
        <v>38</v>
      </c>
      <c r="AG165" s="47">
        <v>44081</v>
      </c>
      <c r="AH165" s="56"/>
      <c r="AI165" s="56"/>
      <c r="AJ165" s="56"/>
      <c r="AK165" s="56"/>
      <c r="AL165" s="59"/>
      <c r="AM165" s="56"/>
      <c r="AN165" s="56"/>
      <c r="AO165" s="56"/>
      <c r="AP165" s="57"/>
    </row>
    <row r="166" spans="1:42" s="42" customFormat="1" ht="30.6" customHeight="1">
      <c r="A166" s="13">
        <v>157</v>
      </c>
      <c r="B166" s="45" t="s">
        <v>488</v>
      </c>
      <c r="C166" s="153" t="s">
        <v>514</v>
      </c>
      <c r="D166" s="153" t="s">
        <v>515</v>
      </c>
      <c r="E166" s="16" t="s">
        <v>286</v>
      </c>
      <c r="F166" s="16">
        <v>1115186649</v>
      </c>
      <c r="G166" s="14">
        <v>11579</v>
      </c>
      <c r="H166" s="156" t="s">
        <v>516</v>
      </c>
      <c r="I166" s="28">
        <v>14900</v>
      </c>
      <c r="J166" s="28">
        <v>0</v>
      </c>
      <c r="K166" s="28">
        <v>0</v>
      </c>
      <c r="L166" s="28">
        <v>0</v>
      </c>
      <c r="M166" s="28">
        <f t="shared" si="134"/>
        <v>14900</v>
      </c>
      <c r="N166" s="17">
        <v>31</v>
      </c>
      <c r="O166" s="17">
        <v>0</v>
      </c>
      <c r="P166" s="28">
        <f t="shared" si="129"/>
        <v>14900</v>
      </c>
      <c r="Q166" s="28">
        <f t="shared" si="130"/>
        <v>0</v>
      </c>
      <c r="R166" s="28">
        <f t="shared" si="131"/>
        <v>0</v>
      </c>
      <c r="S166" s="28">
        <v>0</v>
      </c>
      <c r="T166" s="28">
        <v>0</v>
      </c>
      <c r="U166" s="28">
        <v>0</v>
      </c>
      <c r="V166" s="28">
        <f t="shared" si="122"/>
        <v>14900</v>
      </c>
      <c r="W166" s="28">
        <f t="shared" si="123"/>
        <v>14900</v>
      </c>
      <c r="X166" s="28">
        <f t="shared" si="124"/>
        <v>14900</v>
      </c>
      <c r="Y166" s="28">
        <f t="shared" si="128"/>
        <v>1788</v>
      </c>
      <c r="Z166" s="28">
        <f t="shared" si="132"/>
        <v>112</v>
      </c>
      <c r="AA166" s="38">
        <v>0</v>
      </c>
      <c r="AB166" s="28">
        <v>0</v>
      </c>
      <c r="AC166" s="28">
        <v>0</v>
      </c>
      <c r="AD166" s="28">
        <f t="shared" si="135"/>
        <v>1900</v>
      </c>
      <c r="AE166" s="28">
        <f t="shared" si="133"/>
        <v>13000</v>
      </c>
      <c r="AF166" s="34" t="s">
        <v>38</v>
      </c>
      <c r="AG166" s="47">
        <v>44081</v>
      </c>
      <c r="AH166" s="56"/>
      <c r="AI166" s="56"/>
      <c r="AJ166" s="56"/>
      <c r="AK166" s="56"/>
      <c r="AL166" s="59"/>
      <c r="AM166" s="56"/>
      <c r="AN166" s="56"/>
      <c r="AO166" s="56"/>
      <c r="AP166" s="57"/>
    </row>
    <row r="167" spans="1:42" s="42" customFormat="1" ht="30.6" customHeight="1">
      <c r="A167" s="13">
        <v>158</v>
      </c>
      <c r="B167" s="45" t="s">
        <v>488</v>
      </c>
      <c r="C167" s="12" t="s">
        <v>107</v>
      </c>
      <c r="D167" s="12" t="s">
        <v>517</v>
      </c>
      <c r="E167" s="16" t="s">
        <v>286</v>
      </c>
      <c r="F167" s="124">
        <v>1114517336</v>
      </c>
      <c r="G167" s="14">
        <v>1211</v>
      </c>
      <c r="H167" s="158" t="s">
        <v>518</v>
      </c>
      <c r="I167" s="28">
        <v>14900</v>
      </c>
      <c r="J167" s="28">
        <v>0</v>
      </c>
      <c r="K167" s="28">
        <v>0</v>
      </c>
      <c r="L167" s="28">
        <v>0</v>
      </c>
      <c r="M167" s="28">
        <f>I167+J167+K167+L167</f>
        <v>14900</v>
      </c>
      <c r="N167" s="17">
        <v>15</v>
      </c>
      <c r="O167" s="17">
        <v>0</v>
      </c>
      <c r="P167" s="28">
        <f t="shared" si="129"/>
        <v>7210</v>
      </c>
      <c r="Q167" s="28">
        <f t="shared" si="130"/>
        <v>0</v>
      </c>
      <c r="R167" s="28">
        <f t="shared" si="131"/>
        <v>0</v>
      </c>
      <c r="S167" s="28">
        <v>0</v>
      </c>
      <c r="T167" s="28">
        <v>0</v>
      </c>
      <c r="U167" s="28">
        <v>0</v>
      </c>
      <c r="V167" s="28">
        <f>P167+Q167+R167+S167+T167+U167</f>
        <v>7210</v>
      </c>
      <c r="W167" s="28">
        <f>IF(P167&gt;15000,15000,P167)</f>
        <v>7210</v>
      </c>
      <c r="X167" s="28">
        <f>V167</f>
        <v>7210</v>
      </c>
      <c r="Y167" s="28">
        <f t="shared" si="128"/>
        <v>865</v>
      </c>
      <c r="Z167" s="28">
        <f>CEILING(X167*0.75%,1)</f>
        <v>55</v>
      </c>
      <c r="AA167" s="38">
        <v>0</v>
      </c>
      <c r="AB167" s="28">
        <v>0</v>
      </c>
      <c r="AC167" s="28">
        <v>0</v>
      </c>
      <c r="AD167" s="28">
        <f>+Y167+Z167+AA167+AB167+AC167</f>
        <v>920</v>
      </c>
      <c r="AE167" s="28">
        <f>V167-AD167</f>
        <v>6290</v>
      </c>
      <c r="AF167" s="34" t="s">
        <v>38</v>
      </c>
      <c r="AG167" s="47">
        <v>44081</v>
      </c>
      <c r="AH167" s="56"/>
      <c r="AI167" s="56"/>
      <c r="AJ167" s="56"/>
      <c r="AK167" s="56"/>
      <c r="AL167" s="56"/>
      <c r="AM167" s="56"/>
      <c r="AN167" s="56"/>
      <c r="AO167" s="56"/>
      <c r="AP167" s="57"/>
    </row>
    <row r="168" spans="1:42" s="42" customFormat="1" ht="30.6" customHeight="1">
      <c r="A168" s="13">
        <v>159</v>
      </c>
      <c r="B168" s="45" t="s">
        <v>488</v>
      </c>
      <c r="C168" s="23" t="s">
        <v>519</v>
      </c>
      <c r="D168" s="61" t="s">
        <v>520</v>
      </c>
      <c r="E168" s="16" t="s">
        <v>286</v>
      </c>
      <c r="F168" s="16">
        <v>1115210745</v>
      </c>
      <c r="G168" s="14">
        <v>11592</v>
      </c>
      <c r="H168" s="123" t="s">
        <v>521</v>
      </c>
      <c r="I168" s="28">
        <v>16400</v>
      </c>
      <c r="J168" s="28">
        <v>0</v>
      </c>
      <c r="K168" s="28">
        <v>0</v>
      </c>
      <c r="L168" s="28">
        <v>0</v>
      </c>
      <c r="M168" s="28">
        <f>I168+J168+K168+L168</f>
        <v>16400</v>
      </c>
      <c r="N168" s="17">
        <v>31</v>
      </c>
      <c r="O168" s="17">
        <v>0</v>
      </c>
      <c r="P168" s="28">
        <f t="shared" si="129"/>
        <v>16400</v>
      </c>
      <c r="Q168" s="28">
        <f t="shared" si="130"/>
        <v>0</v>
      </c>
      <c r="R168" s="28">
        <f t="shared" si="131"/>
        <v>0</v>
      </c>
      <c r="S168" s="28">
        <v>0</v>
      </c>
      <c r="T168" s="28">
        <v>0</v>
      </c>
      <c r="U168" s="28">
        <v>0</v>
      </c>
      <c r="V168" s="28">
        <f>P168+Q168+R168+S168+T168+U168</f>
        <v>16400</v>
      </c>
      <c r="W168" s="28">
        <f>IF(P168&gt;15000,15000,P168)</f>
        <v>15000</v>
      </c>
      <c r="X168" s="28">
        <f>V168</f>
        <v>16400</v>
      </c>
      <c r="Y168" s="28">
        <f t="shared" si="128"/>
        <v>1800</v>
      </c>
      <c r="Z168" s="28">
        <f t="shared" si="132"/>
        <v>123</v>
      </c>
      <c r="AA168" s="38">
        <v>0</v>
      </c>
      <c r="AB168" s="28">
        <v>0</v>
      </c>
      <c r="AC168" s="28">
        <v>0</v>
      </c>
      <c r="AD168" s="28">
        <f t="shared" si="135"/>
        <v>1923</v>
      </c>
      <c r="AE168" s="28">
        <f t="shared" si="133"/>
        <v>14477</v>
      </c>
      <c r="AF168" s="34" t="s">
        <v>38</v>
      </c>
      <c r="AG168" s="47">
        <v>44081</v>
      </c>
      <c r="AH168" s="56"/>
      <c r="AI168" s="56"/>
      <c r="AJ168" s="56"/>
      <c r="AK168" s="56"/>
      <c r="AL168" s="56"/>
      <c r="AM168" s="56"/>
      <c r="AN168" s="56"/>
      <c r="AO168" s="56"/>
      <c r="AP168" s="57"/>
    </row>
    <row r="169" spans="1:42" s="42" customFormat="1" ht="30.6" customHeight="1">
      <c r="A169" s="13">
        <v>160</v>
      </c>
      <c r="B169" s="45" t="s">
        <v>488</v>
      </c>
      <c r="C169" s="12" t="s">
        <v>522</v>
      </c>
      <c r="D169" s="12" t="s">
        <v>523</v>
      </c>
      <c r="E169" s="16" t="s">
        <v>286</v>
      </c>
      <c r="F169" s="13">
        <v>1114729640</v>
      </c>
      <c r="G169" s="14">
        <v>1334</v>
      </c>
      <c r="H169" s="158" t="s">
        <v>524</v>
      </c>
      <c r="I169" s="28">
        <v>16400</v>
      </c>
      <c r="J169" s="28">
        <v>0</v>
      </c>
      <c r="K169" s="28">
        <v>0</v>
      </c>
      <c r="L169" s="28">
        <v>0</v>
      </c>
      <c r="M169" s="28">
        <f>I169+J169+K169+L169</f>
        <v>16400</v>
      </c>
      <c r="N169" s="17">
        <v>31</v>
      </c>
      <c r="O169" s="17">
        <v>0</v>
      </c>
      <c r="P169" s="28">
        <f t="shared" si="129"/>
        <v>16400</v>
      </c>
      <c r="Q169" s="28">
        <f t="shared" si="130"/>
        <v>0</v>
      </c>
      <c r="R169" s="28">
        <f t="shared" si="131"/>
        <v>0</v>
      </c>
      <c r="S169" s="28">
        <v>0</v>
      </c>
      <c r="T169" s="28">
        <v>0</v>
      </c>
      <c r="U169" s="28">
        <v>0</v>
      </c>
      <c r="V169" s="28">
        <f>P169+Q169+R169+S169+T169+U169</f>
        <v>16400</v>
      </c>
      <c r="W169" s="28">
        <f>IF(P169&gt;15000,15000,P169)</f>
        <v>15000</v>
      </c>
      <c r="X169" s="28">
        <f>V169</f>
        <v>16400</v>
      </c>
      <c r="Y169" s="28">
        <f t="shared" si="128"/>
        <v>1800</v>
      </c>
      <c r="Z169" s="28">
        <f t="shared" si="132"/>
        <v>123</v>
      </c>
      <c r="AA169" s="38">
        <v>0</v>
      </c>
      <c r="AB169" s="28">
        <v>0</v>
      </c>
      <c r="AC169" s="28">
        <v>0</v>
      </c>
      <c r="AD169" s="28">
        <f t="shared" si="135"/>
        <v>1923</v>
      </c>
      <c r="AE169" s="28">
        <f t="shared" si="133"/>
        <v>14477</v>
      </c>
      <c r="AF169" s="34" t="s">
        <v>38</v>
      </c>
      <c r="AG169" s="47">
        <v>44081</v>
      </c>
      <c r="AH169" s="56"/>
      <c r="AI169" s="56"/>
      <c r="AJ169" s="56"/>
      <c r="AK169" s="56"/>
      <c r="AL169" s="59"/>
      <c r="AM169" s="56"/>
      <c r="AN169" s="56"/>
      <c r="AO169" s="56"/>
      <c r="AP169" s="57"/>
    </row>
    <row r="170" spans="1:42" s="42" customFormat="1" ht="30.6" customHeight="1">
      <c r="A170" s="13">
        <v>161</v>
      </c>
      <c r="B170" s="45" t="s">
        <v>488</v>
      </c>
      <c r="C170" s="23" t="s">
        <v>525</v>
      </c>
      <c r="D170" s="23" t="s">
        <v>526</v>
      </c>
      <c r="E170" s="16" t="s">
        <v>286</v>
      </c>
      <c r="F170" s="13">
        <v>1115290989</v>
      </c>
      <c r="G170" s="14">
        <v>11634</v>
      </c>
      <c r="H170" s="123" t="s">
        <v>527</v>
      </c>
      <c r="I170" s="28">
        <v>14900</v>
      </c>
      <c r="J170" s="28">
        <v>0</v>
      </c>
      <c r="K170" s="28">
        <v>0</v>
      </c>
      <c r="L170" s="28">
        <v>0</v>
      </c>
      <c r="M170" s="28">
        <f>I170+J170+K170+L170</f>
        <v>14900</v>
      </c>
      <c r="N170" s="17">
        <v>31</v>
      </c>
      <c r="O170" s="17">
        <v>0</v>
      </c>
      <c r="P170" s="28">
        <f t="shared" si="129"/>
        <v>14900</v>
      </c>
      <c r="Q170" s="28">
        <f t="shared" si="130"/>
        <v>0</v>
      </c>
      <c r="R170" s="28">
        <f t="shared" si="131"/>
        <v>0</v>
      </c>
      <c r="S170" s="28">
        <v>0</v>
      </c>
      <c r="T170" s="28">
        <v>0</v>
      </c>
      <c r="U170" s="28">
        <v>0</v>
      </c>
      <c r="V170" s="28">
        <f>P170+Q170+R170+S170+T170+U170</f>
        <v>14900</v>
      </c>
      <c r="W170" s="28">
        <f>IF(P170&gt;15000,15000,P170)</f>
        <v>14900</v>
      </c>
      <c r="X170" s="28">
        <f>V170</f>
        <v>14900</v>
      </c>
      <c r="Y170" s="28">
        <f t="shared" si="128"/>
        <v>1788</v>
      </c>
      <c r="Z170" s="28">
        <f t="shared" si="132"/>
        <v>112</v>
      </c>
      <c r="AA170" s="38">
        <v>0</v>
      </c>
      <c r="AB170" s="28">
        <v>0</v>
      </c>
      <c r="AC170" s="28">
        <v>0</v>
      </c>
      <c r="AD170" s="28">
        <f t="shared" si="135"/>
        <v>1900</v>
      </c>
      <c r="AE170" s="28">
        <f t="shared" si="133"/>
        <v>13000</v>
      </c>
      <c r="AF170" s="34" t="s">
        <v>38</v>
      </c>
      <c r="AG170" s="47">
        <v>44081</v>
      </c>
      <c r="AH170" s="56"/>
      <c r="AI170" s="56"/>
      <c r="AJ170" s="56"/>
      <c r="AK170" s="56"/>
      <c r="AL170" s="59"/>
      <c r="AM170" s="56"/>
      <c r="AN170" s="56"/>
      <c r="AO170" s="56"/>
      <c r="AP170" s="57"/>
    </row>
    <row r="171" spans="1:42" s="42" customFormat="1" ht="30.6" customHeight="1">
      <c r="A171" s="13">
        <v>162</v>
      </c>
      <c r="B171" s="45" t="s">
        <v>488</v>
      </c>
      <c r="C171" s="23" t="s">
        <v>528</v>
      </c>
      <c r="D171" s="23" t="s">
        <v>529</v>
      </c>
      <c r="E171" s="16" t="s">
        <v>286</v>
      </c>
      <c r="F171" s="13">
        <v>1113683668</v>
      </c>
      <c r="G171" s="14">
        <v>11696</v>
      </c>
      <c r="H171" s="140" t="s">
        <v>530</v>
      </c>
      <c r="I171" s="28">
        <v>14900</v>
      </c>
      <c r="J171" s="28">
        <v>0</v>
      </c>
      <c r="K171" s="28">
        <v>0</v>
      </c>
      <c r="L171" s="28">
        <v>0</v>
      </c>
      <c r="M171" s="28">
        <f>I171+J171+K171+L171</f>
        <v>14900</v>
      </c>
      <c r="N171" s="17">
        <v>31</v>
      </c>
      <c r="O171" s="17">
        <v>0</v>
      </c>
      <c r="P171" s="28">
        <f t="shared" si="129"/>
        <v>14900</v>
      </c>
      <c r="Q171" s="28">
        <f t="shared" si="130"/>
        <v>0</v>
      </c>
      <c r="R171" s="28">
        <f t="shared" si="131"/>
        <v>0</v>
      </c>
      <c r="S171" s="28">
        <v>0</v>
      </c>
      <c r="T171" s="28">
        <v>0</v>
      </c>
      <c r="U171" s="28">
        <v>0</v>
      </c>
      <c r="V171" s="28">
        <f>P171+Q171+R171+S171+T171+U171</f>
        <v>14900</v>
      </c>
      <c r="W171" s="28">
        <f>IF(P171&gt;15000,15000,P171)</f>
        <v>14900</v>
      </c>
      <c r="X171" s="28">
        <f>V171</f>
        <v>14900</v>
      </c>
      <c r="Y171" s="28">
        <f t="shared" si="128"/>
        <v>1788</v>
      </c>
      <c r="Z171" s="28">
        <f t="shared" si="132"/>
        <v>112</v>
      </c>
      <c r="AA171" s="38">
        <v>0</v>
      </c>
      <c r="AB171" s="28">
        <v>0</v>
      </c>
      <c r="AC171" s="28">
        <v>0</v>
      </c>
      <c r="AD171" s="28">
        <f t="shared" si="135"/>
        <v>1900</v>
      </c>
      <c r="AE171" s="28">
        <f t="shared" si="133"/>
        <v>13000</v>
      </c>
      <c r="AF171" s="34" t="s">
        <v>38</v>
      </c>
      <c r="AG171" s="47">
        <v>44081</v>
      </c>
      <c r="AH171" s="56"/>
      <c r="AI171" s="56"/>
      <c r="AJ171" s="56"/>
      <c r="AK171" s="56"/>
      <c r="AL171" s="59"/>
      <c r="AM171" s="56"/>
      <c r="AN171" s="56"/>
      <c r="AO171" s="56"/>
      <c r="AP171" s="57"/>
    </row>
    <row r="172" spans="1:42" s="42" customFormat="1" ht="30.6" customHeight="1">
      <c r="A172" s="13">
        <v>163</v>
      </c>
      <c r="B172" s="45" t="s">
        <v>488</v>
      </c>
      <c r="C172" s="23" t="s">
        <v>531</v>
      </c>
      <c r="D172" s="23" t="s">
        <v>532</v>
      </c>
      <c r="E172" s="16" t="s">
        <v>286</v>
      </c>
      <c r="F172" s="13">
        <v>1114887024</v>
      </c>
      <c r="G172" s="14">
        <v>11780</v>
      </c>
      <c r="H172" s="123" t="s">
        <v>533</v>
      </c>
      <c r="I172" s="28">
        <v>14900</v>
      </c>
      <c r="J172" s="28">
        <v>0</v>
      </c>
      <c r="K172" s="28">
        <v>0</v>
      </c>
      <c r="L172" s="28">
        <v>0</v>
      </c>
      <c r="M172" s="28">
        <f t="shared" ref="M172:M175" si="136">I172+J172+K172+L172</f>
        <v>14900</v>
      </c>
      <c r="N172" s="17">
        <v>31</v>
      </c>
      <c r="O172" s="17">
        <v>0</v>
      </c>
      <c r="P172" s="28">
        <f t="shared" si="129"/>
        <v>14900</v>
      </c>
      <c r="Q172" s="28">
        <f t="shared" si="130"/>
        <v>0</v>
      </c>
      <c r="R172" s="28">
        <f t="shared" si="131"/>
        <v>0</v>
      </c>
      <c r="S172" s="28">
        <v>0</v>
      </c>
      <c r="T172" s="28">
        <v>0</v>
      </c>
      <c r="U172" s="28">
        <v>0</v>
      </c>
      <c r="V172" s="28">
        <f t="shared" ref="V172:V175" si="137">P172+Q172+R172+S172+T172+U172</f>
        <v>14900</v>
      </c>
      <c r="W172" s="28">
        <f t="shared" ref="W172:W175" si="138">IF(P172&gt;15000,15000,P172)</f>
        <v>14900</v>
      </c>
      <c r="X172" s="28">
        <f t="shared" ref="X172:X175" si="139">V172</f>
        <v>14900</v>
      </c>
      <c r="Y172" s="28">
        <f t="shared" si="128"/>
        <v>1788</v>
      </c>
      <c r="Z172" s="28">
        <f t="shared" si="132"/>
        <v>112</v>
      </c>
      <c r="AA172" s="38">
        <v>0</v>
      </c>
      <c r="AB172" s="28">
        <v>0</v>
      </c>
      <c r="AC172" s="28">
        <v>0</v>
      </c>
      <c r="AD172" s="28">
        <f t="shared" si="135"/>
        <v>1900</v>
      </c>
      <c r="AE172" s="28">
        <f t="shared" si="133"/>
        <v>13000</v>
      </c>
      <c r="AF172" s="34" t="s">
        <v>38</v>
      </c>
      <c r="AG172" s="47">
        <v>44081</v>
      </c>
      <c r="AH172" s="56"/>
      <c r="AI172" s="56"/>
      <c r="AJ172" s="56"/>
      <c r="AK172" s="56"/>
      <c r="AL172" s="59"/>
      <c r="AM172" s="56"/>
      <c r="AN172" s="56"/>
      <c r="AO172" s="56"/>
      <c r="AP172" s="57"/>
    </row>
    <row r="173" spans="1:42" s="42" customFormat="1" ht="30.6" customHeight="1">
      <c r="A173" s="13">
        <v>164</v>
      </c>
      <c r="B173" s="45" t="s">
        <v>488</v>
      </c>
      <c r="C173" s="23" t="s">
        <v>406</v>
      </c>
      <c r="D173" s="23" t="s">
        <v>534</v>
      </c>
      <c r="E173" s="16" t="s">
        <v>286</v>
      </c>
      <c r="F173" s="13">
        <v>1114938239</v>
      </c>
      <c r="G173" s="14">
        <v>11779</v>
      </c>
      <c r="H173" s="123" t="s">
        <v>535</v>
      </c>
      <c r="I173" s="28">
        <v>14900</v>
      </c>
      <c r="J173" s="28">
        <v>0</v>
      </c>
      <c r="K173" s="28">
        <v>0</v>
      </c>
      <c r="L173" s="28">
        <v>0</v>
      </c>
      <c r="M173" s="28">
        <f t="shared" si="136"/>
        <v>14900</v>
      </c>
      <c r="N173" s="17">
        <v>31</v>
      </c>
      <c r="O173" s="17">
        <v>0</v>
      </c>
      <c r="P173" s="28">
        <f t="shared" si="129"/>
        <v>14900</v>
      </c>
      <c r="Q173" s="28">
        <f t="shared" si="130"/>
        <v>0</v>
      </c>
      <c r="R173" s="28">
        <f t="shared" si="131"/>
        <v>0</v>
      </c>
      <c r="S173" s="28">
        <v>0</v>
      </c>
      <c r="T173" s="28">
        <v>0</v>
      </c>
      <c r="U173" s="28">
        <v>0</v>
      </c>
      <c r="V173" s="28">
        <f t="shared" si="137"/>
        <v>14900</v>
      </c>
      <c r="W173" s="28">
        <f t="shared" si="138"/>
        <v>14900</v>
      </c>
      <c r="X173" s="28">
        <f t="shared" si="139"/>
        <v>14900</v>
      </c>
      <c r="Y173" s="28">
        <f t="shared" si="128"/>
        <v>1788</v>
      </c>
      <c r="Z173" s="28">
        <f t="shared" si="132"/>
        <v>112</v>
      </c>
      <c r="AA173" s="38">
        <v>0</v>
      </c>
      <c r="AB173" s="28">
        <v>0</v>
      </c>
      <c r="AC173" s="28">
        <v>0</v>
      </c>
      <c r="AD173" s="28">
        <f t="shared" si="135"/>
        <v>1900</v>
      </c>
      <c r="AE173" s="28">
        <f t="shared" si="133"/>
        <v>13000</v>
      </c>
      <c r="AF173" s="34" t="s">
        <v>38</v>
      </c>
      <c r="AG173" s="47">
        <v>44081</v>
      </c>
      <c r="AH173" s="56"/>
      <c r="AI173" s="56"/>
      <c r="AJ173" s="56"/>
      <c r="AK173" s="56"/>
      <c r="AL173" s="59"/>
      <c r="AM173" s="56"/>
      <c r="AN173" s="56"/>
      <c r="AO173" s="56"/>
      <c r="AP173" s="57"/>
    </row>
    <row r="174" spans="1:42" s="42" customFormat="1" ht="30.6" customHeight="1">
      <c r="A174" s="13">
        <v>165</v>
      </c>
      <c r="B174" s="45" t="s">
        <v>488</v>
      </c>
      <c r="C174" s="23" t="s">
        <v>195</v>
      </c>
      <c r="D174" s="23" t="s">
        <v>494</v>
      </c>
      <c r="E174" s="16" t="s">
        <v>286</v>
      </c>
      <c r="F174" s="13">
        <v>1115531676</v>
      </c>
      <c r="G174" s="14">
        <v>11777</v>
      </c>
      <c r="H174" s="123" t="s">
        <v>536</v>
      </c>
      <c r="I174" s="28">
        <v>14900</v>
      </c>
      <c r="J174" s="28">
        <v>0</v>
      </c>
      <c r="K174" s="28">
        <v>0</v>
      </c>
      <c r="L174" s="28">
        <v>0</v>
      </c>
      <c r="M174" s="28">
        <f t="shared" si="136"/>
        <v>14900</v>
      </c>
      <c r="N174" s="17">
        <v>31</v>
      </c>
      <c r="O174" s="17">
        <v>0</v>
      </c>
      <c r="P174" s="28">
        <f t="shared" si="129"/>
        <v>14900</v>
      </c>
      <c r="Q174" s="28">
        <f t="shared" si="130"/>
        <v>0</v>
      </c>
      <c r="R174" s="28">
        <f t="shared" si="131"/>
        <v>0</v>
      </c>
      <c r="S174" s="28">
        <v>0</v>
      </c>
      <c r="T174" s="28">
        <v>0</v>
      </c>
      <c r="U174" s="28">
        <v>0</v>
      </c>
      <c r="V174" s="28">
        <f t="shared" si="137"/>
        <v>14900</v>
      </c>
      <c r="W174" s="28">
        <f t="shared" si="138"/>
        <v>14900</v>
      </c>
      <c r="X174" s="28">
        <f t="shared" si="139"/>
        <v>14900</v>
      </c>
      <c r="Y174" s="28">
        <f t="shared" si="128"/>
        <v>1788</v>
      </c>
      <c r="Z174" s="28">
        <f t="shared" si="132"/>
        <v>112</v>
      </c>
      <c r="AA174" s="38">
        <v>0</v>
      </c>
      <c r="AB174" s="28">
        <v>0</v>
      </c>
      <c r="AC174" s="28">
        <v>0</v>
      </c>
      <c r="AD174" s="28">
        <f t="shared" si="135"/>
        <v>1900</v>
      </c>
      <c r="AE174" s="28">
        <f t="shared" si="133"/>
        <v>13000</v>
      </c>
      <c r="AF174" s="34" t="s">
        <v>38</v>
      </c>
      <c r="AG174" s="47">
        <v>44081</v>
      </c>
      <c r="AH174" s="56"/>
      <c r="AI174" s="56"/>
      <c r="AJ174" s="56"/>
      <c r="AK174" s="56"/>
      <c r="AL174" s="59"/>
      <c r="AM174" s="56"/>
      <c r="AN174" s="56"/>
      <c r="AO174" s="56"/>
      <c r="AP174" s="57"/>
    </row>
    <row r="175" spans="1:42" s="42" customFormat="1" ht="30.6" customHeight="1">
      <c r="A175" s="13">
        <v>166</v>
      </c>
      <c r="B175" s="45" t="s">
        <v>488</v>
      </c>
      <c r="C175" s="23" t="s">
        <v>537</v>
      </c>
      <c r="D175" s="23" t="s">
        <v>538</v>
      </c>
      <c r="E175" s="16" t="s">
        <v>286</v>
      </c>
      <c r="F175" s="13">
        <v>1115673168</v>
      </c>
      <c r="G175" s="14">
        <v>11856</v>
      </c>
      <c r="H175" s="140" t="s">
        <v>539</v>
      </c>
      <c r="I175" s="28">
        <v>14900</v>
      </c>
      <c r="J175" s="28">
        <v>0</v>
      </c>
      <c r="K175" s="28">
        <v>0</v>
      </c>
      <c r="L175" s="28">
        <v>0</v>
      </c>
      <c r="M175" s="28">
        <f t="shared" si="136"/>
        <v>14900</v>
      </c>
      <c r="N175" s="17">
        <v>0</v>
      </c>
      <c r="O175" s="17">
        <v>0</v>
      </c>
      <c r="P175" s="28">
        <f t="shared" si="129"/>
        <v>0</v>
      </c>
      <c r="Q175" s="28">
        <f t="shared" si="130"/>
        <v>0</v>
      </c>
      <c r="R175" s="28">
        <f t="shared" si="131"/>
        <v>0</v>
      </c>
      <c r="S175" s="28">
        <v>0</v>
      </c>
      <c r="T175" s="28">
        <v>0</v>
      </c>
      <c r="U175" s="28">
        <v>0</v>
      </c>
      <c r="V175" s="28">
        <f t="shared" si="137"/>
        <v>0</v>
      </c>
      <c r="W175" s="28">
        <f t="shared" si="138"/>
        <v>0</v>
      </c>
      <c r="X175" s="28">
        <f t="shared" si="139"/>
        <v>0</v>
      </c>
      <c r="Y175" s="28">
        <f t="shared" si="128"/>
        <v>0</v>
      </c>
      <c r="Z175" s="28">
        <f t="shared" si="132"/>
        <v>0</v>
      </c>
      <c r="AA175" s="38">
        <v>0</v>
      </c>
      <c r="AB175" s="28">
        <v>0</v>
      </c>
      <c r="AC175" s="28">
        <v>0</v>
      </c>
      <c r="AD175" s="28">
        <f t="shared" si="135"/>
        <v>0</v>
      </c>
      <c r="AE175" s="28">
        <f t="shared" si="133"/>
        <v>0</v>
      </c>
      <c r="AF175" s="34"/>
      <c r="AG175" s="47"/>
      <c r="AH175" s="56"/>
      <c r="AI175" s="56"/>
      <c r="AJ175" s="56"/>
      <c r="AK175" s="56"/>
      <c r="AL175" s="59"/>
      <c r="AM175" s="56"/>
      <c r="AN175" s="56"/>
      <c r="AO175" s="56"/>
      <c r="AP175" s="57"/>
    </row>
    <row r="176" spans="1:42" s="176" customFormat="1" ht="30.6" customHeight="1">
      <c r="A176" s="13">
        <v>167</v>
      </c>
      <c r="B176" s="45" t="s">
        <v>488</v>
      </c>
      <c r="C176" s="23" t="s">
        <v>540</v>
      </c>
      <c r="D176" s="23" t="s">
        <v>541</v>
      </c>
      <c r="E176" s="45" t="s">
        <v>286</v>
      </c>
      <c r="F176" s="187">
        <v>1115656871</v>
      </c>
      <c r="G176" s="45">
        <v>11852</v>
      </c>
      <c r="H176" s="188" t="s">
        <v>542</v>
      </c>
      <c r="I176" s="28">
        <v>14900</v>
      </c>
      <c r="J176" s="28">
        <v>0</v>
      </c>
      <c r="K176" s="28">
        <v>0</v>
      </c>
      <c r="L176" s="28">
        <v>0</v>
      </c>
      <c r="M176" s="28">
        <f>I176+J176+K176+L176</f>
        <v>14900</v>
      </c>
      <c r="N176" s="17">
        <v>31</v>
      </c>
      <c r="O176" s="17">
        <v>0</v>
      </c>
      <c r="P176" s="28">
        <f t="shared" si="129"/>
        <v>14900</v>
      </c>
      <c r="Q176" s="28">
        <f t="shared" si="130"/>
        <v>0</v>
      </c>
      <c r="R176" s="28">
        <f t="shared" si="131"/>
        <v>0</v>
      </c>
      <c r="S176" s="28">
        <v>0</v>
      </c>
      <c r="T176" s="28">
        <v>0</v>
      </c>
      <c r="U176" s="28">
        <v>0</v>
      </c>
      <c r="V176" s="28">
        <f>P176+Q176+R176+S176+T176+U176</f>
        <v>14900</v>
      </c>
      <c r="W176" s="28">
        <f>IF(P176&gt;15000,15000,P176)</f>
        <v>14900</v>
      </c>
      <c r="X176" s="28">
        <f>V176</f>
        <v>14900</v>
      </c>
      <c r="Y176" s="28">
        <f t="shared" si="128"/>
        <v>1788</v>
      </c>
      <c r="Z176" s="28">
        <f>CEILING(X176*0.75%,1)</f>
        <v>112</v>
      </c>
      <c r="AA176" s="38">
        <v>0</v>
      </c>
      <c r="AB176" s="28">
        <v>0</v>
      </c>
      <c r="AC176" s="28">
        <v>0</v>
      </c>
      <c r="AD176" s="28">
        <f>+Y176+Z176+AA176+AB176+AC176</f>
        <v>1900</v>
      </c>
      <c r="AE176" s="28">
        <f>V176-AD176</f>
        <v>13000</v>
      </c>
      <c r="AF176" s="34" t="s">
        <v>38</v>
      </c>
      <c r="AG176" s="47">
        <v>44081</v>
      </c>
      <c r="AH176" s="56"/>
      <c r="AI176" s="65"/>
      <c r="AJ176" s="65"/>
      <c r="AK176" s="65"/>
      <c r="AL176" s="189"/>
      <c r="AM176" s="65"/>
      <c r="AN176" s="65"/>
      <c r="AO176" s="65"/>
      <c r="AP176" s="190"/>
    </row>
    <row r="177" spans="1:42" s="42" customFormat="1" ht="30.6" customHeight="1">
      <c r="A177" s="13">
        <v>168</v>
      </c>
      <c r="B177" s="45" t="s">
        <v>488</v>
      </c>
      <c r="C177" s="153" t="s">
        <v>543</v>
      </c>
      <c r="D177" s="153" t="s">
        <v>544</v>
      </c>
      <c r="E177" s="16" t="s">
        <v>286</v>
      </c>
      <c r="F177" s="122">
        <v>1115695137</v>
      </c>
      <c r="G177" s="175">
        <v>11869</v>
      </c>
      <c r="H177" s="169" t="s">
        <v>545</v>
      </c>
      <c r="I177" s="28">
        <v>14900</v>
      </c>
      <c r="J177" s="28">
        <v>0</v>
      </c>
      <c r="K177" s="28">
        <v>0</v>
      </c>
      <c r="L177" s="28">
        <v>0</v>
      </c>
      <c r="M177" s="28">
        <f t="shared" ref="M177" si="140">I177+J177+K177+L177</f>
        <v>14900</v>
      </c>
      <c r="N177" s="17">
        <v>31</v>
      </c>
      <c r="O177" s="17">
        <v>0</v>
      </c>
      <c r="P177" s="28">
        <f t="shared" si="129"/>
        <v>14900</v>
      </c>
      <c r="Q177" s="28">
        <f t="shared" si="130"/>
        <v>0</v>
      </c>
      <c r="R177" s="28">
        <f t="shared" si="131"/>
        <v>0</v>
      </c>
      <c r="S177" s="28">
        <v>0</v>
      </c>
      <c r="T177" s="28">
        <v>0</v>
      </c>
      <c r="U177" s="28">
        <v>0</v>
      </c>
      <c r="V177" s="28">
        <f t="shared" ref="V177" si="141">P177+Q177+R177+S177+T177+U177</f>
        <v>14900</v>
      </c>
      <c r="W177" s="28">
        <f t="shared" ref="W177" si="142">IF(P177&gt;15000,15000,P177)</f>
        <v>14900</v>
      </c>
      <c r="X177" s="28">
        <f t="shared" ref="X177" si="143">V177</f>
        <v>14900</v>
      </c>
      <c r="Y177" s="28">
        <f t="shared" si="128"/>
        <v>1788</v>
      </c>
      <c r="Z177" s="28">
        <f t="shared" ref="Z177:Z180" si="144">CEILING(X177*0.75%,1)</f>
        <v>112</v>
      </c>
      <c r="AA177" s="38">
        <v>0</v>
      </c>
      <c r="AB177" s="28">
        <v>0</v>
      </c>
      <c r="AC177" s="28">
        <v>0</v>
      </c>
      <c r="AD177" s="28">
        <f t="shared" ref="AD177" si="145">+Y177+Z177+AA177+AB177+AC177</f>
        <v>1900</v>
      </c>
      <c r="AE177" s="28">
        <f t="shared" ref="AE177" si="146">V177-AD177</f>
        <v>13000</v>
      </c>
      <c r="AF177" s="34" t="s">
        <v>38</v>
      </c>
      <c r="AG177" s="47">
        <v>44081</v>
      </c>
      <c r="AH177" s="56"/>
      <c r="AI177" s="56"/>
      <c r="AJ177" s="56"/>
      <c r="AK177" s="56"/>
      <c r="AL177" s="59"/>
      <c r="AM177" s="56"/>
      <c r="AN177" s="56"/>
      <c r="AO177" s="56"/>
      <c r="AP177" s="57"/>
    </row>
    <row r="178" spans="1:42" s="42" customFormat="1" ht="30.6" customHeight="1">
      <c r="A178" s="13">
        <v>169</v>
      </c>
      <c r="B178" s="16" t="s">
        <v>546</v>
      </c>
      <c r="C178" s="12" t="s">
        <v>546</v>
      </c>
      <c r="D178" s="23" t="s">
        <v>547</v>
      </c>
      <c r="E178" s="16" t="s">
        <v>283</v>
      </c>
      <c r="F178" s="18">
        <v>1111845909</v>
      </c>
      <c r="G178" s="18">
        <v>1113</v>
      </c>
      <c r="H178" s="158" t="s">
        <v>548</v>
      </c>
      <c r="I178" s="28">
        <v>20000</v>
      </c>
      <c r="J178" s="28">
        <v>0</v>
      </c>
      <c r="K178" s="28">
        <v>0</v>
      </c>
      <c r="L178" s="28">
        <v>0</v>
      </c>
      <c r="M178" s="28">
        <f>I178+J178+K178+L178</f>
        <v>20000</v>
      </c>
      <c r="N178" s="17">
        <v>31</v>
      </c>
      <c r="O178" s="17">
        <v>0</v>
      </c>
      <c r="P178" s="28">
        <f t="shared" si="129"/>
        <v>20000</v>
      </c>
      <c r="Q178" s="28">
        <f t="shared" si="130"/>
        <v>0</v>
      </c>
      <c r="R178" s="28">
        <f t="shared" si="131"/>
        <v>0</v>
      </c>
      <c r="S178" s="28">
        <v>0</v>
      </c>
      <c r="T178" s="28">
        <v>0</v>
      </c>
      <c r="U178" s="28">
        <v>0</v>
      </c>
      <c r="V178" s="28">
        <f>P178+Q178+R178+S178+T178+U178</f>
        <v>20000</v>
      </c>
      <c r="W178" s="28">
        <f>IF(P178&gt;15000,15000,P178)</f>
        <v>15000</v>
      </c>
      <c r="X178" s="28">
        <f>V178</f>
        <v>20000</v>
      </c>
      <c r="Y178" s="28">
        <f t="shared" si="128"/>
        <v>1800</v>
      </c>
      <c r="Z178" s="28">
        <f t="shared" si="144"/>
        <v>150</v>
      </c>
      <c r="AA178" s="38">
        <v>0</v>
      </c>
      <c r="AB178" s="28">
        <v>0</v>
      </c>
      <c r="AC178" s="28">
        <v>0</v>
      </c>
      <c r="AD178" s="28">
        <f>+Y178+Z178+AA178+AB178+AC178</f>
        <v>1950</v>
      </c>
      <c r="AE178" s="28">
        <f>V178-AD178</f>
        <v>18050</v>
      </c>
      <c r="AF178" s="34" t="s">
        <v>38</v>
      </c>
      <c r="AG178" s="47">
        <v>44085</v>
      </c>
      <c r="AH178" s="56"/>
      <c r="AI178" s="56"/>
      <c r="AJ178" s="56"/>
      <c r="AK178" s="56"/>
      <c r="AL178" s="56"/>
      <c r="AM178" s="56"/>
      <c r="AN178" s="56"/>
      <c r="AO178" s="56"/>
      <c r="AP178" s="57"/>
    </row>
    <row r="179" spans="1:42" s="42" customFormat="1" ht="30.6" customHeight="1">
      <c r="A179" s="13">
        <v>170</v>
      </c>
      <c r="B179" s="16" t="s">
        <v>546</v>
      </c>
      <c r="C179" s="23" t="s">
        <v>549</v>
      </c>
      <c r="D179" s="61" t="s">
        <v>550</v>
      </c>
      <c r="E179" s="16" t="s">
        <v>286</v>
      </c>
      <c r="F179" s="16">
        <v>1115210782</v>
      </c>
      <c r="G179" s="60">
        <v>11593</v>
      </c>
      <c r="H179" s="123" t="s">
        <v>551</v>
      </c>
      <c r="I179" s="28">
        <v>14900</v>
      </c>
      <c r="J179" s="28">
        <v>0</v>
      </c>
      <c r="K179" s="28">
        <v>0</v>
      </c>
      <c r="L179" s="28">
        <v>0</v>
      </c>
      <c r="M179" s="28">
        <f t="shared" ref="M179" si="147">I179+J179+K179+L179</f>
        <v>14900</v>
      </c>
      <c r="N179" s="17">
        <v>31</v>
      </c>
      <c r="O179" s="17">
        <v>0</v>
      </c>
      <c r="P179" s="28">
        <f t="shared" si="129"/>
        <v>14900</v>
      </c>
      <c r="Q179" s="28">
        <f t="shared" si="130"/>
        <v>0</v>
      </c>
      <c r="R179" s="28">
        <f t="shared" si="131"/>
        <v>0</v>
      </c>
      <c r="S179" s="28">
        <v>0</v>
      </c>
      <c r="T179" s="28">
        <v>0</v>
      </c>
      <c r="U179" s="28">
        <v>0</v>
      </c>
      <c r="V179" s="28">
        <f t="shared" ref="V179" si="148">P179+Q179+R179+S179+T179+U179</f>
        <v>14900</v>
      </c>
      <c r="W179" s="28">
        <f t="shared" ref="W179" si="149">IF(P179&gt;15000,15000,P179)</f>
        <v>14900</v>
      </c>
      <c r="X179" s="28">
        <f t="shared" ref="X179" si="150">V179</f>
        <v>14900</v>
      </c>
      <c r="Y179" s="28">
        <f t="shared" si="128"/>
        <v>1788</v>
      </c>
      <c r="Z179" s="28">
        <f t="shared" si="144"/>
        <v>112</v>
      </c>
      <c r="AA179" s="38">
        <v>0</v>
      </c>
      <c r="AB179" s="28">
        <v>0</v>
      </c>
      <c r="AC179" s="28">
        <v>0</v>
      </c>
      <c r="AD179" s="28">
        <f t="shared" ref="AD179" si="151">+Y179+Z179+AA179+AB179+AC179</f>
        <v>1900</v>
      </c>
      <c r="AE179" s="28">
        <f t="shared" ref="AE179:AE199" si="152">V179-AD179</f>
        <v>13000</v>
      </c>
      <c r="AF179" s="34" t="s">
        <v>38</v>
      </c>
      <c r="AG179" s="47">
        <v>44085</v>
      </c>
      <c r="AH179" s="65"/>
      <c r="AI179" s="56"/>
      <c r="AJ179" s="56"/>
      <c r="AK179" s="56"/>
      <c r="AL179" s="56"/>
      <c r="AM179" s="56"/>
      <c r="AN179" s="56"/>
      <c r="AO179" s="56"/>
      <c r="AP179" s="57"/>
    </row>
    <row r="180" spans="1:42" s="42" customFormat="1" ht="30.6" customHeight="1">
      <c r="A180" s="13">
        <v>171</v>
      </c>
      <c r="B180" s="16" t="s">
        <v>546</v>
      </c>
      <c r="C180" s="23" t="s">
        <v>552</v>
      </c>
      <c r="D180" s="23" t="s">
        <v>553</v>
      </c>
      <c r="E180" s="16" t="s">
        <v>286</v>
      </c>
      <c r="F180" s="107">
        <v>1115513291</v>
      </c>
      <c r="G180" s="14">
        <v>11755</v>
      </c>
      <c r="H180" s="123" t="s">
        <v>554</v>
      </c>
      <c r="I180" s="28">
        <v>14900</v>
      </c>
      <c r="J180" s="28">
        <v>0</v>
      </c>
      <c r="K180" s="28">
        <v>0</v>
      </c>
      <c r="L180" s="28">
        <v>0</v>
      </c>
      <c r="M180" s="28">
        <f>I180+J180+K180+L180</f>
        <v>14900</v>
      </c>
      <c r="N180" s="17">
        <v>31</v>
      </c>
      <c r="O180" s="17">
        <v>0</v>
      </c>
      <c r="P180" s="28">
        <f t="shared" si="129"/>
        <v>14900</v>
      </c>
      <c r="Q180" s="28">
        <f t="shared" si="130"/>
        <v>0</v>
      </c>
      <c r="R180" s="28">
        <f t="shared" si="131"/>
        <v>0</v>
      </c>
      <c r="S180" s="28">
        <v>0</v>
      </c>
      <c r="T180" s="28">
        <v>0</v>
      </c>
      <c r="U180" s="28">
        <v>0</v>
      </c>
      <c r="V180" s="28">
        <f>P180+Q180+R180+S180+T180+U180</f>
        <v>14900</v>
      </c>
      <c r="W180" s="28">
        <f>IF(P180&gt;15000,15000,P180)</f>
        <v>14900</v>
      </c>
      <c r="X180" s="28">
        <f>V180</f>
        <v>14900</v>
      </c>
      <c r="Y180" s="28">
        <f t="shared" si="128"/>
        <v>1788</v>
      </c>
      <c r="Z180" s="28">
        <f t="shared" si="144"/>
        <v>112</v>
      </c>
      <c r="AA180" s="38">
        <v>0</v>
      </c>
      <c r="AB180" s="28">
        <v>0</v>
      </c>
      <c r="AC180" s="28">
        <v>0</v>
      </c>
      <c r="AD180" s="28">
        <f>+Y180+Z180+AA180+AB180+AC180</f>
        <v>1900</v>
      </c>
      <c r="AE180" s="28">
        <f t="shared" si="152"/>
        <v>13000</v>
      </c>
      <c r="AF180" s="34" t="s">
        <v>38</v>
      </c>
      <c r="AG180" s="47">
        <v>44085</v>
      </c>
      <c r="AH180" s="58"/>
      <c r="AI180" s="56"/>
      <c r="AJ180" s="56"/>
      <c r="AK180" s="56"/>
      <c r="AL180" s="59"/>
      <c r="AM180" s="56"/>
      <c r="AN180" s="56"/>
      <c r="AO180" s="56"/>
      <c r="AP180" s="57"/>
    </row>
    <row r="181" spans="1:42" s="42" customFormat="1" ht="30.6" customHeight="1">
      <c r="A181" s="13">
        <v>172</v>
      </c>
      <c r="B181" s="45" t="s">
        <v>555</v>
      </c>
      <c r="C181" s="23" t="s">
        <v>555</v>
      </c>
      <c r="D181" s="23" t="s">
        <v>556</v>
      </c>
      <c r="E181" s="16" t="s">
        <v>280</v>
      </c>
      <c r="F181" s="17">
        <v>1113745998</v>
      </c>
      <c r="G181" s="17">
        <v>11913</v>
      </c>
      <c r="H181" s="158" t="s">
        <v>557</v>
      </c>
      <c r="I181" s="28">
        <v>18000</v>
      </c>
      <c r="J181" s="28">
        <v>0</v>
      </c>
      <c r="K181" s="28">
        <v>0</v>
      </c>
      <c r="L181" s="28">
        <v>0</v>
      </c>
      <c r="M181" s="28">
        <f t="shared" ref="M181:M199" si="153">I181+J181+K181+L181</f>
        <v>18000</v>
      </c>
      <c r="N181" s="17">
        <v>31</v>
      </c>
      <c r="O181" s="17">
        <v>0</v>
      </c>
      <c r="P181" s="28">
        <f t="shared" si="129"/>
        <v>18000</v>
      </c>
      <c r="Q181" s="28">
        <f t="shared" si="130"/>
        <v>0</v>
      </c>
      <c r="R181" s="28">
        <f t="shared" si="131"/>
        <v>0</v>
      </c>
      <c r="S181" s="28">
        <v>0</v>
      </c>
      <c r="T181" s="28">
        <v>0</v>
      </c>
      <c r="U181" s="28">
        <v>0</v>
      </c>
      <c r="V181" s="28">
        <f t="shared" ref="V181:V199" si="154">P181+Q181+R181+S181+T181+U181</f>
        <v>18000</v>
      </c>
      <c r="W181" s="28">
        <f t="shared" ref="W181:W199" si="155">IF(P181&gt;15000,15000,P181)</f>
        <v>15000</v>
      </c>
      <c r="X181" s="28">
        <f t="shared" ref="X181:X199" si="156">V181</f>
        <v>18000</v>
      </c>
      <c r="Y181" s="28">
        <f t="shared" si="128"/>
        <v>1800</v>
      </c>
      <c r="Z181" s="28">
        <f t="shared" si="132"/>
        <v>135</v>
      </c>
      <c r="AA181" s="38">
        <v>0</v>
      </c>
      <c r="AB181" s="28">
        <v>0</v>
      </c>
      <c r="AC181" s="28">
        <v>0</v>
      </c>
      <c r="AD181" s="28">
        <f t="shared" ref="AD181:AD199" si="157">+Y181+Z181+AA181+AB181+AC181</f>
        <v>1935</v>
      </c>
      <c r="AE181" s="28">
        <f t="shared" si="152"/>
        <v>16065</v>
      </c>
      <c r="AF181" s="34" t="s">
        <v>38</v>
      </c>
      <c r="AG181" s="47">
        <v>44085</v>
      </c>
      <c r="AH181" s="56"/>
      <c r="AI181" s="56"/>
      <c r="AJ181" s="56"/>
      <c r="AK181" s="56"/>
      <c r="AL181" s="57"/>
    </row>
    <row r="182" spans="1:42" s="42" customFormat="1" ht="30.6" customHeight="1">
      <c r="A182" s="13">
        <v>173</v>
      </c>
      <c r="B182" s="45" t="s">
        <v>555</v>
      </c>
      <c r="C182" s="23" t="s">
        <v>504</v>
      </c>
      <c r="D182" s="92" t="s">
        <v>558</v>
      </c>
      <c r="E182" s="16" t="s">
        <v>286</v>
      </c>
      <c r="F182" s="103">
        <v>1115470035</v>
      </c>
      <c r="G182" s="17">
        <v>11722</v>
      </c>
      <c r="H182" s="158" t="s">
        <v>559</v>
      </c>
      <c r="I182" s="28">
        <v>14900</v>
      </c>
      <c r="J182" s="28">
        <v>0</v>
      </c>
      <c r="K182" s="28">
        <v>0</v>
      </c>
      <c r="L182" s="28">
        <v>0</v>
      </c>
      <c r="M182" s="28">
        <f t="shared" si="153"/>
        <v>14900</v>
      </c>
      <c r="N182" s="17">
        <v>0</v>
      </c>
      <c r="O182" s="17">
        <v>0</v>
      </c>
      <c r="P182" s="28">
        <f t="shared" si="129"/>
        <v>0</v>
      </c>
      <c r="Q182" s="28">
        <f t="shared" si="130"/>
        <v>0</v>
      </c>
      <c r="R182" s="28">
        <f t="shared" si="131"/>
        <v>0</v>
      </c>
      <c r="S182" s="28">
        <v>0</v>
      </c>
      <c r="T182" s="28">
        <v>0</v>
      </c>
      <c r="U182" s="28">
        <v>0</v>
      </c>
      <c r="V182" s="28">
        <f t="shared" si="154"/>
        <v>0</v>
      </c>
      <c r="W182" s="28">
        <f t="shared" si="155"/>
        <v>0</v>
      </c>
      <c r="X182" s="28">
        <f t="shared" si="156"/>
        <v>0</v>
      </c>
      <c r="Y182" s="28">
        <f t="shared" si="128"/>
        <v>0</v>
      </c>
      <c r="Z182" s="28">
        <f t="shared" si="132"/>
        <v>0</v>
      </c>
      <c r="AA182" s="38">
        <v>0</v>
      </c>
      <c r="AB182" s="28">
        <v>0</v>
      </c>
      <c r="AC182" s="28">
        <v>0</v>
      </c>
      <c r="AD182" s="28">
        <f t="shared" si="157"/>
        <v>0</v>
      </c>
      <c r="AE182" s="28">
        <f t="shared" si="152"/>
        <v>0</v>
      </c>
      <c r="AF182" s="34"/>
      <c r="AG182" s="47"/>
      <c r="AH182" s="56"/>
      <c r="AI182" s="56"/>
      <c r="AJ182" s="56"/>
      <c r="AK182" s="56"/>
      <c r="AL182" s="57"/>
    </row>
    <row r="183" spans="1:42" s="42" customFormat="1" ht="30.6" customHeight="1">
      <c r="A183" s="13">
        <v>174</v>
      </c>
      <c r="B183" s="45" t="s">
        <v>560</v>
      </c>
      <c r="C183" s="23" t="s">
        <v>560</v>
      </c>
      <c r="D183" s="23" t="s">
        <v>561</v>
      </c>
      <c r="E183" s="16" t="s">
        <v>280</v>
      </c>
      <c r="F183" s="17">
        <v>1111845915</v>
      </c>
      <c r="G183" s="17">
        <v>1299</v>
      </c>
      <c r="H183" s="158" t="s">
        <v>562</v>
      </c>
      <c r="I183" s="28">
        <v>18000</v>
      </c>
      <c r="J183" s="28">
        <v>0</v>
      </c>
      <c r="K183" s="28">
        <v>0</v>
      </c>
      <c r="L183" s="28">
        <v>0</v>
      </c>
      <c r="M183" s="28">
        <f t="shared" si="153"/>
        <v>18000</v>
      </c>
      <c r="N183" s="17">
        <v>31</v>
      </c>
      <c r="O183" s="17">
        <v>0</v>
      </c>
      <c r="P183" s="28">
        <f t="shared" si="129"/>
        <v>18000</v>
      </c>
      <c r="Q183" s="28">
        <f t="shared" si="130"/>
        <v>0</v>
      </c>
      <c r="R183" s="28">
        <f t="shared" si="131"/>
        <v>0</v>
      </c>
      <c r="S183" s="28">
        <v>0</v>
      </c>
      <c r="T183" s="28">
        <v>0</v>
      </c>
      <c r="U183" s="28">
        <v>0</v>
      </c>
      <c r="V183" s="28">
        <f t="shared" si="154"/>
        <v>18000</v>
      </c>
      <c r="W183" s="28">
        <f t="shared" si="155"/>
        <v>15000</v>
      </c>
      <c r="X183" s="28">
        <f t="shared" si="156"/>
        <v>18000</v>
      </c>
      <c r="Y183" s="28">
        <f t="shared" si="128"/>
        <v>1800</v>
      </c>
      <c r="Z183" s="28">
        <f t="shared" si="132"/>
        <v>135</v>
      </c>
      <c r="AA183" s="38">
        <v>0</v>
      </c>
      <c r="AB183" s="28">
        <v>0</v>
      </c>
      <c r="AC183" s="28">
        <v>0</v>
      </c>
      <c r="AD183" s="28">
        <f t="shared" si="157"/>
        <v>1935</v>
      </c>
      <c r="AE183" s="28">
        <f t="shared" si="152"/>
        <v>16065</v>
      </c>
      <c r="AF183" s="34" t="s">
        <v>38</v>
      </c>
      <c r="AG183" s="47">
        <v>44085</v>
      </c>
      <c r="AH183" s="56"/>
      <c r="AI183" s="56"/>
      <c r="AJ183" s="56"/>
      <c r="AK183" s="56"/>
      <c r="AL183" s="56"/>
      <c r="AM183" s="56"/>
      <c r="AN183" s="56"/>
      <c r="AO183" s="56"/>
      <c r="AP183" s="57"/>
    </row>
    <row r="184" spans="1:42" s="42" customFormat="1" ht="30.6" customHeight="1">
      <c r="A184" s="13">
        <v>175</v>
      </c>
      <c r="B184" s="45" t="s">
        <v>560</v>
      </c>
      <c r="C184" s="23" t="s">
        <v>563</v>
      </c>
      <c r="D184" s="23" t="s">
        <v>564</v>
      </c>
      <c r="E184" s="16" t="s">
        <v>280</v>
      </c>
      <c r="F184" s="19">
        <v>1113326651</v>
      </c>
      <c r="G184" s="17">
        <v>1300</v>
      </c>
      <c r="H184" s="158" t="s">
        <v>565</v>
      </c>
      <c r="I184" s="28">
        <v>16400</v>
      </c>
      <c r="J184" s="28">
        <v>0</v>
      </c>
      <c r="K184" s="28">
        <v>0</v>
      </c>
      <c r="L184" s="28">
        <v>0</v>
      </c>
      <c r="M184" s="28">
        <f t="shared" si="153"/>
        <v>16400</v>
      </c>
      <c r="N184" s="17">
        <v>31</v>
      </c>
      <c r="O184" s="17">
        <v>0</v>
      </c>
      <c r="P184" s="28">
        <f t="shared" si="129"/>
        <v>16400</v>
      </c>
      <c r="Q184" s="28">
        <f t="shared" si="130"/>
        <v>0</v>
      </c>
      <c r="R184" s="28">
        <f t="shared" si="131"/>
        <v>0</v>
      </c>
      <c r="S184" s="28">
        <v>0</v>
      </c>
      <c r="T184" s="28">
        <v>0</v>
      </c>
      <c r="U184" s="28">
        <v>0</v>
      </c>
      <c r="V184" s="28">
        <f t="shared" si="154"/>
        <v>16400</v>
      </c>
      <c r="W184" s="28">
        <f t="shared" si="155"/>
        <v>15000</v>
      </c>
      <c r="X184" s="28">
        <f t="shared" si="156"/>
        <v>16400</v>
      </c>
      <c r="Y184" s="28">
        <f t="shared" si="128"/>
        <v>1800</v>
      </c>
      <c r="Z184" s="28">
        <f t="shared" si="132"/>
        <v>123</v>
      </c>
      <c r="AA184" s="38">
        <v>0</v>
      </c>
      <c r="AB184" s="28">
        <v>0</v>
      </c>
      <c r="AC184" s="28">
        <v>0</v>
      </c>
      <c r="AD184" s="28">
        <f t="shared" si="157"/>
        <v>1923</v>
      </c>
      <c r="AE184" s="28">
        <f t="shared" si="152"/>
        <v>14477</v>
      </c>
      <c r="AF184" s="34" t="s">
        <v>38</v>
      </c>
      <c r="AG184" s="47">
        <v>44085</v>
      </c>
      <c r="AH184" s="56"/>
      <c r="AI184" s="56"/>
      <c r="AJ184" s="56"/>
      <c r="AK184" s="56"/>
      <c r="AL184" s="56"/>
      <c r="AM184" s="56"/>
      <c r="AN184" s="56"/>
      <c r="AO184" s="56"/>
      <c r="AP184" s="57"/>
    </row>
    <row r="185" spans="1:42" s="42" customFormat="1" ht="30.6" customHeight="1">
      <c r="A185" s="13">
        <v>176</v>
      </c>
      <c r="B185" s="45" t="s">
        <v>560</v>
      </c>
      <c r="C185" s="246" t="s">
        <v>814</v>
      </c>
      <c r="D185" s="247" t="s">
        <v>815</v>
      </c>
      <c r="E185" s="16" t="s">
        <v>286</v>
      </c>
      <c r="F185" s="243">
        <v>1115748842</v>
      </c>
      <c r="G185" s="244">
        <v>11903</v>
      </c>
      <c r="H185" s="158" t="s">
        <v>816</v>
      </c>
      <c r="I185" s="28">
        <v>14900</v>
      </c>
      <c r="J185" s="28">
        <v>0</v>
      </c>
      <c r="K185" s="28">
        <v>0</v>
      </c>
      <c r="L185" s="28">
        <v>0</v>
      </c>
      <c r="M185" s="28">
        <f t="shared" si="153"/>
        <v>14900</v>
      </c>
      <c r="N185" s="17">
        <v>4</v>
      </c>
      <c r="O185" s="17">
        <v>0</v>
      </c>
      <c r="P185" s="28">
        <f t="shared" si="129"/>
        <v>1923</v>
      </c>
      <c r="Q185" s="28">
        <f t="shared" si="130"/>
        <v>0</v>
      </c>
      <c r="R185" s="28">
        <f t="shared" si="131"/>
        <v>0</v>
      </c>
      <c r="S185" s="28">
        <v>0</v>
      </c>
      <c r="T185" s="28">
        <v>0</v>
      </c>
      <c r="U185" s="28">
        <v>0</v>
      </c>
      <c r="V185" s="28">
        <f t="shared" si="154"/>
        <v>1923</v>
      </c>
      <c r="W185" s="28">
        <f t="shared" si="155"/>
        <v>1923</v>
      </c>
      <c r="X185" s="28">
        <f t="shared" si="156"/>
        <v>1923</v>
      </c>
      <c r="Y185" s="28">
        <f t="shared" si="128"/>
        <v>231</v>
      </c>
      <c r="Z185" s="28">
        <f t="shared" si="132"/>
        <v>15</v>
      </c>
      <c r="AA185" s="38">
        <v>0</v>
      </c>
      <c r="AB185" s="28">
        <v>0</v>
      </c>
      <c r="AC185" s="28">
        <v>0</v>
      </c>
      <c r="AD185" s="28">
        <f t="shared" si="157"/>
        <v>246</v>
      </c>
      <c r="AE185" s="28">
        <f t="shared" si="152"/>
        <v>1677</v>
      </c>
      <c r="AF185" s="34" t="s">
        <v>38</v>
      </c>
      <c r="AG185" s="47">
        <v>44085</v>
      </c>
      <c r="AH185" s="56"/>
      <c r="AI185" s="56"/>
      <c r="AJ185" s="56"/>
      <c r="AK185" s="56"/>
      <c r="AL185" s="56"/>
      <c r="AM185" s="56"/>
      <c r="AN185" s="56"/>
      <c r="AO185" s="56"/>
      <c r="AP185" s="57"/>
    </row>
    <row r="186" spans="1:42" s="42" customFormat="1" ht="30.6" customHeight="1">
      <c r="A186" s="13">
        <v>177</v>
      </c>
      <c r="B186" s="45" t="s">
        <v>566</v>
      </c>
      <c r="C186" s="23" t="s">
        <v>566</v>
      </c>
      <c r="D186" s="12" t="s">
        <v>567</v>
      </c>
      <c r="E186" s="235" t="s">
        <v>280</v>
      </c>
      <c r="F186" s="17">
        <v>1113516442</v>
      </c>
      <c r="G186" s="17">
        <v>71</v>
      </c>
      <c r="H186" s="158" t="s">
        <v>568</v>
      </c>
      <c r="I186" s="28">
        <v>20000</v>
      </c>
      <c r="J186" s="28">
        <v>0</v>
      </c>
      <c r="K186" s="28">
        <v>0</v>
      </c>
      <c r="L186" s="28">
        <v>0</v>
      </c>
      <c r="M186" s="28">
        <f t="shared" si="153"/>
        <v>20000</v>
      </c>
      <c r="N186" s="17">
        <v>31</v>
      </c>
      <c r="O186" s="17">
        <v>0</v>
      </c>
      <c r="P186" s="28">
        <f t="shared" si="129"/>
        <v>20000</v>
      </c>
      <c r="Q186" s="28">
        <f t="shared" si="130"/>
        <v>0</v>
      </c>
      <c r="R186" s="28">
        <f t="shared" si="131"/>
        <v>0</v>
      </c>
      <c r="S186" s="28">
        <v>0</v>
      </c>
      <c r="T186" s="28">
        <v>0</v>
      </c>
      <c r="U186" s="28">
        <v>0</v>
      </c>
      <c r="V186" s="28">
        <f t="shared" si="154"/>
        <v>20000</v>
      </c>
      <c r="W186" s="28">
        <f t="shared" si="155"/>
        <v>15000</v>
      </c>
      <c r="X186" s="28">
        <f t="shared" si="156"/>
        <v>20000</v>
      </c>
      <c r="Y186" s="28">
        <f t="shared" si="128"/>
        <v>1800</v>
      </c>
      <c r="Z186" s="28">
        <f t="shared" si="132"/>
        <v>150</v>
      </c>
      <c r="AA186" s="38">
        <v>0</v>
      </c>
      <c r="AB186" s="28">
        <v>0</v>
      </c>
      <c r="AC186" s="28">
        <v>0</v>
      </c>
      <c r="AD186" s="28">
        <f t="shared" si="157"/>
        <v>1950</v>
      </c>
      <c r="AE186" s="28">
        <f t="shared" si="152"/>
        <v>18050</v>
      </c>
      <c r="AF186" s="34" t="s">
        <v>38</v>
      </c>
      <c r="AG186" s="47">
        <v>44085</v>
      </c>
      <c r="AH186" s="58"/>
      <c r="AI186" s="56"/>
      <c r="AJ186" s="56"/>
      <c r="AK186" s="56"/>
      <c r="AL186" s="59"/>
      <c r="AM186" s="56"/>
      <c r="AN186" s="56"/>
      <c r="AO186" s="56"/>
      <c r="AP186" s="57"/>
    </row>
    <row r="187" spans="1:42" s="42" customFormat="1" ht="30.6" customHeight="1">
      <c r="A187" s="13">
        <v>178</v>
      </c>
      <c r="B187" s="45" t="s">
        <v>566</v>
      </c>
      <c r="C187" s="23" t="s">
        <v>569</v>
      </c>
      <c r="D187" s="129" t="s">
        <v>570</v>
      </c>
      <c r="E187" s="235" t="s">
        <v>283</v>
      </c>
      <c r="F187" s="14">
        <v>1112424266</v>
      </c>
      <c r="G187" s="14">
        <v>1420</v>
      </c>
      <c r="H187" s="158" t="s">
        <v>571</v>
      </c>
      <c r="I187" s="28">
        <v>16400</v>
      </c>
      <c r="J187" s="28">
        <v>0</v>
      </c>
      <c r="K187" s="28">
        <v>0</v>
      </c>
      <c r="L187" s="28">
        <v>0</v>
      </c>
      <c r="M187" s="28">
        <f t="shared" si="153"/>
        <v>16400</v>
      </c>
      <c r="N187" s="17">
        <v>31</v>
      </c>
      <c r="O187" s="17">
        <v>0</v>
      </c>
      <c r="P187" s="28">
        <f t="shared" si="129"/>
        <v>16400</v>
      </c>
      <c r="Q187" s="28">
        <f t="shared" si="130"/>
        <v>0</v>
      </c>
      <c r="R187" s="28">
        <f t="shared" si="131"/>
        <v>0</v>
      </c>
      <c r="S187" s="28">
        <v>0</v>
      </c>
      <c r="T187" s="28">
        <v>0</v>
      </c>
      <c r="U187" s="28">
        <v>0</v>
      </c>
      <c r="V187" s="28">
        <f t="shared" si="154"/>
        <v>16400</v>
      </c>
      <c r="W187" s="28">
        <f t="shared" si="155"/>
        <v>15000</v>
      </c>
      <c r="X187" s="28">
        <f t="shared" si="156"/>
        <v>16400</v>
      </c>
      <c r="Y187" s="28">
        <f t="shared" si="128"/>
        <v>1800</v>
      </c>
      <c r="Z187" s="28">
        <f t="shared" si="132"/>
        <v>123</v>
      </c>
      <c r="AA187" s="38">
        <v>0</v>
      </c>
      <c r="AB187" s="28">
        <v>0</v>
      </c>
      <c r="AC187" s="28">
        <v>0</v>
      </c>
      <c r="AD187" s="28">
        <f t="shared" si="157"/>
        <v>1923</v>
      </c>
      <c r="AE187" s="28">
        <f t="shared" si="152"/>
        <v>14477</v>
      </c>
      <c r="AF187" s="34" t="s">
        <v>38</v>
      </c>
      <c r="AG187" s="47">
        <v>44085</v>
      </c>
      <c r="AI187" s="56"/>
      <c r="AJ187" s="56"/>
      <c r="AK187" s="56"/>
      <c r="AL187" s="56"/>
      <c r="AM187" s="56"/>
      <c r="AN187" s="56"/>
      <c r="AO187" s="56"/>
      <c r="AP187" s="57"/>
    </row>
    <row r="188" spans="1:42" s="42" customFormat="1" ht="30.6" customHeight="1">
      <c r="A188" s="13">
        <v>179</v>
      </c>
      <c r="B188" s="45" t="s">
        <v>566</v>
      </c>
      <c r="C188" s="66" t="s">
        <v>425</v>
      </c>
      <c r="D188" s="157" t="s">
        <v>572</v>
      </c>
      <c r="E188" s="235" t="s">
        <v>286</v>
      </c>
      <c r="F188" s="62">
        <v>1115302478</v>
      </c>
      <c r="G188" s="60">
        <v>11643</v>
      </c>
      <c r="H188" s="123" t="s">
        <v>573</v>
      </c>
      <c r="I188" s="28">
        <v>14900</v>
      </c>
      <c r="J188" s="28">
        <v>0</v>
      </c>
      <c r="K188" s="28">
        <v>0</v>
      </c>
      <c r="L188" s="28">
        <v>0</v>
      </c>
      <c r="M188" s="28">
        <f t="shared" si="153"/>
        <v>14900</v>
      </c>
      <c r="N188" s="17">
        <v>31</v>
      </c>
      <c r="O188" s="17">
        <v>0</v>
      </c>
      <c r="P188" s="28">
        <f t="shared" si="129"/>
        <v>14900</v>
      </c>
      <c r="Q188" s="28">
        <f t="shared" si="130"/>
        <v>0</v>
      </c>
      <c r="R188" s="28">
        <f t="shared" si="131"/>
        <v>0</v>
      </c>
      <c r="S188" s="28">
        <v>0</v>
      </c>
      <c r="T188" s="28">
        <v>0</v>
      </c>
      <c r="U188" s="28">
        <v>0</v>
      </c>
      <c r="V188" s="28">
        <f t="shared" si="154"/>
        <v>14900</v>
      </c>
      <c r="W188" s="28">
        <f t="shared" si="155"/>
        <v>14900</v>
      </c>
      <c r="X188" s="28">
        <f t="shared" si="156"/>
        <v>14900</v>
      </c>
      <c r="Y188" s="28">
        <f t="shared" si="128"/>
        <v>1788</v>
      </c>
      <c r="Z188" s="28">
        <f t="shared" si="132"/>
        <v>112</v>
      </c>
      <c r="AA188" s="38">
        <v>0</v>
      </c>
      <c r="AB188" s="28">
        <v>0</v>
      </c>
      <c r="AC188" s="28">
        <v>0</v>
      </c>
      <c r="AD188" s="28">
        <f t="shared" si="157"/>
        <v>1900</v>
      </c>
      <c r="AE188" s="28">
        <f t="shared" si="152"/>
        <v>13000</v>
      </c>
      <c r="AF188" s="34" t="s">
        <v>38</v>
      </c>
      <c r="AG188" s="47">
        <v>44085</v>
      </c>
      <c r="AI188" s="56"/>
      <c r="AJ188" s="56"/>
      <c r="AK188" s="56"/>
      <c r="AL188" s="56"/>
      <c r="AM188" s="56"/>
      <c r="AN188" s="56"/>
      <c r="AO188" s="56"/>
      <c r="AP188" s="57"/>
    </row>
    <row r="189" spans="1:42" s="42" customFormat="1" ht="30.6" customHeight="1">
      <c r="A189" s="13">
        <v>180</v>
      </c>
      <c r="B189" s="45" t="s">
        <v>566</v>
      </c>
      <c r="C189" s="66" t="s">
        <v>574</v>
      </c>
      <c r="D189" s="23" t="s">
        <v>575</v>
      </c>
      <c r="E189" s="235" t="s">
        <v>283</v>
      </c>
      <c r="F189" s="162">
        <v>1112257240</v>
      </c>
      <c r="G189" s="60">
        <v>11659</v>
      </c>
      <c r="H189" s="123" t="s">
        <v>576</v>
      </c>
      <c r="I189" s="28">
        <v>16400</v>
      </c>
      <c r="J189" s="28">
        <v>0</v>
      </c>
      <c r="K189" s="28">
        <v>0</v>
      </c>
      <c r="L189" s="28">
        <v>0</v>
      </c>
      <c r="M189" s="28">
        <f t="shared" si="153"/>
        <v>16400</v>
      </c>
      <c r="N189" s="17">
        <v>31</v>
      </c>
      <c r="O189" s="17">
        <v>0</v>
      </c>
      <c r="P189" s="28">
        <f t="shared" si="129"/>
        <v>16400</v>
      </c>
      <c r="Q189" s="28">
        <f t="shared" si="130"/>
        <v>0</v>
      </c>
      <c r="R189" s="28">
        <f t="shared" si="131"/>
        <v>0</v>
      </c>
      <c r="S189" s="28">
        <v>0</v>
      </c>
      <c r="T189" s="28">
        <v>0</v>
      </c>
      <c r="U189" s="28">
        <v>0</v>
      </c>
      <c r="V189" s="28">
        <f t="shared" si="154"/>
        <v>16400</v>
      </c>
      <c r="W189" s="28">
        <f t="shared" si="155"/>
        <v>15000</v>
      </c>
      <c r="X189" s="28">
        <f t="shared" si="156"/>
        <v>16400</v>
      </c>
      <c r="Y189" s="28">
        <f t="shared" si="128"/>
        <v>1800</v>
      </c>
      <c r="Z189" s="28">
        <f t="shared" si="132"/>
        <v>123</v>
      </c>
      <c r="AA189" s="38">
        <v>0</v>
      </c>
      <c r="AB189" s="28">
        <v>0</v>
      </c>
      <c r="AC189" s="28">
        <v>0</v>
      </c>
      <c r="AD189" s="28">
        <f t="shared" si="157"/>
        <v>1923</v>
      </c>
      <c r="AE189" s="28">
        <f t="shared" si="152"/>
        <v>14477</v>
      </c>
      <c r="AF189" s="34" t="s">
        <v>38</v>
      </c>
      <c r="AG189" s="47">
        <v>44085</v>
      </c>
      <c r="AH189" s="56"/>
      <c r="AI189" s="56"/>
      <c r="AJ189" s="56"/>
      <c r="AK189" s="56"/>
      <c r="AL189" s="56"/>
      <c r="AM189" s="56"/>
      <c r="AN189" s="56"/>
      <c r="AO189" s="56"/>
      <c r="AP189" s="57"/>
    </row>
    <row r="190" spans="1:42" s="42" customFormat="1" ht="30.6" customHeight="1">
      <c r="A190" s="13">
        <v>181</v>
      </c>
      <c r="B190" s="45" t="s">
        <v>566</v>
      </c>
      <c r="C190" s="66" t="s">
        <v>577</v>
      </c>
      <c r="D190" s="61" t="s">
        <v>578</v>
      </c>
      <c r="E190" s="235" t="s">
        <v>286</v>
      </c>
      <c r="F190" s="162">
        <v>1115434728</v>
      </c>
      <c r="G190" s="60">
        <v>11694</v>
      </c>
      <c r="H190" s="123" t="s">
        <v>579</v>
      </c>
      <c r="I190" s="28">
        <v>14900</v>
      </c>
      <c r="J190" s="28">
        <v>0</v>
      </c>
      <c r="K190" s="28">
        <v>0</v>
      </c>
      <c r="L190" s="28">
        <v>0</v>
      </c>
      <c r="M190" s="28">
        <f t="shared" si="153"/>
        <v>14900</v>
      </c>
      <c r="N190" s="17">
        <v>31</v>
      </c>
      <c r="O190" s="17">
        <v>0</v>
      </c>
      <c r="P190" s="28">
        <f t="shared" si="129"/>
        <v>14900</v>
      </c>
      <c r="Q190" s="28">
        <f t="shared" si="130"/>
        <v>0</v>
      </c>
      <c r="R190" s="28">
        <f t="shared" si="131"/>
        <v>0</v>
      </c>
      <c r="S190" s="28">
        <v>0</v>
      </c>
      <c r="T190" s="28">
        <v>0</v>
      </c>
      <c r="U190" s="28">
        <v>0</v>
      </c>
      <c r="V190" s="28">
        <f t="shared" si="154"/>
        <v>14900</v>
      </c>
      <c r="W190" s="28">
        <f t="shared" si="155"/>
        <v>14900</v>
      </c>
      <c r="X190" s="28">
        <f t="shared" si="156"/>
        <v>14900</v>
      </c>
      <c r="Y190" s="28">
        <f t="shared" si="128"/>
        <v>1788</v>
      </c>
      <c r="Z190" s="28">
        <f t="shared" si="132"/>
        <v>112</v>
      </c>
      <c r="AA190" s="38">
        <v>0</v>
      </c>
      <c r="AB190" s="28">
        <v>0</v>
      </c>
      <c r="AC190" s="28">
        <v>0</v>
      </c>
      <c r="AD190" s="28">
        <f t="shared" si="157"/>
        <v>1900</v>
      </c>
      <c r="AE190" s="28">
        <f t="shared" si="152"/>
        <v>13000</v>
      </c>
      <c r="AF190" s="34" t="s">
        <v>38</v>
      </c>
      <c r="AG190" s="47">
        <v>44085</v>
      </c>
      <c r="AI190" s="56"/>
      <c r="AJ190" s="56"/>
      <c r="AK190" s="56"/>
      <c r="AL190" s="56"/>
      <c r="AM190" s="56"/>
      <c r="AN190" s="56"/>
      <c r="AO190" s="56"/>
      <c r="AP190" s="57"/>
    </row>
    <row r="191" spans="1:42" s="42" customFormat="1" ht="30.6" customHeight="1">
      <c r="A191" s="13">
        <v>182</v>
      </c>
      <c r="B191" s="45" t="s">
        <v>566</v>
      </c>
      <c r="C191" s="23" t="s">
        <v>580</v>
      </c>
      <c r="D191" s="23" t="s">
        <v>581</v>
      </c>
      <c r="E191" s="235" t="s">
        <v>286</v>
      </c>
      <c r="F191" s="162">
        <v>1115469758</v>
      </c>
      <c r="G191" s="60">
        <v>11728</v>
      </c>
      <c r="H191" s="123" t="s">
        <v>582</v>
      </c>
      <c r="I191" s="28">
        <v>14900</v>
      </c>
      <c r="J191" s="28">
        <v>0</v>
      </c>
      <c r="K191" s="28">
        <v>0</v>
      </c>
      <c r="L191" s="28">
        <v>0</v>
      </c>
      <c r="M191" s="28">
        <f t="shared" si="153"/>
        <v>14900</v>
      </c>
      <c r="N191" s="17">
        <v>31</v>
      </c>
      <c r="O191" s="17">
        <v>0</v>
      </c>
      <c r="P191" s="28">
        <f t="shared" si="129"/>
        <v>14900</v>
      </c>
      <c r="Q191" s="28">
        <f t="shared" si="130"/>
        <v>0</v>
      </c>
      <c r="R191" s="28">
        <f t="shared" si="131"/>
        <v>0</v>
      </c>
      <c r="S191" s="28">
        <v>0</v>
      </c>
      <c r="T191" s="28">
        <v>0</v>
      </c>
      <c r="U191" s="28">
        <v>0</v>
      </c>
      <c r="V191" s="28">
        <f t="shared" si="154"/>
        <v>14900</v>
      </c>
      <c r="W191" s="28">
        <f t="shared" si="155"/>
        <v>14900</v>
      </c>
      <c r="X191" s="28">
        <f t="shared" si="156"/>
        <v>14900</v>
      </c>
      <c r="Y191" s="28">
        <f t="shared" si="128"/>
        <v>1788</v>
      </c>
      <c r="Z191" s="28">
        <f t="shared" si="132"/>
        <v>112</v>
      </c>
      <c r="AA191" s="38">
        <v>0</v>
      </c>
      <c r="AB191" s="28">
        <v>0</v>
      </c>
      <c r="AC191" s="28">
        <v>0</v>
      </c>
      <c r="AD191" s="28">
        <f t="shared" si="157"/>
        <v>1900</v>
      </c>
      <c r="AE191" s="28">
        <f t="shared" si="152"/>
        <v>13000</v>
      </c>
      <c r="AF191" s="34" t="s">
        <v>38</v>
      </c>
      <c r="AG191" s="47">
        <v>44085</v>
      </c>
      <c r="AI191" s="56"/>
      <c r="AJ191" s="56"/>
      <c r="AK191" s="56"/>
      <c r="AL191" s="56"/>
      <c r="AM191" s="56"/>
      <c r="AN191" s="56"/>
      <c r="AO191" s="56"/>
      <c r="AP191" s="57"/>
    </row>
    <row r="192" spans="1:42" s="42" customFormat="1" ht="30.6" customHeight="1">
      <c r="A192" s="13">
        <v>183</v>
      </c>
      <c r="B192" s="45" t="s">
        <v>566</v>
      </c>
      <c r="C192" s="66" t="s">
        <v>583</v>
      </c>
      <c r="D192" s="23" t="s">
        <v>566</v>
      </c>
      <c r="E192" s="235" t="s">
        <v>286</v>
      </c>
      <c r="F192" s="174">
        <v>1114571555</v>
      </c>
      <c r="G192" s="60">
        <v>11814</v>
      </c>
      <c r="H192" s="140" t="s">
        <v>584</v>
      </c>
      <c r="I192" s="28">
        <v>14900</v>
      </c>
      <c r="J192" s="28">
        <v>0</v>
      </c>
      <c r="K192" s="28">
        <v>0</v>
      </c>
      <c r="L192" s="28">
        <v>0</v>
      </c>
      <c r="M192" s="28">
        <f t="shared" si="153"/>
        <v>14900</v>
      </c>
      <c r="N192" s="17">
        <v>31</v>
      </c>
      <c r="O192" s="17">
        <v>0</v>
      </c>
      <c r="P192" s="28">
        <f t="shared" si="129"/>
        <v>14900</v>
      </c>
      <c r="Q192" s="28">
        <f t="shared" si="130"/>
        <v>0</v>
      </c>
      <c r="R192" s="28">
        <f t="shared" si="131"/>
        <v>0</v>
      </c>
      <c r="S192" s="28">
        <v>0</v>
      </c>
      <c r="T192" s="28">
        <v>0</v>
      </c>
      <c r="U192" s="28">
        <v>0</v>
      </c>
      <c r="V192" s="28">
        <f t="shared" si="154"/>
        <v>14900</v>
      </c>
      <c r="W192" s="28">
        <f t="shared" si="155"/>
        <v>14900</v>
      </c>
      <c r="X192" s="28">
        <f t="shared" si="156"/>
        <v>14900</v>
      </c>
      <c r="Y192" s="28">
        <f t="shared" si="128"/>
        <v>1788</v>
      </c>
      <c r="Z192" s="28">
        <f t="shared" si="132"/>
        <v>112</v>
      </c>
      <c r="AA192" s="38">
        <v>0</v>
      </c>
      <c r="AB192" s="28">
        <v>0</v>
      </c>
      <c r="AC192" s="28">
        <v>0</v>
      </c>
      <c r="AD192" s="28">
        <f t="shared" si="157"/>
        <v>1900</v>
      </c>
      <c r="AE192" s="28">
        <f t="shared" si="152"/>
        <v>13000</v>
      </c>
      <c r="AF192" s="34" t="s">
        <v>38</v>
      </c>
      <c r="AG192" s="47">
        <v>44085</v>
      </c>
      <c r="AI192" s="56"/>
      <c r="AJ192" s="56"/>
      <c r="AK192" s="56"/>
      <c r="AL192" s="56"/>
      <c r="AM192" s="56"/>
      <c r="AN192" s="56"/>
      <c r="AO192" s="56"/>
      <c r="AP192" s="57"/>
    </row>
    <row r="193" spans="1:42" s="42" customFormat="1" ht="30.6" customHeight="1">
      <c r="A193" s="13">
        <v>184</v>
      </c>
      <c r="B193" s="45" t="s">
        <v>566</v>
      </c>
      <c r="C193" s="66" t="s">
        <v>585</v>
      </c>
      <c r="D193" s="148" t="s">
        <v>586</v>
      </c>
      <c r="E193" s="235" t="s">
        <v>286</v>
      </c>
      <c r="F193" s="174">
        <v>1115608664</v>
      </c>
      <c r="G193" s="60">
        <v>11818</v>
      </c>
      <c r="H193" s="137" t="s">
        <v>587</v>
      </c>
      <c r="I193" s="28">
        <v>14900</v>
      </c>
      <c r="J193" s="28">
        <v>0</v>
      </c>
      <c r="K193" s="28">
        <v>0</v>
      </c>
      <c r="L193" s="28">
        <v>0</v>
      </c>
      <c r="M193" s="28">
        <f t="shared" si="153"/>
        <v>14900</v>
      </c>
      <c r="N193" s="17">
        <v>31</v>
      </c>
      <c r="O193" s="17">
        <v>0</v>
      </c>
      <c r="P193" s="28">
        <f t="shared" si="129"/>
        <v>14900</v>
      </c>
      <c r="Q193" s="28">
        <f t="shared" si="130"/>
        <v>0</v>
      </c>
      <c r="R193" s="28">
        <f t="shared" si="131"/>
        <v>0</v>
      </c>
      <c r="S193" s="28">
        <v>0</v>
      </c>
      <c r="T193" s="28">
        <v>0</v>
      </c>
      <c r="U193" s="28">
        <v>0</v>
      </c>
      <c r="V193" s="28">
        <f t="shared" si="154"/>
        <v>14900</v>
      </c>
      <c r="W193" s="28">
        <f t="shared" si="155"/>
        <v>14900</v>
      </c>
      <c r="X193" s="28">
        <f t="shared" si="156"/>
        <v>14900</v>
      </c>
      <c r="Y193" s="28">
        <f t="shared" si="128"/>
        <v>1788</v>
      </c>
      <c r="Z193" s="28">
        <f t="shared" si="132"/>
        <v>112</v>
      </c>
      <c r="AA193" s="38">
        <v>0</v>
      </c>
      <c r="AB193" s="28">
        <v>0</v>
      </c>
      <c r="AC193" s="28">
        <v>0</v>
      </c>
      <c r="AD193" s="28">
        <f t="shared" si="157"/>
        <v>1900</v>
      </c>
      <c r="AE193" s="28">
        <f t="shared" si="152"/>
        <v>13000</v>
      </c>
      <c r="AF193" s="34" t="s">
        <v>38</v>
      </c>
      <c r="AG193" s="47">
        <v>44085</v>
      </c>
      <c r="AI193" s="56"/>
      <c r="AJ193" s="56"/>
      <c r="AK193" s="56"/>
      <c r="AL193" s="56"/>
      <c r="AM193" s="56"/>
      <c r="AN193" s="56"/>
      <c r="AO193" s="56"/>
      <c r="AP193" s="57"/>
    </row>
    <row r="194" spans="1:42" s="42" customFormat="1" ht="30.6" customHeight="1">
      <c r="A194" s="13">
        <v>185</v>
      </c>
      <c r="B194" s="45" t="s">
        <v>588</v>
      </c>
      <c r="C194" s="23" t="s">
        <v>588</v>
      </c>
      <c r="D194" s="23" t="s">
        <v>589</v>
      </c>
      <c r="E194" s="16" t="s">
        <v>283</v>
      </c>
      <c r="F194" s="17">
        <v>1106654254</v>
      </c>
      <c r="G194" s="18">
        <v>765</v>
      </c>
      <c r="H194" s="158" t="s">
        <v>590</v>
      </c>
      <c r="I194" s="28">
        <v>18000</v>
      </c>
      <c r="J194" s="28">
        <v>0</v>
      </c>
      <c r="K194" s="28">
        <v>0</v>
      </c>
      <c r="L194" s="28">
        <v>0</v>
      </c>
      <c r="M194" s="28">
        <f t="shared" si="153"/>
        <v>18000</v>
      </c>
      <c r="N194" s="17">
        <v>31</v>
      </c>
      <c r="O194" s="17">
        <v>0</v>
      </c>
      <c r="P194" s="28">
        <f t="shared" si="129"/>
        <v>18000</v>
      </c>
      <c r="Q194" s="28">
        <f t="shared" si="130"/>
        <v>0</v>
      </c>
      <c r="R194" s="28">
        <f t="shared" si="131"/>
        <v>0</v>
      </c>
      <c r="S194" s="28">
        <v>0</v>
      </c>
      <c r="T194" s="28">
        <v>0</v>
      </c>
      <c r="U194" s="28">
        <v>0</v>
      </c>
      <c r="V194" s="28">
        <f t="shared" si="154"/>
        <v>18000</v>
      </c>
      <c r="W194" s="28">
        <f t="shared" si="155"/>
        <v>15000</v>
      </c>
      <c r="X194" s="28">
        <f t="shared" si="156"/>
        <v>18000</v>
      </c>
      <c r="Y194" s="28">
        <f t="shared" si="128"/>
        <v>1800</v>
      </c>
      <c r="Z194" s="28">
        <f t="shared" si="132"/>
        <v>135</v>
      </c>
      <c r="AA194" s="38">
        <v>0</v>
      </c>
      <c r="AB194" s="28">
        <v>0</v>
      </c>
      <c r="AC194" s="28">
        <v>0</v>
      </c>
      <c r="AD194" s="28">
        <f t="shared" si="157"/>
        <v>1935</v>
      </c>
      <c r="AE194" s="28">
        <f t="shared" si="152"/>
        <v>16065</v>
      </c>
      <c r="AF194" s="34" t="s">
        <v>38</v>
      </c>
      <c r="AG194" s="47">
        <v>44085</v>
      </c>
      <c r="AH194" s="58"/>
      <c r="AI194" s="56"/>
      <c r="AJ194" s="56"/>
      <c r="AK194" s="56"/>
      <c r="AL194" s="56"/>
      <c r="AM194" s="56"/>
      <c r="AN194" s="56"/>
      <c r="AO194" s="56"/>
      <c r="AP194" s="57"/>
    </row>
    <row r="195" spans="1:42" s="42" customFormat="1" ht="30.6" customHeight="1">
      <c r="A195" s="13">
        <v>186</v>
      </c>
      <c r="B195" s="45" t="s">
        <v>588</v>
      </c>
      <c r="C195" s="12" t="s">
        <v>591</v>
      </c>
      <c r="D195" s="12" t="s">
        <v>592</v>
      </c>
      <c r="E195" s="16" t="s">
        <v>286</v>
      </c>
      <c r="F195" s="13">
        <v>1114594041</v>
      </c>
      <c r="G195" s="14">
        <v>1286</v>
      </c>
      <c r="H195" s="158" t="s">
        <v>593</v>
      </c>
      <c r="I195" s="28">
        <v>16400</v>
      </c>
      <c r="J195" s="28">
        <v>0</v>
      </c>
      <c r="K195" s="28">
        <v>0</v>
      </c>
      <c r="L195" s="28">
        <v>0</v>
      </c>
      <c r="M195" s="28">
        <f t="shared" si="153"/>
        <v>16400</v>
      </c>
      <c r="N195" s="17">
        <v>31</v>
      </c>
      <c r="O195" s="17">
        <v>0</v>
      </c>
      <c r="P195" s="28">
        <f t="shared" si="129"/>
        <v>16400</v>
      </c>
      <c r="Q195" s="28">
        <f t="shared" si="130"/>
        <v>0</v>
      </c>
      <c r="R195" s="28">
        <f t="shared" si="131"/>
        <v>0</v>
      </c>
      <c r="S195" s="28">
        <v>0</v>
      </c>
      <c r="T195" s="28">
        <v>0</v>
      </c>
      <c r="U195" s="28">
        <v>0</v>
      </c>
      <c r="V195" s="28">
        <f t="shared" si="154"/>
        <v>16400</v>
      </c>
      <c r="W195" s="28">
        <f t="shared" si="155"/>
        <v>15000</v>
      </c>
      <c r="X195" s="28">
        <f t="shared" si="156"/>
        <v>16400</v>
      </c>
      <c r="Y195" s="28">
        <f t="shared" si="128"/>
        <v>1800</v>
      </c>
      <c r="Z195" s="28">
        <f t="shared" si="132"/>
        <v>123</v>
      </c>
      <c r="AA195" s="38">
        <v>0</v>
      </c>
      <c r="AB195" s="28">
        <v>0</v>
      </c>
      <c r="AC195" s="28">
        <v>0</v>
      </c>
      <c r="AD195" s="28">
        <f t="shared" si="157"/>
        <v>1923</v>
      </c>
      <c r="AE195" s="28">
        <f t="shared" si="152"/>
        <v>14477</v>
      </c>
      <c r="AF195" s="34" t="s">
        <v>38</v>
      </c>
      <c r="AG195" s="47">
        <v>44085</v>
      </c>
      <c r="AI195" s="56"/>
      <c r="AJ195" s="56"/>
      <c r="AK195" s="56"/>
      <c r="AL195" s="56"/>
      <c r="AM195" s="56"/>
      <c r="AN195" s="56"/>
      <c r="AO195" s="56"/>
      <c r="AP195" s="57"/>
    </row>
    <row r="196" spans="1:42" s="42" customFormat="1" ht="30.6" customHeight="1">
      <c r="A196" s="13">
        <v>187</v>
      </c>
      <c r="B196" s="45" t="s">
        <v>588</v>
      </c>
      <c r="C196" s="12" t="s">
        <v>594</v>
      </c>
      <c r="D196" s="12" t="s">
        <v>595</v>
      </c>
      <c r="E196" s="16" t="s">
        <v>286</v>
      </c>
      <c r="F196" s="13">
        <v>1114887025</v>
      </c>
      <c r="G196" s="14">
        <v>1440</v>
      </c>
      <c r="H196" s="158" t="s">
        <v>596</v>
      </c>
      <c r="I196" s="28">
        <v>18000</v>
      </c>
      <c r="J196" s="28">
        <v>0</v>
      </c>
      <c r="K196" s="28">
        <v>0</v>
      </c>
      <c r="L196" s="28">
        <v>0</v>
      </c>
      <c r="M196" s="28">
        <f t="shared" si="153"/>
        <v>18000</v>
      </c>
      <c r="N196" s="17">
        <v>0</v>
      </c>
      <c r="O196" s="17">
        <v>0</v>
      </c>
      <c r="P196" s="28">
        <f t="shared" si="129"/>
        <v>0</v>
      </c>
      <c r="Q196" s="28">
        <f t="shared" si="130"/>
        <v>0</v>
      </c>
      <c r="R196" s="28">
        <f t="shared" si="131"/>
        <v>0</v>
      </c>
      <c r="S196" s="28">
        <v>0</v>
      </c>
      <c r="T196" s="28">
        <v>0</v>
      </c>
      <c r="U196" s="28">
        <v>0</v>
      </c>
      <c r="V196" s="28">
        <f t="shared" si="154"/>
        <v>0</v>
      </c>
      <c r="W196" s="28">
        <f t="shared" si="155"/>
        <v>0</v>
      </c>
      <c r="X196" s="28">
        <f t="shared" si="156"/>
        <v>0</v>
      </c>
      <c r="Y196" s="28">
        <f t="shared" si="128"/>
        <v>0</v>
      </c>
      <c r="Z196" s="28">
        <f t="shared" si="132"/>
        <v>0</v>
      </c>
      <c r="AA196" s="38">
        <v>0</v>
      </c>
      <c r="AB196" s="28">
        <v>0</v>
      </c>
      <c r="AC196" s="28">
        <v>0</v>
      </c>
      <c r="AD196" s="28">
        <f t="shared" si="157"/>
        <v>0</v>
      </c>
      <c r="AE196" s="28">
        <f t="shared" si="152"/>
        <v>0</v>
      </c>
      <c r="AF196" s="34"/>
      <c r="AG196" s="47"/>
      <c r="AH196" s="56"/>
      <c r="AI196" s="56"/>
      <c r="AJ196" s="56"/>
      <c r="AK196" s="56"/>
      <c r="AL196" s="57"/>
    </row>
    <row r="197" spans="1:42" s="42" customFormat="1" ht="30.6" customHeight="1">
      <c r="A197" s="13">
        <v>188</v>
      </c>
      <c r="B197" s="45" t="s">
        <v>588</v>
      </c>
      <c r="C197" s="23" t="s">
        <v>597</v>
      </c>
      <c r="D197" s="23" t="s">
        <v>598</v>
      </c>
      <c r="E197" s="16" t="s">
        <v>286</v>
      </c>
      <c r="F197" s="16">
        <v>1115003551</v>
      </c>
      <c r="G197" s="14">
        <v>11488</v>
      </c>
      <c r="H197" s="33" t="s">
        <v>599</v>
      </c>
      <c r="I197" s="28">
        <v>14900</v>
      </c>
      <c r="J197" s="28">
        <v>0</v>
      </c>
      <c r="K197" s="28">
        <v>0</v>
      </c>
      <c r="L197" s="28">
        <v>0</v>
      </c>
      <c r="M197" s="28">
        <f t="shared" si="153"/>
        <v>14900</v>
      </c>
      <c r="N197" s="17">
        <v>31</v>
      </c>
      <c r="O197" s="17">
        <v>0</v>
      </c>
      <c r="P197" s="28">
        <f t="shared" si="129"/>
        <v>14900</v>
      </c>
      <c r="Q197" s="28">
        <f t="shared" si="130"/>
        <v>0</v>
      </c>
      <c r="R197" s="28">
        <f t="shared" si="131"/>
        <v>0</v>
      </c>
      <c r="S197" s="28">
        <v>0</v>
      </c>
      <c r="T197" s="28">
        <v>0</v>
      </c>
      <c r="U197" s="28">
        <v>0</v>
      </c>
      <c r="V197" s="28">
        <f t="shared" si="154"/>
        <v>14900</v>
      </c>
      <c r="W197" s="28">
        <f t="shared" si="155"/>
        <v>14900</v>
      </c>
      <c r="X197" s="28">
        <f t="shared" si="156"/>
        <v>14900</v>
      </c>
      <c r="Y197" s="28">
        <f t="shared" si="128"/>
        <v>1788</v>
      </c>
      <c r="Z197" s="28">
        <f t="shared" si="132"/>
        <v>112</v>
      </c>
      <c r="AA197" s="38">
        <v>0</v>
      </c>
      <c r="AB197" s="28">
        <v>0</v>
      </c>
      <c r="AC197" s="28">
        <v>0</v>
      </c>
      <c r="AD197" s="28">
        <f t="shared" si="157"/>
        <v>1900</v>
      </c>
      <c r="AE197" s="28">
        <f t="shared" si="152"/>
        <v>13000</v>
      </c>
      <c r="AF197" s="34" t="s">
        <v>38</v>
      </c>
      <c r="AG197" s="47">
        <v>44085</v>
      </c>
      <c r="AH197" s="56"/>
      <c r="AI197" s="56"/>
      <c r="AJ197" s="56"/>
      <c r="AK197" s="56"/>
      <c r="AL197" s="56"/>
      <c r="AM197" s="56"/>
      <c r="AN197" s="56"/>
      <c r="AO197" s="56"/>
      <c r="AP197" s="57"/>
    </row>
    <row r="198" spans="1:42" s="42" customFormat="1" ht="30.6" customHeight="1">
      <c r="A198" s="13">
        <v>189</v>
      </c>
      <c r="B198" s="45" t="s">
        <v>588</v>
      </c>
      <c r="C198" s="12" t="s">
        <v>600</v>
      </c>
      <c r="D198" s="144" t="s">
        <v>601</v>
      </c>
      <c r="E198" s="16" t="s">
        <v>286</v>
      </c>
      <c r="F198" s="16">
        <v>1115200041</v>
      </c>
      <c r="G198" s="14">
        <v>11584</v>
      </c>
      <c r="H198" s="123" t="s">
        <v>602</v>
      </c>
      <c r="I198" s="28">
        <v>14900</v>
      </c>
      <c r="J198" s="28">
        <v>0</v>
      </c>
      <c r="K198" s="28">
        <v>0</v>
      </c>
      <c r="L198" s="28">
        <v>0</v>
      </c>
      <c r="M198" s="28">
        <f t="shared" si="153"/>
        <v>14900</v>
      </c>
      <c r="N198" s="17">
        <v>31</v>
      </c>
      <c r="O198" s="17">
        <v>0</v>
      </c>
      <c r="P198" s="28">
        <f t="shared" si="129"/>
        <v>14900</v>
      </c>
      <c r="Q198" s="28">
        <f t="shared" si="130"/>
        <v>0</v>
      </c>
      <c r="R198" s="28">
        <f t="shared" si="131"/>
        <v>0</v>
      </c>
      <c r="S198" s="28">
        <v>0</v>
      </c>
      <c r="T198" s="28">
        <v>0</v>
      </c>
      <c r="U198" s="28">
        <v>0</v>
      </c>
      <c r="V198" s="28">
        <f t="shared" si="154"/>
        <v>14900</v>
      </c>
      <c r="W198" s="28">
        <f t="shared" si="155"/>
        <v>14900</v>
      </c>
      <c r="X198" s="28">
        <f t="shared" si="156"/>
        <v>14900</v>
      </c>
      <c r="Y198" s="28">
        <f t="shared" si="128"/>
        <v>1788</v>
      </c>
      <c r="Z198" s="28">
        <f t="shared" si="132"/>
        <v>112</v>
      </c>
      <c r="AA198" s="38">
        <v>0</v>
      </c>
      <c r="AB198" s="28">
        <v>0</v>
      </c>
      <c r="AC198" s="28">
        <v>0</v>
      </c>
      <c r="AD198" s="28">
        <f t="shared" si="157"/>
        <v>1900</v>
      </c>
      <c r="AE198" s="28">
        <f t="shared" si="152"/>
        <v>13000</v>
      </c>
      <c r="AF198" s="34" t="s">
        <v>38</v>
      </c>
      <c r="AG198" s="47">
        <v>44085</v>
      </c>
      <c r="AI198" s="56"/>
      <c r="AJ198" s="56"/>
      <c r="AK198" s="56"/>
      <c r="AL198" s="56"/>
      <c r="AM198" s="56"/>
      <c r="AN198" s="56"/>
      <c r="AO198" s="56"/>
      <c r="AP198" s="57"/>
    </row>
    <row r="199" spans="1:42" s="42" customFormat="1" ht="30.6" customHeight="1">
      <c r="A199" s="13">
        <v>190</v>
      </c>
      <c r="B199" s="45" t="s">
        <v>588</v>
      </c>
      <c r="C199" s="23" t="s">
        <v>603</v>
      </c>
      <c r="D199" s="61" t="s">
        <v>592</v>
      </c>
      <c r="E199" s="16" t="s">
        <v>286</v>
      </c>
      <c r="F199" s="16">
        <v>1115240203</v>
      </c>
      <c r="G199" s="14">
        <v>11608</v>
      </c>
      <c r="H199" s="123" t="s">
        <v>604</v>
      </c>
      <c r="I199" s="28">
        <v>14900</v>
      </c>
      <c r="J199" s="28">
        <v>0</v>
      </c>
      <c r="K199" s="28">
        <v>0</v>
      </c>
      <c r="L199" s="28">
        <v>0</v>
      </c>
      <c r="M199" s="28">
        <f t="shared" si="153"/>
        <v>14900</v>
      </c>
      <c r="N199" s="17">
        <v>31</v>
      </c>
      <c r="O199" s="17">
        <v>0</v>
      </c>
      <c r="P199" s="28">
        <f t="shared" si="129"/>
        <v>14900</v>
      </c>
      <c r="Q199" s="28">
        <f t="shared" si="130"/>
        <v>0</v>
      </c>
      <c r="R199" s="28">
        <f t="shared" si="131"/>
        <v>0</v>
      </c>
      <c r="S199" s="28">
        <v>0</v>
      </c>
      <c r="T199" s="28">
        <v>0</v>
      </c>
      <c r="U199" s="28">
        <v>0</v>
      </c>
      <c r="V199" s="28">
        <f t="shared" si="154"/>
        <v>14900</v>
      </c>
      <c r="W199" s="28">
        <f t="shared" si="155"/>
        <v>14900</v>
      </c>
      <c r="X199" s="28">
        <f t="shared" si="156"/>
        <v>14900</v>
      </c>
      <c r="Y199" s="28">
        <f t="shared" si="128"/>
        <v>1788</v>
      </c>
      <c r="Z199" s="28">
        <f t="shared" si="132"/>
        <v>112</v>
      </c>
      <c r="AA199" s="38">
        <v>0</v>
      </c>
      <c r="AB199" s="28">
        <v>0</v>
      </c>
      <c r="AC199" s="28">
        <v>0</v>
      </c>
      <c r="AD199" s="28">
        <f t="shared" si="157"/>
        <v>1900</v>
      </c>
      <c r="AE199" s="28">
        <f t="shared" si="152"/>
        <v>13000</v>
      </c>
      <c r="AF199" s="34" t="s">
        <v>38</v>
      </c>
      <c r="AG199" s="47">
        <v>44085</v>
      </c>
      <c r="AI199" s="56"/>
      <c r="AJ199" s="56"/>
      <c r="AK199" s="56"/>
      <c r="AL199" s="56"/>
      <c r="AM199" s="56"/>
      <c r="AN199" s="56"/>
      <c r="AO199" s="56"/>
      <c r="AP199" s="57"/>
    </row>
    <row r="200" spans="1:42" s="42" customFormat="1" ht="30.6" customHeight="1">
      <c r="A200" s="13">
        <v>191</v>
      </c>
      <c r="B200" s="45" t="s">
        <v>588</v>
      </c>
      <c r="C200" s="23" t="s">
        <v>605</v>
      </c>
      <c r="D200" s="23" t="s">
        <v>125</v>
      </c>
      <c r="E200" s="16" t="s">
        <v>286</v>
      </c>
      <c r="F200" s="16">
        <v>1113628510</v>
      </c>
      <c r="G200" s="17">
        <v>11554</v>
      </c>
      <c r="H200" s="36" t="s">
        <v>606</v>
      </c>
      <c r="I200" s="28">
        <v>14900</v>
      </c>
      <c r="J200" s="28">
        <v>0</v>
      </c>
      <c r="K200" s="28">
        <v>0</v>
      </c>
      <c r="L200" s="28">
        <v>0</v>
      </c>
      <c r="M200" s="28">
        <f>I200+J200+K200+L200</f>
        <v>14900</v>
      </c>
      <c r="N200" s="17">
        <v>31</v>
      </c>
      <c r="O200" s="17">
        <v>0</v>
      </c>
      <c r="P200" s="28">
        <f t="shared" si="129"/>
        <v>14900</v>
      </c>
      <c r="Q200" s="28">
        <f t="shared" si="130"/>
        <v>0</v>
      </c>
      <c r="R200" s="28">
        <f t="shared" si="131"/>
        <v>0</v>
      </c>
      <c r="S200" s="28">
        <v>0</v>
      </c>
      <c r="T200" s="28">
        <v>0</v>
      </c>
      <c r="U200" s="28">
        <v>0</v>
      </c>
      <c r="V200" s="28">
        <f>P200+Q200+R200+S200+T200+U200</f>
        <v>14900</v>
      </c>
      <c r="W200" s="28">
        <f>IF(P200&gt;15000,15000,P200)</f>
        <v>14900</v>
      </c>
      <c r="X200" s="28">
        <f>V200</f>
        <v>14900</v>
      </c>
      <c r="Y200" s="28">
        <f t="shared" si="128"/>
        <v>1788</v>
      </c>
      <c r="Z200" s="28">
        <f t="shared" si="132"/>
        <v>112</v>
      </c>
      <c r="AA200" s="38">
        <v>0</v>
      </c>
      <c r="AB200" s="28">
        <v>0</v>
      </c>
      <c r="AC200" s="28">
        <v>0</v>
      </c>
      <c r="AD200" s="28">
        <f>+Y200+Z200+AA200+AB200+AC200</f>
        <v>1900</v>
      </c>
      <c r="AE200" s="28">
        <f>V200-AD200</f>
        <v>13000</v>
      </c>
      <c r="AF200" s="34" t="s">
        <v>38</v>
      </c>
      <c r="AG200" s="47">
        <v>44085</v>
      </c>
      <c r="AI200" s="56"/>
      <c r="AJ200" s="56"/>
      <c r="AK200" s="56"/>
      <c r="AL200" s="57"/>
    </row>
    <row r="201" spans="1:42" s="42" customFormat="1" ht="30.6" customHeight="1">
      <c r="A201" s="13">
        <v>192</v>
      </c>
      <c r="B201" s="45" t="s">
        <v>607</v>
      </c>
      <c r="C201" s="23" t="s">
        <v>608</v>
      </c>
      <c r="D201" s="12" t="s">
        <v>609</v>
      </c>
      <c r="E201" s="16" t="s">
        <v>280</v>
      </c>
      <c r="F201" s="184">
        <v>1113276777</v>
      </c>
      <c r="G201" s="18">
        <v>627</v>
      </c>
      <c r="H201" s="158" t="s">
        <v>610</v>
      </c>
      <c r="I201" s="28">
        <v>18000</v>
      </c>
      <c r="J201" s="28">
        <v>0</v>
      </c>
      <c r="K201" s="28">
        <v>0</v>
      </c>
      <c r="L201" s="28">
        <v>0</v>
      </c>
      <c r="M201" s="28">
        <f t="shared" ref="M201:M209" si="158">I201+J201+K201+L201</f>
        <v>18000</v>
      </c>
      <c r="N201" s="17">
        <v>31</v>
      </c>
      <c r="O201" s="17">
        <v>0</v>
      </c>
      <c r="P201" s="28">
        <f t="shared" si="129"/>
        <v>18000</v>
      </c>
      <c r="Q201" s="28">
        <f t="shared" si="130"/>
        <v>0</v>
      </c>
      <c r="R201" s="28">
        <f t="shared" si="131"/>
        <v>0</v>
      </c>
      <c r="S201" s="28">
        <v>0</v>
      </c>
      <c r="T201" s="28">
        <v>0</v>
      </c>
      <c r="U201" s="28">
        <v>0</v>
      </c>
      <c r="V201" s="28">
        <f t="shared" ref="V201:V209" si="159">P201+Q201+R201+S201+T201+U201</f>
        <v>18000</v>
      </c>
      <c r="W201" s="28">
        <f t="shared" ref="W201:W209" si="160">IF(P201&gt;15000,15000,P201)</f>
        <v>15000</v>
      </c>
      <c r="X201" s="28">
        <f t="shared" ref="X201:X209" si="161">V201</f>
        <v>18000</v>
      </c>
      <c r="Y201" s="28">
        <f t="shared" si="128"/>
        <v>1800</v>
      </c>
      <c r="Z201" s="28">
        <f t="shared" si="132"/>
        <v>135</v>
      </c>
      <c r="AA201" s="38">
        <v>0</v>
      </c>
      <c r="AB201" s="28">
        <v>0</v>
      </c>
      <c r="AC201" s="28">
        <v>0</v>
      </c>
      <c r="AD201" s="28">
        <f t="shared" ref="AD201:AD209" si="162">+Y201+Z201+AA201+AB201+AC201</f>
        <v>1935</v>
      </c>
      <c r="AE201" s="28">
        <f>V201-AD201</f>
        <v>16065</v>
      </c>
      <c r="AF201" s="34" t="s">
        <v>38</v>
      </c>
      <c r="AG201" s="47">
        <v>44084</v>
      </c>
      <c r="AH201" s="56"/>
      <c r="AI201" s="56"/>
      <c r="AJ201" s="56"/>
      <c r="AK201" s="56"/>
      <c r="AL201" s="57"/>
    </row>
    <row r="202" spans="1:42" s="42" customFormat="1" ht="30.6" customHeight="1">
      <c r="A202" s="13">
        <v>193</v>
      </c>
      <c r="B202" s="45" t="s">
        <v>607</v>
      </c>
      <c r="C202" s="12" t="s">
        <v>611</v>
      </c>
      <c r="D202" s="12" t="s">
        <v>612</v>
      </c>
      <c r="E202" s="16" t="s">
        <v>283</v>
      </c>
      <c r="F202" s="184">
        <v>1106652828</v>
      </c>
      <c r="G202" s="17">
        <v>103</v>
      </c>
      <c r="H202" s="158" t="s">
        <v>613</v>
      </c>
      <c r="I202" s="28">
        <v>18000</v>
      </c>
      <c r="J202" s="28">
        <v>0</v>
      </c>
      <c r="K202" s="28">
        <v>0</v>
      </c>
      <c r="L202" s="28">
        <v>0</v>
      </c>
      <c r="M202" s="28">
        <f t="shared" si="158"/>
        <v>18000</v>
      </c>
      <c r="N202" s="17">
        <v>31</v>
      </c>
      <c r="O202" s="17">
        <v>0</v>
      </c>
      <c r="P202" s="28">
        <f t="shared" si="129"/>
        <v>18000</v>
      </c>
      <c r="Q202" s="28">
        <f t="shared" si="130"/>
        <v>0</v>
      </c>
      <c r="R202" s="28">
        <f t="shared" si="131"/>
        <v>0</v>
      </c>
      <c r="S202" s="28">
        <v>0</v>
      </c>
      <c r="T202" s="28">
        <v>0</v>
      </c>
      <c r="U202" s="28">
        <v>0</v>
      </c>
      <c r="V202" s="28">
        <f t="shared" si="159"/>
        <v>18000</v>
      </c>
      <c r="W202" s="28">
        <f t="shared" si="160"/>
        <v>15000</v>
      </c>
      <c r="X202" s="28">
        <f t="shared" si="161"/>
        <v>18000</v>
      </c>
      <c r="Y202" s="28">
        <f t="shared" si="128"/>
        <v>1800</v>
      </c>
      <c r="Z202" s="28">
        <f t="shared" si="132"/>
        <v>135</v>
      </c>
      <c r="AA202" s="38">
        <v>0</v>
      </c>
      <c r="AB202" s="28">
        <v>0</v>
      </c>
      <c r="AC202" s="28">
        <v>0</v>
      </c>
      <c r="AD202" s="28">
        <f t="shared" si="162"/>
        <v>1935</v>
      </c>
      <c r="AE202" s="28">
        <f>V202-AD202</f>
        <v>16065</v>
      </c>
      <c r="AF202" s="34" t="s">
        <v>38</v>
      </c>
      <c r="AG202" s="47">
        <v>44084</v>
      </c>
      <c r="AI202" s="56"/>
      <c r="AJ202" s="56"/>
      <c r="AK202" s="56"/>
      <c r="AL202" s="56"/>
      <c r="AM202" s="56"/>
      <c r="AN202" s="56"/>
      <c r="AO202" s="56"/>
      <c r="AP202" s="57"/>
    </row>
    <row r="203" spans="1:42" s="42" customFormat="1" ht="30.6" customHeight="1">
      <c r="A203" s="13">
        <v>194</v>
      </c>
      <c r="B203" s="45" t="s">
        <v>607</v>
      </c>
      <c r="C203" s="12" t="s">
        <v>279</v>
      </c>
      <c r="D203" s="12" t="s">
        <v>614</v>
      </c>
      <c r="E203" s="16" t="s">
        <v>283</v>
      </c>
      <c r="F203" s="184">
        <v>1112389645</v>
      </c>
      <c r="G203" s="17">
        <v>343</v>
      </c>
      <c r="H203" s="158" t="s">
        <v>615</v>
      </c>
      <c r="I203" s="28">
        <v>18000</v>
      </c>
      <c r="J203" s="28">
        <v>0</v>
      </c>
      <c r="K203" s="28">
        <v>0</v>
      </c>
      <c r="L203" s="28">
        <v>0</v>
      </c>
      <c r="M203" s="28">
        <f t="shared" si="158"/>
        <v>18000</v>
      </c>
      <c r="N203" s="17">
        <v>31</v>
      </c>
      <c r="O203" s="17">
        <v>0</v>
      </c>
      <c r="P203" s="28">
        <f t="shared" si="129"/>
        <v>18000</v>
      </c>
      <c r="Q203" s="28">
        <f t="shared" si="130"/>
        <v>0</v>
      </c>
      <c r="R203" s="28">
        <f t="shared" si="131"/>
        <v>0</v>
      </c>
      <c r="S203" s="28">
        <v>0</v>
      </c>
      <c r="T203" s="28">
        <v>0</v>
      </c>
      <c r="U203" s="28">
        <v>0</v>
      </c>
      <c r="V203" s="28">
        <f t="shared" si="159"/>
        <v>18000</v>
      </c>
      <c r="W203" s="28">
        <f t="shared" si="160"/>
        <v>15000</v>
      </c>
      <c r="X203" s="28">
        <f t="shared" si="161"/>
        <v>18000</v>
      </c>
      <c r="Y203" s="28">
        <f t="shared" si="128"/>
        <v>1800</v>
      </c>
      <c r="Z203" s="28">
        <f t="shared" si="132"/>
        <v>135</v>
      </c>
      <c r="AA203" s="38">
        <v>0</v>
      </c>
      <c r="AB203" s="28">
        <v>0</v>
      </c>
      <c r="AC203" s="28">
        <v>0</v>
      </c>
      <c r="AD203" s="28">
        <f t="shared" si="162"/>
        <v>1935</v>
      </c>
      <c r="AE203" s="28">
        <f>V203-AD203</f>
        <v>16065</v>
      </c>
      <c r="AF203" s="34" t="s">
        <v>38</v>
      </c>
      <c r="AG203" s="47">
        <v>44084</v>
      </c>
      <c r="AI203" s="56"/>
      <c r="AJ203" s="56"/>
      <c r="AK203" s="56"/>
      <c r="AL203" s="56"/>
      <c r="AM203" s="56"/>
      <c r="AN203" s="56"/>
      <c r="AO203" s="56"/>
      <c r="AP203" s="57"/>
    </row>
    <row r="204" spans="1:42" s="42" customFormat="1" ht="30.6" customHeight="1">
      <c r="A204" s="13">
        <v>195</v>
      </c>
      <c r="B204" s="45" t="s">
        <v>607</v>
      </c>
      <c r="C204" s="12" t="s">
        <v>616</v>
      </c>
      <c r="D204" s="23" t="s">
        <v>617</v>
      </c>
      <c r="E204" s="16" t="s">
        <v>286</v>
      </c>
      <c r="F204" s="184">
        <v>1112027159</v>
      </c>
      <c r="G204" s="17">
        <v>1040</v>
      </c>
      <c r="H204" s="158" t="s">
        <v>618</v>
      </c>
      <c r="I204" s="28">
        <v>14900</v>
      </c>
      <c r="J204" s="28">
        <v>0</v>
      </c>
      <c r="K204" s="28">
        <v>0</v>
      </c>
      <c r="L204" s="28">
        <v>0</v>
      </c>
      <c r="M204" s="28">
        <f t="shared" si="158"/>
        <v>14900</v>
      </c>
      <c r="N204" s="17">
        <v>0</v>
      </c>
      <c r="O204" s="17">
        <v>0</v>
      </c>
      <c r="P204" s="28">
        <f t="shared" si="129"/>
        <v>0</v>
      </c>
      <c r="Q204" s="28">
        <f t="shared" si="130"/>
        <v>0</v>
      </c>
      <c r="R204" s="28">
        <f t="shared" si="131"/>
        <v>0</v>
      </c>
      <c r="S204" s="28">
        <v>0</v>
      </c>
      <c r="T204" s="28">
        <v>0</v>
      </c>
      <c r="U204" s="28">
        <v>0</v>
      </c>
      <c r="V204" s="28">
        <f t="shared" si="159"/>
        <v>0</v>
      </c>
      <c r="W204" s="28">
        <f t="shared" si="160"/>
        <v>0</v>
      </c>
      <c r="X204" s="28">
        <f t="shared" si="161"/>
        <v>0</v>
      </c>
      <c r="Y204" s="28">
        <f t="shared" si="128"/>
        <v>0</v>
      </c>
      <c r="Z204" s="28">
        <f t="shared" si="132"/>
        <v>0</v>
      </c>
      <c r="AA204" s="38">
        <v>0</v>
      </c>
      <c r="AB204" s="28">
        <v>0</v>
      </c>
      <c r="AC204" s="28">
        <v>0</v>
      </c>
      <c r="AD204" s="28">
        <f t="shared" si="162"/>
        <v>0</v>
      </c>
      <c r="AE204" s="28">
        <f>V204-AD204</f>
        <v>0</v>
      </c>
      <c r="AF204" s="34"/>
      <c r="AG204" s="47"/>
      <c r="AH204" s="67"/>
      <c r="AI204" s="56"/>
      <c r="AJ204" s="56"/>
      <c r="AK204" s="56"/>
      <c r="AL204" s="57"/>
    </row>
    <row r="205" spans="1:42" s="42" customFormat="1" ht="30.6" customHeight="1">
      <c r="A205" s="13">
        <v>196</v>
      </c>
      <c r="B205" s="45" t="s">
        <v>607</v>
      </c>
      <c r="C205" s="23" t="s">
        <v>480</v>
      </c>
      <c r="D205" s="23" t="s">
        <v>619</v>
      </c>
      <c r="E205" s="16" t="s">
        <v>286</v>
      </c>
      <c r="F205" s="185">
        <v>1014126587</v>
      </c>
      <c r="G205" s="17">
        <v>11855</v>
      </c>
      <c r="H205" s="140" t="s">
        <v>620</v>
      </c>
      <c r="I205" s="28">
        <v>14900</v>
      </c>
      <c r="J205" s="28">
        <v>0</v>
      </c>
      <c r="K205" s="28">
        <v>0</v>
      </c>
      <c r="L205" s="28">
        <v>0</v>
      </c>
      <c r="M205" s="28">
        <f t="shared" si="158"/>
        <v>14900</v>
      </c>
      <c r="N205" s="17">
        <v>31</v>
      </c>
      <c r="O205" s="17">
        <v>0</v>
      </c>
      <c r="P205" s="28">
        <f t="shared" si="129"/>
        <v>14900</v>
      </c>
      <c r="Q205" s="28">
        <f t="shared" si="130"/>
        <v>0</v>
      </c>
      <c r="R205" s="28">
        <f t="shared" si="131"/>
        <v>0</v>
      </c>
      <c r="S205" s="28">
        <v>0</v>
      </c>
      <c r="T205" s="28">
        <v>0</v>
      </c>
      <c r="U205" s="28">
        <v>0</v>
      </c>
      <c r="V205" s="28">
        <f t="shared" si="159"/>
        <v>14900</v>
      </c>
      <c r="W205" s="28">
        <f t="shared" si="160"/>
        <v>14900</v>
      </c>
      <c r="X205" s="28">
        <f t="shared" si="161"/>
        <v>14900</v>
      </c>
      <c r="Y205" s="28">
        <f t="shared" si="128"/>
        <v>1788</v>
      </c>
      <c r="Z205" s="28">
        <f t="shared" si="132"/>
        <v>112</v>
      </c>
      <c r="AA205" s="38">
        <v>0</v>
      </c>
      <c r="AB205" s="28">
        <v>0</v>
      </c>
      <c r="AC205" s="28">
        <v>0</v>
      </c>
      <c r="AD205" s="28">
        <f t="shared" si="162"/>
        <v>1900</v>
      </c>
      <c r="AE205" s="28">
        <f t="shared" ref="AE205:AE206" si="163">V205-AD205</f>
        <v>13000</v>
      </c>
      <c r="AF205" s="34" t="s">
        <v>38</v>
      </c>
      <c r="AG205" s="47">
        <v>44086</v>
      </c>
      <c r="AH205" s="67"/>
      <c r="AI205" s="56"/>
      <c r="AJ205" s="56"/>
      <c r="AK205" s="56"/>
      <c r="AL205" s="57"/>
    </row>
    <row r="206" spans="1:42" s="42" customFormat="1" ht="30.6" customHeight="1">
      <c r="A206" s="13">
        <v>197</v>
      </c>
      <c r="B206" s="45" t="s">
        <v>607</v>
      </c>
      <c r="C206" s="23" t="s">
        <v>621</v>
      </c>
      <c r="D206" s="23" t="s">
        <v>622</v>
      </c>
      <c r="E206" s="16" t="s">
        <v>286</v>
      </c>
      <c r="F206" s="185">
        <v>1014285534</v>
      </c>
      <c r="G206" s="17">
        <v>11861</v>
      </c>
      <c r="H206" s="140" t="s">
        <v>623</v>
      </c>
      <c r="I206" s="28">
        <v>14900</v>
      </c>
      <c r="J206" s="28">
        <v>0</v>
      </c>
      <c r="K206" s="28">
        <v>0</v>
      </c>
      <c r="L206" s="28">
        <v>0</v>
      </c>
      <c r="M206" s="28">
        <f t="shared" si="158"/>
        <v>14900</v>
      </c>
      <c r="N206" s="17">
        <v>31</v>
      </c>
      <c r="O206" s="17">
        <v>0</v>
      </c>
      <c r="P206" s="28">
        <f t="shared" si="129"/>
        <v>14900</v>
      </c>
      <c r="Q206" s="28">
        <f t="shared" si="130"/>
        <v>0</v>
      </c>
      <c r="R206" s="28">
        <f t="shared" si="131"/>
        <v>0</v>
      </c>
      <c r="S206" s="28">
        <v>0</v>
      </c>
      <c r="T206" s="28">
        <v>0</v>
      </c>
      <c r="U206" s="28">
        <v>0</v>
      </c>
      <c r="V206" s="28">
        <f t="shared" si="159"/>
        <v>14900</v>
      </c>
      <c r="W206" s="28">
        <f t="shared" si="160"/>
        <v>14900</v>
      </c>
      <c r="X206" s="28">
        <f t="shared" si="161"/>
        <v>14900</v>
      </c>
      <c r="Y206" s="28">
        <f t="shared" si="128"/>
        <v>1788</v>
      </c>
      <c r="Z206" s="28">
        <f t="shared" si="132"/>
        <v>112</v>
      </c>
      <c r="AA206" s="38">
        <v>0</v>
      </c>
      <c r="AB206" s="28">
        <v>0</v>
      </c>
      <c r="AC206" s="28">
        <v>0</v>
      </c>
      <c r="AD206" s="28">
        <f t="shared" si="162"/>
        <v>1900</v>
      </c>
      <c r="AE206" s="28">
        <f t="shared" si="163"/>
        <v>13000</v>
      </c>
      <c r="AF206" s="34" t="s">
        <v>38</v>
      </c>
      <c r="AG206" s="47">
        <v>44086</v>
      </c>
      <c r="AH206" s="67"/>
      <c r="AI206" s="56"/>
      <c r="AJ206" s="56"/>
      <c r="AK206" s="56"/>
      <c r="AL206" s="57"/>
    </row>
    <row r="207" spans="1:42" s="42" customFormat="1" ht="30.6" customHeight="1">
      <c r="A207" s="13">
        <v>198</v>
      </c>
      <c r="B207" s="45" t="s">
        <v>624</v>
      </c>
      <c r="C207" s="23" t="s">
        <v>624</v>
      </c>
      <c r="D207" s="12" t="s">
        <v>625</v>
      </c>
      <c r="E207" s="16" t="s">
        <v>280</v>
      </c>
      <c r="F207" s="17">
        <v>1113667888</v>
      </c>
      <c r="G207" s="17">
        <v>218</v>
      </c>
      <c r="H207" s="158" t="s">
        <v>626</v>
      </c>
      <c r="I207" s="28">
        <v>20000</v>
      </c>
      <c r="J207" s="28">
        <v>0</v>
      </c>
      <c r="K207" s="28">
        <v>0</v>
      </c>
      <c r="L207" s="28">
        <v>0</v>
      </c>
      <c r="M207" s="28">
        <f t="shared" si="158"/>
        <v>20000</v>
      </c>
      <c r="N207" s="17">
        <v>31</v>
      </c>
      <c r="O207" s="17">
        <v>0</v>
      </c>
      <c r="P207" s="28">
        <f t="shared" si="129"/>
        <v>20000</v>
      </c>
      <c r="Q207" s="28">
        <f t="shared" si="130"/>
        <v>0</v>
      </c>
      <c r="R207" s="28">
        <f t="shared" si="131"/>
        <v>0</v>
      </c>
      <c r="S207" s="28">
        <v>0</v>
      </c>
      <c r="T207" s="28">
        <v>0</v>
      </c>
      <c r="U207" s="28">
        <v>0</v>
      </c>
      <c r="V207" s="28">
        <f t="shared" si="159"/>
        <v>20000</v>
      </c>
      <c r="W207" s="28">
        <f t="shared" si="160"/>
        <v>15000</v>
      </c>
      <c r="X207" s="28">
        <f t="shared" si="161"/>
        <v>20000</v>
      </c>
      <c r="Y207" s="28">
        <f t="shared" si="128"/>
        <v>1800</v>
      </c>
      <c r="Z207" s="28">
        <f t="shared" si="132"/>
        <v>150</v>
      </c>
      <c r="AA207" s="38">
        <v>0</v>
      </c>
      <c r="AB207" s="28">
        <v>0</v>
      </c>
      <c r="AC207" s="28">
        <v>0</v>
      </c>
      <c r="AD207" s="28">
        <f t="shared" si="162"/>
        <v>1950</v>
      </c>
      <c r="AE207" s="28">
        <f>V207-AD207</f>
        <v>18050</v>
      </c>
      <c r="AF207" s="34" t="s">
        <v>38</v>
      </c>
      <c r="AG207" s="47">
        <v>44081</v>
      </c>
      <c r="AH207" s="58"/>
      <c r="AI207" s="56"/>
      <c r="AJ207" s="56"/>
      <c r="AK207" s="56"/>
      <c r="AL207" s="59"/>
      <c r="AM207" s="56"/>
      <c r="AN207" s="56"/>
      <c r="AO207" s="56"/>
      <c r="AP207" s="57"/>
    </row>
    <row r="208" spans="1:42" s="42" customFormat="1" ht="30.6" customHeight="1">
      <c r="A208" s="13">
        <v>199</v>
      </c>
      <c r="B208" s="45" t="s">
        <v>624</v>
      </c>
      <c r="C208" s="23" t="s">
        <v>627</v>
      </c>
      <c r="D208" s="23" t="s">
        <v>628</v>
      </c>
      <c r="E208" s="16" t="s">
        <v>286</v>
      </c>
      <c r="F208" s="127">
        <v>6717141931</v>
      </c>
      <c r="G208" s="14">
        <v>11727</v>
      </c>
      <c r="H208" s="123" t="s">
        <v>629</v>
      </c>
      <c r="I208" s="28">
        <v>14900</v>
      </c>
      <c r="J208" s="28">
        <v>0</v>
      </c>
      <c r="K208" s="28">
        <v>0</v>
      </c>
      <c r="L208" s="28">
        <v>0</v>
      </c>
      <c r="M208" s="28">
        <f t="shared" si="158"/>
        <v>14900</v>
      </c>
      <c r="N208" s="17">
        <v>31</v>
      </c>
      <c r="O208" s="17">
        <v>0</v>
      </c>
      <c r="P208" s="28">
        <f t="shared" si="129"/>
        <v>14900</v>
      </c>
      <c r="Q208" s="28">
        <f t="shared" si="130"/>
        <v>0</v>
      </c>
      <c r="R208" s="28">
        <f t="shared" si="131"/>
        <v>0</v>
      </c>
      <c r="S208" s="28">
        <v>0</v>
      </c>
      <c r="T208" s="28">
        <v>0</v>
      </c>
      <c r="U208" s="28">
        <v>0</v>
      </c>
      <c r="V208" s="28">
        <f t="shared" si="159"/>
        <v>14900</v>
      </c>
      <c r="W208" s="28">
        <f t="shared" si="160"/>
        <v>14900</v>
      </c>
      <c r="X208" s="28">
        <f t="shared" si="161"/>
        <v>14900</v>
      </c>
      <c r="Y208" s="28">
        <f t="shared" si="128"/>
        <v>1788</v>
      </c>
      <c r="Z208" s="28">
        <f t="shared" si="132"/>
        <v>112</v>
      </c>
      <c r="AA208" s="38">
        <v>0</v>
      </c>
      <c r="AB208" s="28">
        <v>0</v>
      </c>
      <c r="AC208" s="28">
        <v>0</v>
      </c>
      <c r="AD208" s="28">
        <f t="shared" si="162"/>
        <v>1900</v>
      </c>
      <c r="AE208" s="28">
        <f>V208-AD208</f>
        <v>13000</v>
      </c>
      <c r="AF208" s="34" t="s">
        <v>38</v>
      </c>
      <c r="AG208" s="47"/>
      <c r="AH208" s="56"/>
      <c r="AI208" s="56"/>
      <c r="AJ208" s="56"/>
      <c r="AK208" s="56"/>
      <c r="AL208" s="56"/>
      <c r="AM208" s="56"/>
      <c r="AN208" s="56"/>
      <c r="AO208" s="56"/>
      <c r="AP208" s="57"/>
    </row>
    <row r="209" spans="1:16382" s="42" customFormat="1" ht="30.6" customHeight="1">
      <c r="A209" s="13">
        <v>200</v>
      </c>
      <c r="B209" s="45" t="s">
        <v>630</v>
      </c>
      <c r="C209" s="23" t="s">
        <v>630</v>
      </c>
      <c r="D209" s="12" t="s">
        <v>631</v>
      </c>
      <c r="E209" s="235" t="s">
        <v>280</v>
      </c>
      <c r="F209" s="17">
        <v>1113748917</v>
      </c>
      <c r="G209" s="14">
        <v>11806</v>
      </c>
      <c r="H209" s="158" t="s">
        <v>632</v>
      </c>
      <c r="I209" s="28">
        <v>18000</v>
      </c>
      <c r="J209" s="28">
        <v>0</v>
      </c>
      <c r="K209" s="28">
        <v>0</v>
      </c>
      <c r="L209" s="28">
        <v>0</v>
      </c>
      <c r="M209" s="28">
        <f t="shared" si="158"/>
        <v>18000</v>
      </c>
      <c r="N209" s="17">
        <v>0</v>
      </c>
      <c r="O209" s="17">
        <v>0</v>
      </c>
      <c r="P209" s="28">
        <f t="shared" si="129"/>
        <v>0</v>
      </c>
      <c r="Q209" s="28">
        <f t="shared" si="130"/>
        <v>0</v>
      </c>
      <c r="R209" s="28">
        <f t="shared" si="131"/>
        <v>0</v>
      </c>
      <c r="S209" s="28">
        <v>0</v>
      </c>
      <c r="T209" s="28">
        <v>0</v>
      </c>
      <c r="U209" s="28">
        <v>0</v>
      </c>
      <c r="V209" s="28">
        <f t="shared" si="159"/>
        <v>0</v>
      </c>
      <c r="W209" s="28">
        <f t="shared" si="160"/>
        <v>0</v>
      </c>
      <c r="X209" s="28">
        <f t="shared" si="161"/>
        <v>0</v>
      </c>
      <c r="Y209" s="28">
        <f t="shared" si="128"/>
        <v>0</v>
      </c>
      <c r="Z209" s="28">
        <f t="shared" si="132"/>
        <v>0</v>
      </c>
      <c r="AA209" s="38">
        <v>0</v>
      </c>
      <c r="AB209" s="28">
        <v>0</v>
      </c>
      <c r="AC209" s="28">
        <v>0</v>
      </c>
      <c r="AD209" s="28">
        <f t="shared" si="162"/>
        <v>0</v>
      </c>
      <c r="AE209" s="28">
        <f>V209-AD209</f>
        <v>0</v>
      </c>
      <c r="AF209" s="78"/>
      <c r="AG209" s="49"/>
      <c r="AH209" s="68"/>
      <c r="AI209" s="56"/>
      <c r="AJ209" s="56"/>
      <c r="AK209" s="56"/>
      <c r="AL209" s="59"/>
      <c r="AM209" s="56"/>
      <c r="AN209" s="56"/>
      <c r="AO209" s="56"/>
      <c r="AP209" s="57"/>
    </row>
    <row r="210" spans="1:16382" s="42" customFormat="1" ht="30.6" customHeight="1">
      <c r="A210" s="13">
        <v>201</v>
      </c>
      <c r="B210" s="45" t="s">
        <v>630</v>
      </c>
      <c r="C210" s="23" t="s">
        <v>633</v>
      </c>
      <c r="D210" s="61" t="s">
        <v>634</v>
      </c>
      <c r="E210" s="235" t="s">
        <v>283</v>
      </c>
      <c r="F210" s="17">
        <v>1106655233</v>
      </c>
      <c r="G210" s="14">
        <v>11695</v>
      </c>
      <c r="H210" s="158" t="s">
        <v>635</v>
      </c>
      <c r="I210" s="28">
        <v>18000</v>
      </c>
      <c r="J210" s="28">
        <v>0</v>
      </c>
      <c r="K210" s="28">
        <v>0</v>
      </c>
      <c r="L210" s="28">
        <v>0</v>
      </c>
      <c r="M210" s="28">
        <f>I210+J210+K210+L210</f>
        <v>18000</v>
      </c>
      <c r="N210" s="17">
        <v>0</v>
      </c>
      <c r="O210" s="17">
        <v>0</v>
      </c>
      <c r="P210" s="28">
        <f t="shared" si="129"/>
        <v>0</v>
      </c>
      <c r="Q210" s="28">
        <f t="shared" si="130"/>
        <v>0</v>
      </c>
      <c r="R210" s="28">
        <f t="shared" si="131"/>
        <v>0</v>
      </c>
      <c r="S210" s="28">
        <v>0</v>
      </c>
      <c r="T210" s="28">
        <v>0</v>
      </c>
      <c r="U210" s="28">
        <v>0</v>
      </c>
      <c r="V210" s="28">
        <f>P210+Q210+R210+S210+T210+U210</f>
        <v>0</v>
      </c>
      <c r="W210" s="28">
        <f>IF(P210&gt;15000,15000,P210)</f>
        <v>0</v>
      </c>
      <c r="X210" s="28">
        <f>V210</f>
        <v>0</v>
      </c>
      <c r="Y210" s="28">
        <f t="shared" si="128"/>
        <v>0</v>
      </c>
      <c r="Z210" s="28">
        <f t="shared" si="132"/>
        <v>0</v>
      </c>
      <c r="AA210" s="38">
        <v>0</v>
      </c>
      <c r="AB210" s="28">
        <v>0</v>
      </c>
      <c r="AC210" s="28">
        <v>0</v>
      </c>
      <c r="AD210" s="28">
        <f>+Y210+Z210+AA210+AB210+AC210</f>
        <v>0</v>
      </c>
      <c r="AE210" s="28">
        <f>V210-AD210</f>
        <v>0</v>
      </c>
      <c r="AF210" s="78"/>
      <c r="AG210" s="49"/>
      <c r="AH210" s="68"/>
      <c r="AI210" s="56"/>
      <c r="AJ210" s="56"/>
      <c r="AK210" s="56"/>
      <c r="AL210" s="59"/>
      <c r="AM210" s="56"/>
      <c r="AN210" s="56"/>
      <c r="AO210" s="56"/>
      <c r="AP210" s="57"/>
    </row>
    <row r="211" spans="1:16382" s="69" customFormat="1" ht="30.6" customHeight="1">
      <c r="A211" s="13">
        <v>202</v>
      </c>
      <c r="B211" s="16" t="s">
        <v>636</v>
      </c>
      <c r="C211" s="23" t="s">
        <v>636</v>
      </c>
      <c r="D211" s="23" t="s">
        <v>637</v>
      </c>
      <c r="E211" s="16" t="s">
        <v>283</v>
      </c>
      <c r="F211" s="124">
        <v>1113748253</v>
      </c>
      <c r="G211" s="14">
        <v>1314</v>
      </c>
      <c r="H211" s="158" t="s">
        <v>638</v>
      </c>
      <c r="I211" s="28">
        <v>18000</v>
      </c>
      <c r="J211" s="28">
        <v>0</v>
      </c>
      <c r="K211" s="28">
        <v>0</v>
      </c>
      <c r="L211" s="28">
        <v>0</v>
      </c>
      <c r="M211" s="28">
        <f t="shared" ref="M211:M223" si="164">I211+J211+K211+L211</f>
        <v>18000</v>
      </c>
      <c r="N211" s="17">
        <v>0</v>
      </c>
      <c r="O211" s="17">
        <v>0</v>
      </c>
      <c r="P211" s="28">
        <f t="shared" si="129"/>
        <v>0</v>
      </c>
      <c r="Q211" s="28">
        <f t="shared" si="130"/>
        <v>0</v>
      </c>
      <c r="R211" s="28">
        <f t="shared" si="131"/>
        <v>0</v>
      </c>
      <c r="S211" s="28">
        <v>0</v>
      </c>
      <c r="T211" s="28">
        <v>0</v>
      </c>
      <c r="U211" s="28">
        <v>0</v>
      </c>
      <c r="V211" s="28">
        <f t="shared" ref="V211:V223" si="165">P211+Q211+R211+S211+T211+U211</f>
        <v>0</v>
      </c>
      <c r="W211" s="28">
        <f t="shared" ref="W211:W223" si="166">IF(P211&gt;15000,15000,P211)</f>
        <v>0</v>
      </c>
      <c r="X211" s="28">
        <f t="shared" ref="X211:X223" si="167">V211</f>
        <v>0</v>
      </c>
      <c r="Y211" s="28">
        <f t="shared" ref="Y211:Y257" si="168">ROUND(W211*12%,0)</f>
        <v>0</v>
      </c>
      <c r="Z211" s="28">
        <f t="shared" si="132"/>
        <v>0</v>
      </c>
      <c r="AA211" s="38">
        <v>0</v>
      </c>
      <c r="AB211" s="28">
        <v>0</v>
      </c>
      <c r="AC211" s="28">
        <v>0</v>
      </c>
      <c r="AD211" s="28">
        <f t="shared" ref="AD211:AD244" si="169">+Y211+Z211+AA211+AB211+AC211</f>
        <v>0</v>
      </c>
      <c r="AE211" s="28">
        <f>ROUND(V211-AD211,0)</f>
        <v>0</v>
      </c>
      <c r="AF211" s="78"/>
      <c r="AG211" s="49"/>
      <c r="AH211" s="56"/>
      <c r="AI211" s="56"/>
      <c r="AJ211" s="56"/>
      <c r="AK211" s="56"/>
      <c r="AL211" s="57"/>
      <c r="AM211" s="42"/>
      <c r="AN211" s="42"/>
      <c r="AO211" s="42"/>
      <c r="AP211" s="42"/>
    </row>
    <row r="212" spans="1:16382" s="42" customFormat="1" ht="30.6" customHeight="1">
      <c r="A212" s="13">
        <v>203</v>
      </c>
      <c r="B212" s="16" t="s">
        <v>636</v>
      </c>
      <c r="C212" s="12" t="s">
        <v>639</v>
      </c>
      <c r="D212" s="12" t="s">
        <v>640</v>
      </c>
      <c r="E212" s="16" t="s">
        <v>283</v>
      </c>
      <c r="F212" s="17">
        <v>1107029176</v>
      </c>
      <c r="G212" s="14">
        <v>1274</v>
      </c>
      <c r="H212" s="158" t="s">
        <v>641</v>
      </c>
      <c r="I212" s="28">
        <v>18000</v>
      </c>
      <c r="J212" s="28">
        <v>0</v>
      </c>
      <c r="K212" s="28">
        <v>0</v>
      </c>
      <c r="L212" s="28">
        <v>0</v>
      </c>
      <c r="M212" s="28">
        <f t="shared" si="164"/>
        <v>18000</v>
      </c>
      <c r="N212" s="17">
        <v>0</v>
      </c>
      <c r="O212" s="17">
        <v>0</v>
      </c>
      <c r="P212" s="28">
        <f t="shared" ref="P212:P257" si="170">ROUND(I212/31*N212,0)</f>
        <v>0</v>
      </c>
      <c r="Q212" s="28">
        <f t="shared" ref="Q212:Q257" si="171">ROUND(J212/31*N212,0)</f>
        <v>0</v>
      </c>
      <c r="R212" s="28">
        <f t="shared" ref="R212:R257" si="172">ROUND(K212/31*N212,0)</f>
        <v>0</v>
      </c>
      <c r="S212" s="28">
        <v>0</v>
      </c>
      <c r="T212" s="28">
        <v>0</v>
      </c>
      <c r="U212" s="28">
        <v>0</v>
      </c>
      <c r="V212" s="28">
        <f t="shared" si="165"/>
        <v>0</v>
      </c>
      <c r="W212" s="28">
        <f t="shared" si="166"/>
        <v>0</v>
      </c>
      <c r="X212" s="28">
        <f t="shared" si="167"/>
        <v>0</v>
      </c>
      <c r="Y212" s="28">
        <f t="shared" si="168"/>
        <v>0</v>
      </c>
      <c r="Z212" s="28">
        <f t="shared" ref="Z212:Z257" si="173">CEILING(X212*0.75%,1)</f>
        <v>0</v>
      </c>
      <c r="AA212" s="38">
        <v>0</v>
      </c>
      <c r="AB212" s="28">
        <v>0</v>
      </c>
      <c r="AC212" s="28">
        <v>0</v>
      </c>
      <c r="AD212" s="28">
        <f t="shared" si="169"/>
        <v>0</v>
      </c>
      <c r="AE212" s="28">
        <f>ROUND(V212-AD212,0)</f>
        <v>0</v>
      </c>
      <c r="AF212" s="78"/>
      <c r="AG212" s="49"/>
      <c r="AH212" s="56"/>
      <c r="AI212" s="56"/>
      <c r="AJ212" s="56"/>
      <c r="AK212" s="56"/>
      <c r="AL212" s="56"/>
      <c r="AM212" s="56"/>
      <c r="AN212" s="56"/>
      <c r="AO212" s="56"/>
      <c r="AP212" s="57"/>
    </row>
    <row r="213" spans="1:16382" s="42" customFormat="1" ht="30.6" customHeight="1">
      <c r="A213" s="13">
        <v>204</v>
      </c>
      <c r="B213" s="16" t="s">
        <v>58</v>
      </c>
      <c r="C213" s="12" t="s">
        <v>642</v>
      </c>
      <c r="D213" s="12" t="s">
        <v>643</v>
      </c>
      <c r="E213" s="16" t="s">
        <v>280</v>
      </c>
      <c r="F213" s="17">
        <v>1113738749</v>
      </c>
      <c r="G213" s="17">
        <v>722</v>
      </c>
      <c r="H213" s="158" t="s">
        <v>644</v>
      </c>
      <c r="I213" s="28">
        <v>18000</v>
      </c>
      <c r="J213" s="28">
        <v>0</v>
      </c>
      <c r="K213" s="28">
        <v>0</v>
      </c>
      <c r="L213" s="28">
        <v>0</v>
      </c>
      <c r="M213" s="28">
        <f t="shared" si="164"/>
        <v>18000</v>
      </c>
      <c r="N213" s="17">
        <v>0</v>
      </c>
      <c r="O213" s="17">
        <v>0</v>
      </c>
      <c r="P213" s="28">
        <f t="shared" si="170"/>
        <v>0</v>
      </c>
      <c r="Q213" s="28">
        <f t="shared" si="171"/>
        <v>0</v>
      </c>
      <c r="R213" s="28">
        <f t="shared" si="172"/>
        <v>0</v>
      </c>
      <c r="S213" s="28">
        <v>0</v>
      </c>
      <c r="T213" s="28">
        <v>0</v>
      </c>
      <c r="U213" s="28">
        <v>0</v>
      </c>
      <c r="V213" s="28">
        <f t="shared" si="165"/>
        <v>0</v>
      </c>
      <c r="W213" s="28">
        <f t="shared" si="166"/>
        <v>0</v>
      </c>
      <c r="X213" s="28">
        <f t="shared" si="167"/>
        <v>0</v>
      </c>
      <c r="Y213" s="28">
        <f t="shared" si="168"/>
        <v>0</v>
      </c>
      <c r="Z213" s="28">
        <f t="shared" si="173"/>
        <v>0</v>
      </c>
      <c r="AA213" s="38">
        <v>0</v>
      </c>
      <c r="AB213" s="28">
        <v>0</v>
      </c>
      <c r="AC213" s="28">
        <v>0</v>
      </c>
      <c r="AD213" s="28">
        <f t="shared" si="169"/>
        <v>0</v>
      </c>
      <c r="AE213" s="28">
        <f>V213-AD213</f>
        <v>0</v>
      </c>
      <c r="AF213" s="34"/>
      <c r="AG213" s="47"/>
      <c r="AH213" s="65"/>
      <c r="AJ213" s="56"/>
      <c r="AK213" s="56"/>
      <c r="AL213" s="57"/>
    </row>
    <row r="214" spans="1:16382" s="42" customFormat="1" ht="30.6" customHeight="1">
      <c r="A214" s="13">
        <v>205</v>
      </c>
      <c r="B214" s="16" t="s">
        <v>58</v>
      </c>
      <c r="C214" s="12" t="s">
        <v>58</v>
      </c>
      <c r="D214" s="12" t="s">
        <v>643</v>
      </c>
      <c r="E214" s="16" t="s">
        <v>283</v>
      </c>
      <c r="F214" s="17">
        <v>1111897367</v>
      </c>
      <c r="G214" s="14">
        <v>1443</v>
      </c>
      <c r="H214" s="158" t="s">
        <v>645</v>
      </c>
      <c r="I214" s="28">
        <v>18000</v>
      </c>
      <c r="J214" s="28">
        <v>0</v>
      </c>
      <c r="K214" s="28">
        <v>0</v>
      </c>
      <c r="L214" s="28">
        <v>0</v>
      </c>
      <c r="M214" s="28">
        <f t="shared" si="164"/>
        <v>18000</v>
      </c>
      <c r="N214" s="17">
        <v>31</v>
      </c>
      <c r="O214" s="17">
        <v>0</v>
      </c>
      <c r="P214" s="28">
        <f t="shared" si="170"/>
        <v>18000</v>
      </c>
      <c r="Q214" s="28">
        <f t="shared" si="171"/>
        <v>0</v>
      </c>
      <c r="R214" s="28">
        <f t="shared" si="172"/>
        <v>0</v>
      </c>
      <c r="S214" s="28">
        <v>0</v>
      </c>
      <c r="T214" s="28">
        <v>0</v>
      </c>
      <c r="U214" s="28">
        <v>0</v>
      </c>
      <c r="V214" s="28">
        <f t="shared" si="165"/>
        <v>18000</v>
      </c>
      <c r="W214" s="28">
        <f t="shared" si="166"/>
        <v>15000</v>
      </c>
      <c r="X214" s="28">
        <f t="shared" si="167"/>
        <v>18000</v>
      </c>
      <c r="Y214" s="28">
        <f t="shared" si="168"/>
        <v>1800</v>
      </c>
      <c r="Z214" s="28">
        <f t="shared" si="173"/>
        <v>135</v>
      </c>
      <c r="AA214" s="38">
        <v>0</v>
      </c>
      <c r="AB214" s="28">
        <v>0</v>
      </c>
      <c r="AC214" s="28">
        <v>0</v>
      </c>
      <c r="AD214" s="28">
        <f t="shared" si="169"/>
        <v>1935</v>
      </c>
      <c r="AE214" s="28">
        <f>V214-AD214</f>
        <v>16065</v>
      </c>
      <c r="AF214" s="34"/>
      <c r="AG214" s="47"/>
      <c r="AH214" s="68"/>
      <c r="AJ214" s="56"/>
      <c r="AK214" s="56"/>
      <c r="AL214" s="59"/>
      <c r="AM214" s="56"/>
      <c r="AN214" s="56"/>
      <c r="AO214" s="56"/>
      <c r="AP214" s="57"/>
    </row>
    <row r="215" spans="1:16382" s="42" customFormat="1" ht="30.6" customHeight="1">
      <c r="A215" s="13">
        <v>206</v>
      </c>
      <c r="B215" s="16" t="s">
        <v>58</v>
      </c>
      <c r="C215" s="44" t="s">
        <v>817</v>
      </c>
      <c r="D215" s="102" t="s">
        <v>327</v>
      </c>
      <c r="E215" s="44" t="s">
        <v>283</v>
      </c>
      <c r="F215" s="83">
        <v>1114198493</v>
      </c>
      <c r="G215" s="83">
        <v>11875</v>
      </c>
      <c r="H215" s="80" t="s">
        <v>818</v>
      </c>
      <c r="I215" s="44">
        <v>14900</v>
      </c>
      <c r="J215" s="44">
        <v>0</v>
      </c>
      <c r="K215" s="44">
        <v>0</v>
      </c>
      <c r="L215" s="44">
        <v>0</v>
      </c>
      <c r="M215" s="44">
        <f t="shared" si="164"/>
        <v>14900</v>
      </c>
      <c r="N215" s="44">
        <v>20</v>
      </c>
      <c r="O215" s="30">
        <v>0</v>
      </c>
      <c r="P215" s="245">
        <f t="shared" si="170"/>
        <v>9613</v>
      </c>
      <c r="Q215" s="245">
        <f t="shared" si="171"/>
        <v>0</v>
      </c>
      <c r="R215" s="245">
        <f t="shared" si="172"/>
        <v>0</v>
      </c>
      <c r="S215" s="245">
        <v>0</v>
      </c>
      <c r="T215" s="245">
        <v>0</v>
      </c>
      <c r="U215" s="245">
        <v>0</v>
      </c>
      <c r="V215" s="245">
        <f t="shared" si="165"/>
        <v>9613</v>
      </c>
      <c r="W215" s="245">
        <f t="shared" si="166"/>
        <v>9613</v>
      </c>
      <c r="X215" s="245">
        <f t="shared" si="167"/>
        <v>9613</v>
      </c>
      <c r="Y215" s="245">
        <f t="shared" si="168"/>
        <v>1154</v>
      </c>
      <c r="Z215" s="245">
        <f t="shared" si="173"/>
        <v>73</v>
      </c>
      <c r="AA215" s="31">
        <v>0</v>
      </c>
      <c r="AB215" s="245">
        <v>0</v>
      </c>
      <c r="AC215" s="245">
        <v>0</v>
      </c>
      <c r="AD215" s="245">
        <f t="shared" si="169"/>
        <v>1227</v>
      </c>
      <c r="AE215" s="245">
        <f>V215-AD215</f>
        <v>8386</v>
      </c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4"/>
      <c r="KJ215" s="44"/>
      <c r="KK215" s="44"/>
      <c r="KL215" s="44"/>
      <c r="KM215" s="44"/>
      <c r="KN215" s="44"/>
      <c r="KO215" s="44"/>
      <c r="KP215" s="44"/>
      <c r="KQ215" s="44"/>
      <c r="KR215" s="44"/>
      <c r="KS215" s="44"/>
      <c r="KT215" s="44"/>
      <c r="KU215" s="44"/>
      <c r="KV215" s="44"/>
      <c r="KW215" s="44"/>
      <c r="KX215" s="44"/>
      <c r="KY215" s="44"/>
      <c r="KZ215" s="44"/>
      <c r="LA215" s="44"/>
      <c r="LB215" s="44"/>
      <c r="LC215" s="44"/>
      <c r="LD215" s="44"/>
      <c r="LE215" s="44"/>
      <c r="LF215" s="44"/>
      <c r="LG215" s="44"/>
      <c r="LH215" s="44"/>
      <c r="LI215" s="44"/>
      <c r="LJ215" s="44"/>
      <c r="LK215" s="44"/>
      <c r="LL215" s="44"/>
      <c r="LM215" s="44"/>
      <c r="LN215" s="44"/>
      <c r="LO215" s="44"/>
      <c r="LP215" s="44"/>
      <c r="LQ215" s="44"/>
      <c r="LR215" s="44"/>
      <c r="LS215" s="44"/>
      <c r="LT215" s="44"/>
      <c r="LU215" s="44"/>
      <c r="LV215" s="44"/>
      <c r="LW215" s="44"/>
      <c r="LX215" s="44"/>
      <c r="LY215" s="44"/>
      <c r="LZ215" s="44"/>
      <c r="MA215" s="44"/>
      <c r="MB215" s="44"/>
      <c r="MC215" s="44"/>
      <c r="MD215" s="44"/>
      <c r="ME215" s="44"/>
      <c r="MF215" s="44"/>
      <c r="MG215" s="44"/>
      <c r="MH215" s="44"/>
      <c r="MI215" s="44"/>
      <c r="MJ215" s="44"/>
      <c r="MK215" s="44"/>
      <c r="ML215" s="44"/>
      <c r="MM215" s="44"/>
      <c r="MN215" s="44"/>
      <c r="MO215" s="44"/>
      <c r="MP215" s="44"/>
      <c r="MQ215" s="44"/>
      <c r="MR215" s="44"/>
      <c r="MS215" s="44"/>
      <c r="MT215" s="44"/>
      <c r="MU215" s="44"/>
      <c r="MV215" s="44"/>
      <c r="MW215" s="44"/>
      <c r="MX215" s="44"/>
      <c r="MY215" s="44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44"/>
      <c r="NZ215" s="44"/>
      <c r="OA215" s="44"/>
      <c r="OB215" s="44"/>
      <c r="OC215" s="44"/>
      <c r="OD215" s="44"/>
      <c r="OE215" s="44"/>
      <c r="OF215" s="44"/>
      <c r="OG215" s="44"/>
      <c r="OH215" s="44"/>
      <c r="OI215" s="44"/>
      <c r="OJ215" s="44"/>
      <c r="OK215" s="44"/>
      <c r="OL215" s="44"/>
      <c r="OM215" s="44"/>
      <c r="ON215" s="44"/>
      <c r="OO215" s="44"/>
      <c r="OP215" s="44"/>
      <c r="OQ215" s="44"/>
      <c r="OR215" s="44"/>
      <c r="OS215" s="44"/>
      <c r="OT215" s="44"/>
      <c r="OU215" s="44"/>
      <c r="OV215" s="44"/>
      <c r="OW215" s="44"/>
      <c r="OX215" s="44"/>
      <c r="OY215" s="44"/>
      <c r="OZ215" s="44"/>
      <c r="PA215" s="44"/>
      <c r="PB215" s="44"/>
      <c r="PC215" s="44"/>
      <c r="PD215" s="44"/>
      <c r="PE215" s="44"/>
      <c r="PF215" s="44"/>
      <c r="PG215" s="44"/>
      <c r="PH215" s="44"/>
      <c r="PI215" s="44"/>
      <c r="PJ215" s="44"/>
      <c r="PK215" s="44"/>
      <c r="PL215" s="44"/>
      <c r="PM215" s="44"/>
      <c r="PN215" s="44"/>
      <c r="PO215" s="44"/>
      <c r="PP215" s="44"/>
      <c r="PQ215" s="44"/>
      <c r="PR215" s="44"/>
      <c r="PS215" s="44"/>
      <c r="PT215" s="44"/>
      <c r="PU215" s="44"/>
      <c r="PV215" s="44"/>
      <c r="PW215" s="44"/>
      <c r="PX215" s="44"/>
      <c r="PY215" s="44"/>
      <c r="PZ215" s="44"/>
      <c r="QA215" s="44"/>
      <c r="QB215" s="44"/>
      <c r="QC215" s="44"/>
      <c r="QD215" s="44"/>
      <c r="QE215" s="44"/>
      <c r="QF215" s="44"/>
      <c r="QG215" s="44"/>
      <c r="QH215" s="44"/>
      <c r="QI215" s="44"/>
      <c r="QJ215" s="44"/>
      <c r="QK215" s="44"/>
      <c r="QL215" s="44"/>
      <c r="QM215" s="44"/>
      <c r="QN215" s="44"/>
      <c r="QO215" s="44"/>
      <c r="QP215" s="44"/>
      <c r="QQ215" s="44"/>
      <c r="QR215" s="44"/>
      <c r="QS215" s="44"/>
      <c r="QT215" s="44"/>
      <c r="QU215" s="44"/>
      <c r="QV215" s="44"/>
      <c r="QW215" s="44"/>
      <c r="QX215" s="44"/>
      <c r="QY215" s="44"/>
      <c r="QZ215" s="44"/>
      <c r="RA215" s="44"/>
      <c r="RB215" s="44"/>
      <c r="RC215" s="44"/>
      <c r="RD215" s="44"/>
      <c r="RE215" s="44"/>
      <c r="RF215" s="44"/>
      <c r="RG215" s="44"/>
      <c r="RH215" s="44"/>
      <c r="RI215" s="44"/>
      <c r="RJ215" s="44"/>
      <c r="RK215" s="44"/>
      <c r="RL215" s="44"/>
      <c r="RM215" s="44"/>
      <c r="RN215" s="44"/>
      <c r="RO215" s="44"/>
      <c r="RP215" s="44"/>
      <c r="RQ215" s="44"/>
      <c r="RR215" s="44"/>
      <c r="RS215" s="44"/>
      <c r="RT215" s="44"/>
      <c r="RU215" s="44"/>
      <c r="RV215" s="44"/>
      <c r="RW215" s="44"/>
      <c r="RX215" s="44"/>
      <c r="RY215" s="44"/>
      <c r="RZ215" s="44"/>
      <c r="SA215" s="44"/>
      <c r="SB215" s="44"/>
      <c r="SC215" s="44"/>
      <c r="SD215" s="44"/>
      <c r="SE215" s="44"/>
      <c r="SF215" s="44"/>
      <c r="SG215" s="44"/>
      <c r="SH215" s="44"/>
      <c r="SI215" s="44"/>
      <c r="SJ215" s="44"/>
      <c r="SK215" s="44"/>
      <c r="SL215" s="44"/>
      <c r="SM215" s="44"/>
      <c r="SN215" s="44"/>
      <c r="SO215" s="44"/>
      <c r="SP215" s="44"/>
      <c r="SQ215" s="44"/>
      <c r="SR215" s="44"/>
      <c r="SS215" s="44"/>
      <c r="ST215" s="44"/>
      <c r="SU215" s="44"/>
      <c r="SV215" s="44"/>
      <c r="SW215" s="44"/>
      <c r="SX215" s="44"/>
      <c r="SY215" s="44"/>
      <c r="SZ215" s="44"/>
      <c r="TA215" s="44"/>
      <c r="TB215" s="44"/>
      <c r="TC215" s="44"/>
      <c r="TD215" s="44"/>
      <c r="TE215" s="44"/>
      <c r="TF215" s="44"/>
      <c r="TG215" s="44"/>
      <c r="TH215" s="44"/>
      <c r="TI215" s="44"/>
      <c r="TJ215" s="44"/>
      <c r="TK215" s="44"/>
      <c r="TL215" s="44"/>
      <c r="TM215" s="44"/>
      <c r="TN215" s="44"/>
      <c r="TO215" s="44"/>
      <c r="TP215" s="44"/>
      <c r="TQ215" s="44"/>
      <c r="TR215" s="44"/>
      <c r="TS215" s="44"/>
      <c r="TT215" s="44"/>
      <c r="TU215" s="44"/>
      <c r="TV215" s="44"/>
      <c r="TW215" s="44"/>
      <c r="TX215" s="44"/>
      <c r="TY215" s="44"/>
      <c r="TZ215" s="44"/>
      <c r="UA215" s="44"/>
      <c r="UB215" s="44"/>
      <c r="UC215" s="44"/>
      <c r="UD215" s="44"/>
      <c r="UE215" s="44"/>
      <c r="UF215" s="44"/>
      <c r="UG215" s="44"/>
      <c r="UH215" s="44"/>
      <c r="UI215" s="44"/>
      <c r="UJ215" s="44"/>
      <c r="UK215" s="44"/>
      <c r="UL215" s="44"/>
      <c r="UM215" s="44"/>
      <c r="UN215" s="44"/>
      <c r="UO215" s="44"/>
      <c r="UP215" s="44"/>
      <c r="UQ215" s="44"/>
      <c r="UR215" s="44"/>
      <c r="US215" s="44"/>
      <c r="UT215" s="44"/>
      <c r="UU215" s="44"/>
      <c r="UV215" s="44"/>
      <c r="UW215" s="44"/>
      <c r="UX215" s="44"/>
      <c r="UY215" s="44"/>
      <c r="UZ215" s="44"/>
      <c r="VA215" s="44"/>
      <c r="VB215" s="44"/>
      <c r="VC215" s="44"/>
      <c r="VD215" s="44"/>
      <c r="VE215" s="44"/>
      <c r="VF215" s="44"/>
      <c r="VG215" s="44"/>
      <c r="VH215" s="44"/>
      <c r="VI215" s="44"/>
      <c r="VJ215" s="44"/>
      <c r="VK215" s="44"/>
      <c r="VL215" s="44"/>
      <c r="VM215" s="44"/>
      <c r="VN215" s="44"/>
      <c r="VO215" s="44"/>
      <c r="VP215" s="44"/>
      <c r="VQ215" s="44"/>
      <c r="VR215" s="44"/>
      <c r="VS215" s="44"/>
      <c r="VT215" s="44"/>
      <c r="VU215" s="44"/>
      <c r="VV215" s="44"/>
      <c r="VW215" s="44"/>
      <c r="VX215" s="44"/>
      <c r="VY215" s="44"/>
      <c r="VZ215" s="44"/>
      <c r="WA215" s="44"/>
      <c r="WB215" s="44"/>
      <c r="WC215" s="44"/>
      <c r="WD215" s="44"/>
      <c r="WE215" s="44"/>
      <c r="WF215" s="44"/>
      <c r="WG215" s="44"/>
      <c r="WH215" s="44"/>
      <c r="WI215" s="44"/>
      <c r="WJ215" s="44"/>
      <c r="WK215" s="44"/>
      <c r="WL215" s="44"/>
      <c r="WM215" s="44"/>
      <c r="WN215" s="44"/>
      <c r="WO215" s="44"/>
      <c r="WP215" s="44"/>
      <c r="WQ215" s="44"/>
      <c r="WR215" s="44"/>
      <c r="WS215" s="44"/>
      <c r="WT215" s="44"/>
      <c r="WU215" s="44"/>
      <c r="WV215" s="44"/>
      <c r="WW215" s="44"/>
      <c r="WX215" s="44"/>
      <c r="WY215" s="44"/>
      <c r="WZ215" s="44"/>
      <c r="XA215" s="44"/>
      <c r="XB215" s="44"/>
      <c r="XC215" s="44"/>
      <c r="XD215" s="44"/>
      <c r="XE215" s="44"/>
      <c r="XF215" s="44"/>
      <c r="XG215" s="44"/>
      <c r="XH215" s="44"/>
      <c r="XI215" s="44"/>
      <c r="XJ215" s="44"/>
      <c r="XK215" s="44"/>
      <c r="XL215" s="44"/>
      <c r="XM215" s="44"/>
      <c r="XN215" s="44"/>
      <c r="XO215" s="44"/>
      <c r="XP215" s="44"/>
      <c r="XQ215" s="44"/>
      <c r="XR215" s="44"/>
      <c r="XS215" s="44"/>
      <c r="XT215" s="44"/>
      <c r="XU215" s="44"/>
      <c r="XV215" s="44"/>
      <c r="XW215" s="44"/>
      <c r="XX215" s="44"/>
      <c r="XY215" s="44"/>
      <c r="XZ215" s="44"/>
      <c r="YA215" s="44"/>
      <c r="YB215" s="44"/>
      <c r="YC215" s="44"/>
      <c r="YD215" s="44"/>
      <c r="YE215" s="44"/>
      <c r="YF215" s="44"/>
      <c r="YG215" s="44"/>
      <c r="YH215" s="44"/>
      <c r="YI215" s="44"/>
      <c r="YJ215" s="44"/>
      <c r="YK215" s="44"/>
      <c r="YL215" s="44"/>
      <c r="YM215" s="44"/>
      <c r="YN215" s="44"/>
      <c r="YO215" s="44"/>
      <c r="YP215" s="44"/>
      <c r="YQ215" s="44"/>
      <c r="YR215" s="44"/>
      <c r="YS215" s="44"/>
      <c r="YT215" s="44"/>
      <c r="YU215" s="44"/>
      <c r="YV215" s="44"/>
      <c r="YW215" s="44"/>
      <c r="YX215" s="44"/>
      <c r="YY215" s="44"/>
      <c r="YZ215" s="44"/>
      <c r="ZA215" s="44"/>
      <c r="ZB215" s="44"/>
      <c r="ZC215" s="44"/>
      <c r="ZD215" s="44"/>
      <c r="ZE215" s="44"/>
      <c r="ZF215" s="44"/>
      <c r="ZG215" s="44"/>
      <c r="ZH215" s="44"/>
      <c r="ZI215" s="44"/>
      <c r="ZJ215" s="44"/>
      <c r="ZK215" s="44"/>
      <c r="ZL215" s="44"/>
      <c r="ZM215" s="44"/>
      <c r="ZN215" s="44"/>
      <c r="ZO215" s="44"/>
      <c r="ZP215" s="44"/>
      <c r="ZQ215" s="44"/>
      <c r="ZR215" s="44"/>
      <c r="ZS215" s="44"/>
      <c r="ZT215" s="44"/>
      <c r="ZU215" s="44"/>
      <c r="ZV215" s="44"/>
      <c r="ZW215" s="44"/>
      <c r="ZX215" s="44"/>
      <c r="ZY215" s="44"/>
      <c r="ZZ215" s="44"/>
      <c r="AAA215" s="44"/>
      <c r="AAB215" s="44"/>
      <c r="AAC215" s="44"/>
      <c r="AAD215" s="44"/>
      <c r="AAE215" s="44"/>
      <c r="AAF215" s="44"/>
      <c r="AAG215" s="44"/>
      <c r="AAH215" s="44"/>
      <c r="AAI215" s="44"/>
      <c r="AAJ215" s="44"/>
      <c r="AAK215" s="44"/>
      <c r="AAL215" s="44"/>
      <c r="AAM215" s="44"/>
      <c r="AAN215" s="44"/>
      <c r="AAO215" s="44"/>
      <c r="AAP215" s="44"/>
      <c r="AAQ215" s="44"/>
      <c r="AAR215" s="44"/>
      <c r="AAS215" s="44"/>
      <c r="AAT215" s="44"/>
      <c r="AAU215" s="44"/>
      <c r="AAV215" s="44"/>
      <c r="AAW215" s="44"/>
      <c r="AAX215" s="44"/>
      <c r="AAY215" s="44"/>
      <c r="AAZ215" s="44"/>
      <c r="ABA215" s="44"/>
      <c r="ABB215" s="44"/>
      <c r="ABC215" s="44"/>
      <c r="ABD215" s="44"/>
      <c r="ABE215" s="44"/>
      <c r="ABF215" s="44"/>
      <c r="ABG215" s="44"/>
      <c r="ABH215" s="44"/>
      <c r="ABI215" s="44"/>
      <c r="ABJ215" s="44"/>
      <c r="ABK215" s="44"/>
      <c r="ABL215" s="44"/>
      <c r="ABM215" s="44"/>
      <c r="ABN215" s="44"/>
      <c r="ABO215" s="44"/>
      <c r="ABP215" s="44"/>
      <c r="ABQ215" s="44"/>
      <c r="ABR215" s="44"/>
      <c r="ABS215" s="44"/>
      <c r="ABT215" s="44"/>
      <c r="ABU215" s="44"/>
      <c r="ABV215" s="44"/>
      <c r="ABW215" s="44"/>
      <c r="ABX215" s="44"/>
      <c r="ABY215" s="44"/>
      <c r="ABZ215" s="44"/>
      <c r="ACA215" s="44"/>
      <c r="ACB215" s="44"/>
      <c r="ACC215" s="44"/>
      <c r="ACD215" s="44"/>
      <c r="ACE215" s="44"/>
      <c r="ACF215" s="44"/>
      <c r="ACG215" s="44"/>
      <c r="ACH215" s="44"/>
      <c r="ACI215" s="44"/>
      <c r="ACJ215" s="44"/>
      <c r="ACK215" s="44"/>
      <c r="ACL215" s="44"/>
      <c r="ACM215" s="44"/>
      <c r="ACN215" s="44"/>
      <c r="ACO215" s="44"/>
      <c r="ACP215" s="44"/>
      <c r="ACQ215" s="44"/>
      <c r="ACR215" s="44"/>
      <c r="ACS215" s="44"/>
      <c r="ACT215" s="44"/>
      <c r="ACU215" s="44"/>
      <c r="ACV215" s="44"/>
      <c r="ACW215" s="44"/>
      <c r="ACX215" s="44"/>
      <c r="ACY215" s="44"/>
      <c r="ACZ215" s="44"/>
      <c r="ADA215" s="44"/>
      <c r="ADB215" s="44"/>
      <c r="ADC215" s="44"/>
      <c r="ADD215" s="44"/>
      <c r="ADE215" s="44"/>
      <c r="ADF215" s="44"/>
      <c r="ADG215" s="44"/>
      <c r="ADH215" s="44"/>
      <c r="ADI215" s="44"/>
      <c r="ADJ215" s="44"/>
      <c r="ADK215" s="44"/>
      <c r="ADL215" s="44"/>
      <c r="ADM215" s="44"/>
      <c r="ADN215" s="44"/>
      <c r="ADO215" s="44"/>
      <c r="ADP215" s="44"/>
      <c r="ADQ215" s="44"/>
      <c r="ADR215" s="44"/>
      <c r="ADS215" s="44"/>
      <c r="ADT215" s="44"/>
      <c r="ADU215" s="44"/>
      <c r="ADV215" s="44"/>
      <c r="ADW215" s="44"/>
      <c r="ADX215" s="44"/>
      <c r="ADY215" s="44"/>
      <c r="ADZ215" s="44"/>
      <c r="AEA215" s="44"/>
      <c r="AEB215" s="44"/>
      <c r="AEC215" s="44"/>
      <c r="AED215" s="44"/>
      <c r="AEE215" s="44"/>
      <c r="AEF215" s="44"/>
      <c r="AEG215" s="44"/>
      <c r="AEH215" s="44"/>
      <c r="AEI215" s="44"/>
      <c r="AEJ215" s="44"/>
      <c r="AEK215" s="44"/>
      <c r="AEL215" s="44"/>
      <c r="AEM215" s="44"/>
      <c r="AEN215" s="44"/>
      <c r="AEO215" s="44"/>
      <c r="AEP215" s="44"/>
      <c r="AEQ215" s="44"/>
      <c r="AER215" s="44"/>
      <c r="AES215" s="44"/>
      <c r="AET215" s="44"/>
      <c r="AEU215" s="44"/>
      <c r="AEV215" s="44"/>
      <c r="AEW215" s="44"/>
      <c r="AEX215" s="44"/>
      <c r="AEY215" s="44"/>
      <c r="AEZ215" s="44"/>
      <c r="AFA215" s="44"/>
      <c r="AFB215" s="44"/>
      <c r="AFC215" s="44"/>
      <c r="AFD215" s="44"/>
      <c r="AFE215" s="44"/>
      <c r="AFF215" s="44"/>
      <c r="AFG215" s="44"/>
      <c r="AFH215" s="44"/>
      <c r="AFI215" s="44"/>
      <c r="AFJ215" s="44"/>
      <c r="AFK215" s="44"/>
      <c r="AFL215" s="44"/>
      <c r="AFM215" s="44"/>
      <c r="AFN215" s="44"/>
      <c r="AFO215" s="44"/>
      <c r="AFP215" s="44"/>
      <c r="AFQ215" s="44"/>
      <c r="AFR215" s="44"/>
      <c r="AFS215" s="44"/>
      <c r="AFT215" s="44"/>
      <c r="AFU215" s="44"/>
      <c r="AFV215" s="44"/>
      <c r="AFW215" s="44"/>
      <c r="AFX215" s="44"/>
      <c r="AFY215" s="44"/>
      <c r="AFZ215" s="44"/>
      <c r="AGA215" s="44"/>
      <c r="AGB215" s="44"/>
      <c r="AGC215" s="44"/>
      <c r="AGD215" s="44"/>
      <c r="AGE215" s="44"/>
      <c r="AGF215" s="44"/>
      <c r="AGG215" s="44"/>
      <c r="AGH215" s="44"/>
      <c r="AGI215" s="44"/>
      <c r="AGJ215" s="44"/>
      <c r="AGK215" s="44"/>
      <c r="AGL215" s="44"/>
      <c r="AGM215" s="44"/>
      <c r="AGN215" s="44"/>
      <c r="AGO215" s="44"/>
      <c r="AGP215" s="44"/>
      <c r="AGQ215" s="44"/>
      <c r="AGR215" s="44"/>
      <c r="AGS215" s="44"/>
      <c r="AGT215" s="44"/>
      <c r="AGU215" s="44"/>
      <c r="AGV215" s="44"/>
      <c r="AGW215" s="44"/>
      <c r="AGX215" s="44"/>
      <c r="AGY215" s="44"/>
      <c r="AGZ215" s="44"/>
      <c r="AHA215" s="44"/>
      <c r="AHB215" s="44"/>
      <c r="AHC215" s="44"/>
      <c r="AHD215" s="44"/>
      <c r="AHE215" s="44"/>
      <c r="AHF215" s="44"/>
      <c r="AHG215" s="44"/>
      <c r="AHH215" s="44"/>
      <c r="AHI215" s="44"/>
      <c r="AHJ215" s="44"/>
      <c r="AHK215" s="44"/>
      <c r="AHL215" s="44"/>
      <c r="AHM215" s="44"/>
      <c r="AHN215" s="44"/>
      <c r="AHO215" s="44"/>
      <c r="AHP215" s="44"/>
      <c r="AHQ215" s="44"/>
      <c r="AHR215" s="44"/>
      <c r="AHS215" s="44"/>
      <c r="AHT215" s="44"/>
      <c r="AHU215" s="44"/>
      <c r="AHV215" s="44"/>
      <c r="AHW215" s="44"/>
      <c r="AHX215" s="44"/>
      <c r="AHY215" s="44"/>
      <c r="AHZ215" s="44"/>
      <c r="AIA215" s="44"/>
      <c r="AIB215" s="44"/>
      <c r="AIC215" s="44"/>
      <c r="AID215" s="44"/>
      <c r="AIE215" s="44"/>
      <c r="AIF215" s="44"/>
      <c r="AIG215" s="44"/>
      <c r="AIH215" s="44"/>
      <c r="AII215" s="44"/>
      <c r="AIJ215" s="44"/>
      <c r="AIK215" s="44"/>
      <c r="AIL215" s="44"/>
      <c r="AIM215" s="44"/>
      <c r="AIN215" s="44"/>
      <c r="AIO215" s="44"/>
      <c r="AIP215" s="44"/>
      <c r="AIQ215" s="44"/>
      <c r="AIR215" s="44"/>
      <c r="AIS215" s="44"/>
      <c r="AIT215" s="44"/>
      <c r="AIU215" s="44"/>
      <c r="AIV215" s="44"/>
      <c r="AIW215" s="44"/>
      <c r="AIX215" s="44"/>
      <c r="AIY215" s="44"/>
      <c r="AIZ215" s="44"/>
      <c r="AJA215" s="44"/>
      <c r="AJB215" s="44"/>
      <c r="AJC215" s="44"/>
      <c r="AJD215" s="44"/>
      <c r="AJE215" s="44"/>
      <c r="AJF215" s="44"/>
      <c r="AJG215" s="44"/>
      <c r="AJH215" s="44"/>
      <c r="AJI215" s="44"/>
      <c r="AJJ215" s="44"/>
      <c r="AJK215" s="44"/>
      <c r="AJL215" s="44"/>
      <c r="AJM215" s="44"/>
      <c r="AJN215" s="44"/>
      <c r="AJO215" s="44"/>
      <c r="AJP215" s="44"/>
      <c r="AJQ215" s="44"/>
      <c r="AJR215" s="44"/>
      <c r="AJS215" s="44"/>
      <c r="AJT215" s="44"/>
      <c r="AJU215" s="44"/>
      <c r="AJV215" s="44"/>
      <c r="AJW215" s="44"/>
      <c r="AJX215" s="44"/>
      <c r="AJY215" s="44"/>
      <c r="AJZ215" s="44"/>
      <c r="AKA215" s="44"/>
      <c r="AKB215" s="44"/>
      <c r="AKC215" s="44"/>
      <c r="AKD215" s="44"/>
      <c r="AKE215" s="44"/>
      <c r="AKF215" s="44"/>
      <c r="AKG215" s="44"/>
      <c r="AKH215" s="44"/>
      <c r="AKI215" s="44"/>
      <c r="AKJ215" s="44"/>
      <c r="AKK215" s="44"/>
      <c r="AKL215" s="44"/>
      <c r="AKM215" s="44"/>
      <c r="AKN215" s="44"/>
      <c r="AKO215" s="44"/>
      <c r="AKP215" s="44"/>
      <c r="AKQ215" s="44"/>
      <c r="AKR215" s="44"/>
      <c r="AKS215" s="44"/>
      <c r="AKT215" s="44"/>
      <c r="AKU215" s="44"/>
      <c r="AKV215" s="44"/>
      <c r="AKW215" s="44"/>
      <c r="AKX215" s="44"/>
      <c r="AKY215" s="44"/>
      <c r="AKZ215" s="44"/>
      <c r="ALA215" s="44"/>
      <c r="ALB215" s="44"/>
      <c r="ALC215" s="44"/>
      <c r="ALD215" s="44"/>
      <c r="ALE215" s="44"/>
      <c r="ALF215" s="44"/>
      <c r="ALG215" s="44"/>
      <c r="ALH215" s="44"/>
      <c r="ALI215" s="44"/>
      <c r="ALJ215" s="44"/>
      <c r="ALK215" s="44"/>
      <c r="ALL215" s="44"/>
      <c r="ALM215" s="44"/>
      <c r="ALN215" s="44"/>
      <c r="ALO215" s="44"/>
      <c r="ALP215" s="44"/>
      <c r="ALQ215" s="44"/>
      <c r="ALR215" s="44"/>
      <c r="ALS215" s="44"/>
      <c r="ALT215" s="44"/>
      <c r="ALU215" s="44"/>
      <c r="ALV215" s="44"/>
      <c r="ALW215" s="44"/>
      <c r="ALX215" s="44"/>
      <c r="ALY215" s="44"/>
      <c r="ALZ215" s="44"/>
      <c r="AMA215" s="44"/>
      <c r="AMB215" s="44"/>
      <c r="AMC215" s="44"/>
      <c r="AMD215" s="44"/>
      <c r="AME215" s="44"/>
      <c r="AMF215" s="44"/>
      <c r="AMG215" s="44"/>
      <c r="AMH215" s="44"/>
      <c r="AMI215" s="44"/>
      <c r="AMJ215" s="44"/>
      <c r="AMK215" s="44"/>
      <c r="AML215" s="44"/>
      <c r="AMM215" s="44"/>
      <c r="AMN215" s="44"/>
      <c r="AMO215" s="44"/>
      <c r="AMP215" s="44"/>
      <c r="AMQ215" s="44"/>
      <c r="AMR215" s="44"/>
      <c r="AMS215" s="44"/>
      <c r="AMT215" s="44"/>
      <c r="AMU215" s="44"/>
      <c r="AMV215" s="44"/>
      <c r="AMW215" s="44"/>
      <c r="AMX215" s="44"/>
      <c r="AMY215" s="44"/>
      <c r="AMZ215" s="44"/>
      <c r="ANA215" s="44"/>
      <c r="ANB215" s="44"/>
      <c r="ANC215" s="44"/>
      <c r="AND215" s="44"/>
      <c r="ANE215" s="44"/>
      <c r="ANF215" s="44"/>
      <c r="ANG215" s="44"/>
      <c r="ANH215" s="44"/>
      <c r="ANI215" s="44"/>
      <c r="ANJ215" s="44"/>
      <c r="ANK215" s="44"/>
      <c r="ANL215" s="44"/>
      <c r="ANM215" s="44"/>
      <c r="ANN215" s="44"/>
      <c r="ANO215" s="44"/>
      <c r="ANP215" s="44"/>
      <c r="ANQ215" s="44"/>
      <c r="ANR215" s="44"/>
      <c r="ANS215" s="44"/>
      <c r="ANT215" s="44"/>
      <c r="ANU215" s="44"/>
      <c r="ANV215" s="44"/>
      <c r="ANW215" s="44"/>
      <c r="ANX215" s="44"/>
      <c r="ANY215" s="44"/>
      <c r="ANZ215" s="44"/>
      <c r="AOA215" s="44"/>
      <c r="AOB215" s="44"/>
      <c r="AOC215" s="44"/>
      <c r="AOD215" s="44"/>
      <c r="AOE215" s="44"/>
      <c r="AOF215" s="44"/>
      <c r="AOG215" s="44"/>
      <c r="AOH215" s="44"/>
      <c r="AOI215" s="44"/>
      <c r="AOJ215" s="44"/>
      <c r="AOK215" s="44"/>
      <c r="AOL215" s="44"/>
      <c r="AOM215" s="44"/>
      <c r="AON215" s="44"/>
      <c r="AOO215" s="44"/>
      <c r="AOP215" s="44"/>
      <c r="AOQ215" s="44"/>
      <c r="AOR215" s="44"/>
      <c r="AOS215" s="44"/>
      <c r="AOT215" s="44"/>
      <c r="AOU215" s="44"/>
      <c r="AOV215" s="44"/>
      <c r="AOW215" s="44"/>
      <c r="AOX215" s="44"/>
      <c r="AOY215" s="44"/>
      <c r="AOZ215" s="44"/>
      <c r="APA215" s="44"/>
      <c r="APB215" s="44"/>
      <c r="APC215" s="44"/>
      <c r="APD215" s="44"/>
      <c r="APE215" s="44"/>
      <c r="APF215" s="44"/>
      <c r="APG215" s="44"/>
      <c r="APH215" s="44"/>
      <c r="API215" s="44"/>
      <c r="APJ215" s="44"/>
      <c r="APK215" s="44"/>
      <c r="APL215" s="44"/>
      <c r="APM215" s="44"/>
      <c r="APN215" s="44"/>
      <c r="APO215" s="44"/>
      <c r="APP215" s="44"/>
      <c r="APQ215" s="44"/>
      <c r="APR215" s="44"/>
      <c r="APS215" s="44"/>
      <c r="APT215" s="44"/>
      <c r="APU215" s="44"/>
      <c r="APV215" s="44"/>
      <c r="APW215" s="44"/>
      <c r="APX215" s="44"/>
      <c r="APY215" s="44"/>
      <c r="APZ215" s="44"/>
      <c r="AQA215" s="44"/>
      <c r="AQB215" s="44"/>
      <c r="AQC215" s="44"/>
      <c r="AQD215" s="44"/>
      <c r="AQE215" s="44"/>
      <c r="AQF215" s="44"/>
      <c r="AQG215" s="44"/>
      <c r="AQH215" s="44"/>
      <c r="AQI215" s="44"/>
      <c r="AQJ215" s="44"/>
      <c r="AQK215" s="44"/>
      <c r="AQL215" s="44"/>
      <c r="AQM215" s="44"/>
      <c r="AQN215" s="44"/>
      <c r="AQO215" s="44"/>
      <c r="AQP215" s="44"/>
      <c r="AQQ215" s="44"/>
      <c r="AQR215" s="44"/>
      <c r="AQS215" s="44"/>
      <c r="AQT215" s="44"/>
      <c r="AQU215" s="44"/>
      <c r="AQV215" s="44"/>
      <c r="AQW215" s="44"/>
      <c r="AQX215" s="44"/>
      <c r="AQY215" s="44"/>
      <c r="AQZ215" s="44"/>
      <c r="ARA215" s="44"/>
      <c r="ARB215" s="44"/>
      <c r="ARC215" s="44"/>
      <c r="ARD215" s="44"/>
      <c r="ARE215" s="44"/>
      <c r="ARF215" s="44"/>
      <c r="ARG215" s="44"/>
      <c r="ARH215" s="44"/>
      <c r="ARI215" s="44"/>
      <c r="ARJ215" s="44"/>
      <c r="ARK215" s="44"/>
      <c r="ARL215" s="44"/>
      <c r="ARM215" s="44"/>
      <c r="ARN215" s="44"/>
      <c r="ARO215" s="44"/>
      <c r="ARP215" s="44"/>
      <c r="ARQ215" s="44"/>
      <c r="ARR215" s="44"/>
      <c r="ARS215" s="44"/>
      <c r="ART215" s="44"/>
      <c r="ARU215" s="44"/>
      <c r="ARV215" s="44"/>
      <c r="ARW215" s="44"/>
      <c r="ARX215" s="44"/>
      <c r="ARY215" s="44"/>
      <c r="ARZ215" s="44"/>
      <c r="ASA215" s="44"/>
      <c r="ASB215" s="44"/>
      <c r="ASC215" s="44"/>
      <c r="ASD215" s="44"/>
      <c r="ASE215" s="44"/>
      <c r="ASF215" s="44"/>
      <c r="ASG215" s="44"/>
      <c r="ASH215" s="44"/>
      <c r="ASI215" s="44"/>
      <c r="ASJ215" s="44"/>
      <c r="ASK215" s="44"/>
      <c r="ASL215" s="44"/>
      <c r="ASM215" s="44"/>
      <c r="ASN215" s="44"/>
      <c r="ASO215" s="44"/>
      <c r="ASP215" s="44"/>
      <c r="ASQ215" s="44"/>
      <c r="ASR215" s="44"/>
      <c r="ASS215" s="44"/>
      <c r="AST215" s="44"/>
      <c r="ASU215" s="44"/>
      <c r="ASV215" s="44"/>
      <c r="ASW215" s="44"/>
      <c r="ASX215" s="44"/>
      <c r="ASY215" s="44"/>
      <c r="ASZ215" s="44"/>
      <c r="ATA215" s="44"/>
      <c r="ATB215" s="44"/>
      <c r="ATC215" s="44"/>
      <c r="ATD215" s="44"/>
      <c r="ATE215" s="44"/>
      <c r="ATF215" s="44"/>
      <c r="ATG215" s="44"/>
      <c r="ATH215" s="44"/>
      <c r="ATI215" s="44"/>
      <c r="ATJ215" s="44"/>
      <c r="ATK215" s="44"/>
      <c r="ATL215" s="44"/>
      <c r="ATM215" s="44"/>
      <c r="ATN215" s="44"/>
      <c r="ATO215" s="44"/>
      <c r="ATP215" s="44"/>
      <c r="ATQ215" s="44"/>
      <c r="ATR215" s="44"/>
      <c r="ATS215" s="44"/>
      <c r="ATT215" s="44"/>
      <c r="ATU215" s="44"/>
      <c r="ATV215" s="44"/>
      <c r="ATW215" s="44"/>
      <c r="ATX215" s="44"/>
      <c r="ATY215" s="44"/>
      <c r="ATZ215" s="44"/>
      <c r="AUA215" s="44"/>
      <c r="AUB215" s="44"/>
      <c r="AUC215" s="44"/>
      <c r="AUD215" s="44"/>
      <c r="AUE215" s="44"/>
      <c r="AUF215" s="44"/>
      <c r="AUG215" s="44"/>
      <c r="AUH215" s="44"/>
      <c r="AUI215" s="44"/>
      <c r="AUJ215" s="44"/>
      <c r="AUK215" s="44"/>
      <c r="AUL215" s="44"/>
      <c r="AUM215" s="44"/>
      <c r="AUN215" s="44"/>
      <c r="AUO215" s="44"/>
      <c r="AUP215" s="44"/>
      <c r="AUQ215" s="44"/>
      <c r="AUR215" s="44"/>
      <c r="AUS215" s="44"/>
      <c r="AUT215" s="44"/>
      <c r="AUU215" s="44"/>
      <c r="AUV215" s="44"/>
      <c r="AUW215" s="44"/>
      <c r="AUX215" s="44"/>
      <c r="AUY215" s="44"/>
      <c r="AUZ215" s="44"/>
      <c r="AVA215" s="44"/>
      <c r="AVB215" s="44"/>
      <c r="AVC215" s="44"/>
      <c r="AVD215" s="44"/>
      <c r="AVE215" s="44"/>
      <c r="AVF215" s="44"/>
      <c r="AVG215" s="44"/>
      <c r="AVH215" s="44"/>
      <c r="AVI215" s="44"/>
      <c r="AVJ215" s="44"/>
      <c r="AVK215" s="44"/>
      <c r="AVL215" s="44"/>
      <c r="AVM215" s="44"/>
      <c r="AVN215" s="44"/>
      <c r="AVO215" s="44"/>
      <c r="AVP215" s="44"/>
      <c r="AVQ215" s="44"/>
      <c r="AVR215" s="44"/>
      <c r="AVS215" s="44"/>
      <c r="AVT215" s="44"/>
      <c r="AVU215" s="44"/>
      <c r="AVV215" s="44"/>
      <c r="AVW215" s="44"/>
      <c r="AVX215" s="44"/>
      <c r="AVY215" s="44"/>
      <c r="AVZ215" s="44"/>
      <c r="AWA215" s="44"/>
      <c r="AWB215" s="44"/>
      <c r="AWC215" s="44"/>
      <c r="AWD215" s="44"/>
      <c r="AWE215" s="44"/>
      <c r="AWF215" s="44"/>
      <c r="AWG215" s="44"/>
      <c r="AWH215" s="44"/>
      <c r="AWI215" s="44"/>
      <c r="AWJ215" s="44"/>
      <c r="AWK215" s="44"/>
      <c r="AWL215" s="44"/>
      <c r="AWM215" s="44"/>
      <c r="AWN215" s="44"/>
      <c r="AWO215" s="44"/>
      <c r="AWP215" s="44"/>
      <c r="AWQ215" s="44"/>
      <c r="AWR215" s="44"/>
      <c r="AWS215" s="44"/>
      <c r="AWT215" s="44"/>
      <c r="AWU215" s="44"/>
      <c r="AWV215" s="44"/>
      <c r="AWW215" s="44"/>
      <c r="AWX215" s="44"/>
      <c r="AWY215" s="44"/>
      <c r="AWZ215" s="44"/>
      <c r="AXA215" s="44"/>
      <c r="AXB215" s="44"/>
      <c r="AXC215" s="44"/>
      <c r="AXD215" s="44"/>
      <c r="AXE215" s="44"/>
      <c r="AXF215" s="44"/>
      <c r="AXG215" s="44"/>
      <c r="AXH215" s="44"/>
      <c r="AXI215" s="44"/>
      <c r="AXJ215" s="44"/>
      <c r="AXK215" s="44"/>
      <c r="AXL215" s="44"/>
      <c r="AXM215" s="44"/>
      <c r="AXN215" s="44"/>
      <c r="AXO215" s="44"/>
      <c r="AXP215" s="44"/>
      <c r="AXQ215" s="44"/>
      <c r="AXR215" s="44"/>
      <c r="AXS215" s="44"/>
      <c r="AXT215" s="44"/>
      <c r="AXU215" s="44"/>
      <c r="AXV215" s="44"/>
      <c r="AXW215" s="44"/>
      <c r="AXX215" s="44"/>
      <c r="AXY215" s="44"/>
      <c r="AXZ215" s="44"/>
      <c r="AYA215" s="44"/>
      <c r="AYB215" s="44"/>
      <c r="AYC215" s="44"/>
      <c r="AYD215" s="44"/>
      <c r="AYE215" s="44"/>
      <c r="AYF215" s="44"/>
      <c r="AYG215" s="44"/>
      <c r="AYH215" s="44"/>
      <c r="AYI215" s="44"/>
      <c r="AYJ215" s="44"/>
      <c r="AYK215" s="44"/>
      <c r="AYL215" s="44"/>
      <c r="AYM215" s="44"/>
      <c r="AYN215" s="44"/>
      <c r="AYO215" s="44"/>
      <c r="AYP215" s="44"/>
      <c r="AYQ215" s="44"/>
      <c r="AYR215" s="44"/>
      <c r="AYS215" s="44"/>
      <c r="AYT215" s="44"/>
      <c r="AYU215" s="44"/>
      <c r="AYV215" s="44"/>
      <c r="AYW215" s="44"/>
      <c r="AYX215" s="44"/>
      <c r="AYY215" s="44"/>
      <c r="AYZ215" s="44"/>
      <c r="AZA215" s="44"/>
      <c r="AZB215" s="44"/>
      <c r="AZC215" s="44"/>
      <c r="AZD215" s="44"/>
      <c r="AZE215" s="44"/>
      <c r="AZF215" s="44"/>
      <c r="AZG215" s="44"/>
      <c r="AZH215" s="44"/>
      <c r="AZI215" s="44"/>
      <c r="AZJ215" s="44"/>
      <c r="AZK215" s="44"/>
      <c r="AZL215" s="44"/>
      <c r="AZM215" s="44"/>
      <c r="AZN215" s="44"/>
      <c r="AZO215" s="44"/>
      <c r="AZP215" s="44"/>
      <c r="AZQ215" s="44"/>
      <c r="AZR215" s="44"/>
      <c r="AZS215" s="44"/>
      <c r="AZT215" s="44"/>
      <c r="AZU215" s="44"/>
      <c r="AZV215" s="44"/>
      <c r="AZW215" s="44"/>
      <c r="AZX215" s="44"/>
      <c r="AZY215" s="44"/>
      <c r="AZZ215" s="44"/>
      <c r="BAA215" s="44"/>
      <c r="BAB215" s="44"/>
      <c r="BAC215" s="44"/>
      <c r="BAD215" s="44"/>
      <c r="BAE215" s="44"/>
      <c r="BAF215" s="44"/>
      <c r="BAG215" s="44"/>
      <c r="BAH215" s="44"/>
      <c r="BAI215" s="44"/>
      <c r="BAJ215" s="44"/>
      <c r="BAK215" s="44"/>
      <c r="BAL215" s="44"/>
      <c r="BAM215" s="44"/>
      <c r="BAN215" s="44"/>
      <c r="BAO215" s="44"/>
      <c r="BAP215" s="44"/>
      <c r="BAQ215" s="44"/>
      <c r="BAR215" s="44"/>
      <c r="BAS215" s="44"/>
      <c r="BAT215" s="44"/>
      <c r="BAU215" s="44"/>
      <c r="BAV215" s="44"/>
      <c r="BAW215" s="44"/>
      <c r="BAX215" s="44"/>
      <c r="BAY215" s="44"/>
      <c r="BAZ215" s="44"/>
      <c r="BBA215" s="44"/>
      <c r="BBB215" s="44"/>
      <c r="BBC215" s="44"/>
      <c r="BBD215" s="44"/>
      <c r="BBE215" s="44"/>
      <c r="BBF215" s="44"/>
      <c r="BBG215" s="44"/>
      <c r="BBH215" s="44"/>
      <c r="BBI215" s="44"/>
      <c r="BBJ215" s="44"/>
      <c r="BBK215" s="44"/>
      <c r="BBL215" s="44"/>
      <c r="BBM215" s="44"/>
      <c r="BBN215" s="44"/>
      <c r="BBO215" s="44"/>
      <c r="BBP215" s="44"/>
      <c r="BBQ215" s="44"/>
      <c r="BBR215" s="44"/>
      <c r="BBS215" s="44"/>
      <c r="BBT215" s="44"/>
      <c r="BBU215" s="44"/>
      <c r="BBV215" s="44"/>
      <c r="BBW215" s="44"/>
      <c r="BBX215" s="44"/>
      <c r="BBY215" s="44"/>
      <c r="BBZ215" s="44"/>
      <c r="BCA215" s="44"/>
      <c r="BCB215" s="44"/>
      <c r="BCC215" s="44"/>
      <c r="BCD215" s="44"/>
      <c r="BCE215" s="44"/>
      <c r="BCF215" s="44"/>
      <c r="BCG215" s="44"/>
      <c r="BCH215" s="44"/>
      <c r="BCI215" s="44"/>
      <c r="BCJ215" s="44"/>
      <c r="BCK215" s="44"/>
      <c r="BCL215" s="44"/>
      <c r="BCM215" s="44"/>
      <c r="BCN215" s="44"/>
      <c r="BCO215" s="44"/>
      <c r="BCP215" s="44"/>
      <c r="BCQ215" s="44"/>
      <c r="BCR215" s="44"/>
      <c r="BCS215" s="44"/>
      <c r="BCT215" s="44"/>
      <c r="BCU215" s="44"/>
      <c r="BCV215" s="44"/>
      <c r="BCW215" s="44"/>
      <c r="BCX215" s="44"/>
      <c r="BCY215" s="44"/>
      <c r="BCZ215" s="44"/>
      <c r="BDA215" s="44"/>
      <c r="BDB215" s="44"/>
      <c r="BDC215" s="44"/>
      <c r="BDD215" s="44"/>
      <c r="BDE215" s="44"/>
      <c r="BDF215" s="44"/>
      <c r="BDG215" s="44"/>
      <c r="BDH215" s="44"/>
      <c r="BDI215" s="44"/>
      <c r="BDJ215" s="44"/>
      <c r="BDK215" s="44"/>
      <c r="BDL215" s="44"/>
      <c r="BDM215" s="44"/>
      <c r="BDN215" s="44"/>
      <c r="BDO215" s="44"/>
      <c r="BDP215" s="44"/>
      <c r="BDQ215" s="44"/>
      <c r="BDR215" s="44"/>
      <c r="BDS215" s="44"/>
      <c r="BDT215" s="44"/>
      <c r="BDU215" s="44"/>
      <c r="BDV215" s="44"/>
      <c r="BDW215" s="44"/>
      <c r="BDX215" s="44"/>
      <c r="BDY215" s="44"/>
      <c r="BDZ215" s="44"/>
      <c r="BEA215" s="44"/>
      <c r="BEB215" s="44"/>
      <c r="BEC215" s="44"/>
      <c r="BED215" s="44"/>
      <c r="BEE215" s="44"/>
      <c r="BEF215" s="44"/>
      <c r="BEG215" s="44"/>
      <c r="BEH215" s="44"/>
      <c r="BEI215" s="44"/>
      <c r="BEJ215" s="44"/>
      <c r="BEK215" s="44"/>
      <c r="BEL215" s="44"/>
      <c r="BEM215" s="44"/>
      <c r="BEN215" s="44"/>
      <c r="BEO215" s="44"/>
      <c r="BEP215" s="44"/>
      <c r="BEQ215" s="44"/>
      <c r="BER215" s="44"/>
      <c r="BES215" s="44"/>
      <c r="BET215" s="44"/>
      <c r="BEU215" s="44"/>
      <c r="BEV215" s="44"/>
      <c r="BEW215" s="44"/>
      <c r="BEX215" s="44"/>
      <c r="BEY215" s="44"/>
      <c r="BEZ215" s="44"/>
      <c r="BFA215" s="44"/>
      <c r="BFB215" s="44"/>
      <c r="BFC215" s="44"/>
      <c r="BFD215" s="44"/>
      <c r="BFE215" s="44"/>
      <c r="BFF215" s="44"/>
      <c r="BFG215" s="44"/>
      <c r="BFH215" s="44"/>
      <c r="BFI215" s="44"/>
      <c r="BFJ215" s="44"/>
      <c r="BFK215" s="44"/>
      <c r="BFL215" s="44"/>
      <c r="BFM215" s="44"/>
      <c r="BFN215" s="44"/>
      <c r="BFO215" s="44"/>
      <c r="BFP215" s="44"/>
      <c r="BFQ215" s="44"/>
      <c r="BFR215" s="44"/>
      <c r="BFS215" s="44"/>
      <c r="BFT215" s="44"/>
      <c r="BFU215" s="44"/>
      <c r="BFV215" s="44"/>
      <c r="BFW215" s="44"/>
      <c r="BFX215" s="44"/>
      <c r="BFY215" s="44"/>
      <c r="BFZ215" s="44"/>
      <c r="BGA215" s="44"/>
      <c r="BGB215" s="44"/>
      <c r="BGC215" s="44"/>
      <c r="BGD215" s="44"/>
      <c r="BGE215" s="44"/>
      <c r="BGF215" s="44"/>
      <c r="BGG215" s="44"/>
      <c r="BGH215" s="44"/>
      <c r="BGI215" s="44"/>
      <c r="BGJ215" s="44"/>
      <c r="BGK215" s="44"/>
      <c r="BGL215" s="44"/>
      <c r="BGM215" s="44"/>
      <c r="BGN215" s="44"/>
      <c r="BGO215" s="44"/>
      <c r="BGP215" s="44"/>
      <c r="BGQ215" s="44"/>
      <c r="BGR215" s="44"/>
      <c r="BGS215" s="44"/>
      <c r="BGT215" s="44"/>
      <c r="BGU215" s="44"/>
      <c r="BGV215" s="44"/>
      <c r="BGW215" s="44"/>
      <c r="BGX215" s="44"/>
      <c r="BGY215" s="44"/>
      <c r="BGZ215" s="44"/>
      <c r="BHA215" s="44"/>
      <c r="BHB215" s="44"/>
      <c r="BHC215" s="44"/>
      <c r="BHD215" s="44"/>
      <c r="BHE215" s="44"/>
      <c r="BHF215" s="44"/>
      <c r="BHG215" s="44"/>
      <c r="BHH215" s="44"/>
      <c r="BHI215" s="44"/>
      <c r="BHJ215" s="44"/>
      <c r="BHK215" s="44"/>
      <c r="BHL215" s="44"/>
      <c r="BHM215" s="44"/>
      <c r="BHN215" s="44"/>
      <c r="BHO215" s="44"/>
      <c r="BHP215" s="44"/>
      <c r="BHQ215" s="44"/>
      <c r="BHR215" s="44"/>
      <c r="BHS215" s="44"/>
      <c r="BHT215" s="44"/>
      <c r="BHU215" s="44"/>
      <c r="BHV215" s="44"/>
      <c r="BHW215" s="44"/>
      <c r="BHX215" s="44"/>
      <c r="BHY215" s="44"/>
      <c r="BHZ215" s="44"/>
      <c r="BIA215" s="44"/>
      <c r="BIB215" s="44"/>
      <c r="BIC215" s="44"/>
      <c r="BID215" s="44"/>
      <c r="BIE215" s="44"/>
      <c r="BIF215" s="44"/>
      <c r="BIG215" s="44"/>
      <c r="BIH215" s="44"/>
      <c r="BII215" s="44"/>
      <c r="BIJ215" s="44"/>
      <c r="BIK215" s="44"/>
      <c r="BIL215" s="44"/>
      <c r="BIM215" s="44"/>
      <c r="BIN215" s="44"/>
      <c r="BIO215" s="44"/>
      <c r="BIP215" s="44"/>
      <c r="BIQ215" s="44"/>
      <c r="BIR215" s="44"/>
      <c r="BIS215" s="44"/>
      <c r="BIT215" s="44"/>
      <c r="BIU215" s="44"/>
      <c r="BIV215" s="44"/>
      <c r="BIW215" s="44"/>
      <c r="BIX215" s="44"/>
      <c r="BIY215" s="44"/>
      <c r="BIZ215" s="44"/>
      <c r="BJA215" s="44"/>
      <c r="BJB215" s="44"/>
      <c r="BJC215" s="44"/>
      <c r="BJD215" s="44"/>
      <c r="BJE215" s="44"/>
      <c r="BJF215" s="44"/>
      <c r="BJG215" s="44"/>
      <c r="BJH215" s="44"/>
      <c r="BJI215" s="44"/>
      <c r="BJJ215" s="44"/>
      <c r="BJK215" s="44"/>
      <c r="BJL215" s="44"/>
      <c r="BJM215" s="44"/>
      <c r="BJN215" s="44"/>
      <c r="BJO215" s="44"/>
      <c r="BJP215" s="44"/>
      <c r="BJQ215" s="44"/>
      <c r="BJR215" s="44"/>
      <c r="BJS215" s="44"/>
      <c r="BJT215" s="44"/>
      <c r="BJU215" s="44"/>
      <c r="BJV215" s="44"/>
      <c r="BJW215" s="44"/>
      <c r="BJX215" s="44"/>
      <c r="BJY215" s="44"/>
      <c r="BJZ215" s="44"/>
      <c r="BKA215" s="44"/>
      <c r="BKB215" s="44"/>
      <c r="BKC215" s="44"/>
      <c r="BKD215" s="44"/>
      <c r="BKE215" s="44"/>
      <c r="BKF215" s="44"/>
      <c r="BKG215" s="44"/>
      <c r="BKH215" s="44"/>
      <c r="BKI215" s="44"/>
      <c r="BKJ215" s="44"/>
      <c r="BKK215" s="44"/>
      <c r="BKL215" s="44"/>
      <c r="BKM215" s="44"/>
      <c r="BKN215" s="44"/>
      <c r="BKO215" s="44"/>
      <c r="BKP215" s="44"/>
      <c r="BKQ215" s="44"/>
      <c r="BKR215" s="44"/>
      <c r="BKS215" s="44"/>
      <c r="BKT215" s="44"/>
      <c r="BKU215" s="44"/>
      <c r="BKV215" s="44"/>
      <c r="BKW215" s="44"/>
      <c r="BKX215" s="44"/>
      <c r="BKY215" s="44"/>
      <c r="BKZ215" s="44"/>
      <c r="BLA215" s="44"/>
      <c r="BLB215" s="44"/>
      <c r="BLC215" s="44"/>
      <c r="BLD215" s="44"/>
      <c r="BLE215" s="44"/>
      <c r="BLF215" s="44"/>
      <c r="BLG215" s="44"/>
      <c r="BLH215" s="44"/>
      <c r="BLI215" s="44"/>
      <c r="BLJ215" s="44"/>
      <c r="BLK215" s="44"/>
      <c r="BLL215" s="44"/>
      <c r="BLM215" s="44"/>
      <c r="BLN215" s="44"/>
      <c r="BLO215" s="44"/>
      <c r="BLP215" s="44"/>
      <c r="BLQ215" s="44"/>
      <c r="BLR215" s="44"/>
      <c r="BLS215" s="44"/>
      <c r="BLT215" s="44"/>
      <c r="BLU215" s="44"/>
      <c r="BLV215" s="44"/>
      <c r="BLW215" s="44"/>
      <c r="BLX215" s="44"/>
      <c r="BLY215" s="44"/>
      <c r="BLZ215" s="44"/>
      <c r="BMA215" s="44"/>
      <c r="BMB215" s="44"/>
      <c r="BMC215" s="44"/>
      <c r="BMD215" s="44"/>
      <c r="BME215" s="44"/>
      <c r="BMF215" s="44"/>
      <c r="BMG215" s="44"/>
      <c r="BMH215" s="44"/>
      <c r="BMI215" s="44"/>
      <c r="BMJ215" s="44"/>
      <c r="BMK215" s="44"/>
      <c r="BML215" s="44"/>
      <c r="BMM215" s="44"/>
      <c r="BMN215" s="44"/>
      <c r="BMO215" s="44"/>
      <c r="BMP215" s="44"/>
      <c r="BMQ215" s="44"/>
      <c r="BMR215" s="44"/>
      <c r="BMS215" s="44"/>
      <c r="BMT215" s="44"/>
      <c r="BMU215" s="44"/>
      <c r="BMV215" s="44"/>
      <c r="BMW215" s="44"/>
      <c r="BMX215" s="44"/>
      <c r="BMY215" s="44"/>
      <c r="BMZ215" s="44"/>
      <c r="BNA215" s="44"/>
      <c r="BNB215" s="44"/>
      <c r="BNC215" s="44"/>
      <c r="BND215" s="44"/>
      <c r="BNE215" s="44"/>
      <c r="BNF215" s="44"/>
      <c r="BNG215" s="44"/>
      <c r="BNH215" s="44"/>
      <c r="BNI215" s="44"/>
      <c r="BNJ215" s="44"/>
      <c r="BNK215" s="44"/>
      <c r="BNL215" s="44"/>
      <c r="BNM215" s="44"/>
      <c r="BNN215" s="44"/>
      <c r="BNO215" s="44"/>
      <c r="BNP215" s="44"/>
      <c r="BNQ215" s="44"/>
      <c r="BNR215" s="44"/>
      <c r="BNS215" s="44"/>
      <c r="BNT215" s="44"/>
      <c r="BNU215" s="44"/>
      <c r="BNV215" s="44"/>
      <c r="BNW215" s="44"/>
      <c r="BNX215" s="44"/>
      <c r="BNY215" s="44"/>
      <c r="BNZ215" s="44"/>
      <c r="BOA215" s="44"/>
      <c r="BOB215" s="44"/>
      <c r="BOC215" s="44"/>
      <c r="BOD215" s="44"/>
      <c r="BOE215" s="44"/>
      <c r="BOF215" s="44"/>
      <c r="BOG215" s="44"/>
      <c r="BOH215" s="44"/>
      <c r="BOI215" s="44"/>
      <c r="BOJ215" s="44"/>
      <c r="BOK215" s="44"/>
      <c r="BOL215" s="44"/>
      <c r="BOM215" s="44"/>
      <c r="BON215" s="44"/>
      <c r="BOO215" s="44"/>
      <c r="BOP215" s="44"/>
      <c r="BOQ215" s="44"/>
      <c r="BOR215" s="44"/>
      <c r="BOS215" s="44"/>
      <c r="BOT215" s="44"/>
      <c r="BOU215" s="44"/>
      <c r="BOV215" s="44"/>
      <c r="BOW215" s="44"/>
      <c r="BOX215" s="44"/>
      <c r="BOY215" s="44"/>
      <c r="BOZ215" s="44"/>
      <c r="BPA215" s="44"/>
      <c r="BPB215" s="44"/>
      <c r="BPC215" s="44"/>
      <c r="BPD215" s="44"/>
      <c r="BPE215" s="44"/>
      <c r="BPF215" s="44"/>
      <c r="BPG215" s="44"/>
      <c r="BPH215" s="44"/>
      <c r="BPI215" s="44"/>
      <c r="BPJ215" s="44"/>
      <c r="BPK215" s="44"/>
      <c r="BPL215" s="44"/>
      <c r="BPM215" s="44"/>
      <c r="BPN215" s="44"/>
      <c r="BPO215" s="44"/>
      <c r="BPP215" s="44"/>
      <c r="BPQ215" s="44"/>
      <c r="BPR215" s="44"/>
      <c r="BPS215" s="44"/>
      <c r="BPT215" s="44"/>
      <c r="BPU215" s="44"/>
      <c r="BPV215" s="44"/>
      <c r="BPW215" s="44"/>
      <c r="BPX215" s="44"/>
      <c r="BPY215" s="44"/>
      <c r="BPZ215" s="44"/>
      <c r="BQA215" s="44"/>
      <c r="BQB215" s="44"/>
      <c r="BQC215" s="44"/>
      <c r="BQD215" s="44"/>
      <c r="BQE215" s="44"/>
      <c r="BQF215" s="44"/>
      <c r="BQG215" s="44"/>
      <c r="BQH215" s="44"/>
      <c r="BQI215" s="44"/>
      <c r="BQJ215" s="44"/>
      <c r="BQK215" s="44"/>
      <c r="BQL215" s="44"/>
      <c r="BQM215" s="44"/>
      <c r="BQN215" s="44"/>
      <c r="BQO215" s="44"/>
      <c r="BQP215" s="44"/>
      <c r="BQQ215" s="44"/>
      <c r="BQR215" s="44"/>
      <c r="BQS215" s="44"/>
      <c r="BQT215" s="44"/>
      <c r="BQU215" s="44"/>
      <c r="BQV215" s="44"/>
      <c r="BQW215" s="44"/>
      <c r="BQX215" s="44"/>
      <c r="BQY215" s="44"/>
      <c r="BQZ215" s="44"/>
      <c r="BRA215" s="44"/>
      <c r="BRB215" s="44"/>
      <c r="BRC215" s="44"/>
      <c r="BRD215" s="44"/>
      <c r="BRE215" s="44"/>
      <c r="BRF215" s="44"/>
      <c r="BRG215" s="44"/>
      <c r="BRH215" s="44"/>
      <c r="BRI215" s="44"/>
      <c r="BRJ215" s="44"/>
      <c r="BRK215" s="44"/>
      <c r="BRL215" s="44"/>
      <c r="BRM215" s="44"/>
      <c r="BRN215" s="44"/>
      <c r="BRO215" s="44"/>
      <c r="BRP215" s="44"/>
      <c r="BRQ215" s="44"/>
      <c r="BRR215" s="44"/>
      <c r="BRS215" s="44"/>
      <c r="BRT215" s="44"/>
      <c r="BRU215" s="44"/>
      <c r="BRV215" s="44"/>
      <c r="BRW215" s="44"/>
      <c r="BRX215" s="44"/>
      <c r="BRY215" s="44"/>
      <c r="BRZ215" s="44"/>
      <c r="BSA215" s="44"/>
      <c r="BSB215" s="44"/>
      <c r="BSC215" s="44"/>
      <c r="BSD215" s="44"/>
      <c r="BSE215" s="44"/>
      <c r="BSF215" s="44"/>
      <c r="BSG215" s="44"/>
      <c r="BSH215" s="44"/>
      <c r="BSI215" s="44"/>
      <c r="BSJ215" s="44"/>
      <c r="BSK215" s="44"/>
      <c r="BSL215" s="44"/>
      <c r="BSM215" s="44"/>
      <c r="BSN215" s="44"/>
      <c r="BSO215" s="44"/>
      <c r="BSP215" s="44"/>
      <c r="BSQ215" s="44"/>
      <c r="BSR215" s="44"/>
      <c r="BSS215" s="44"/>
      <c r="BST215" s="44"/>
      <c r="BSU215" s="44"/>
      <c r="BSV215" s="44"/>
      <c r="BSW215" s="44"/>
      <c r="BSX215" s="44"/>
      <c r="BSY215" s="44"/>
      <c r="BSZ215" s="44"/>
      <c r="BTA215" s="44"/>
      <c r="BTB215" s="44"/>
      <c r="BTC215" s="44"/>
      <c r="BTD215" s="44"/>
      <c r="BTE215" s="44"/>
      <c r="BTF215" s="44"/>
      <c r="BTG215" s="44"/>
      <c r="BTH215" s="44"/>
      <c r="BTI215" s="44"/>
      <c r="BTJ215" s="44"/>
      <c r="BTK215" s="44"/>
      <c r="BTL215" s="44"/>
      <c r="BTM215" s="44"/>
      <c r="BTN215" s="44"/>
      <c r="BTO215" s="44"/>
      <c r="BTP215" s="44"/>
      <c r="BTQ215" s="44"/>
      <c r="BTR215" s="44"/>
      <c r="BTS215" s="44"/>
      <c r="BTT215" s="44"/>
      <c r="BTU215" s="44"/>
      <c r="BTV215" s="44"/>
      <c r="BTW215" s="44"/>
      <c r="BTX215" s="44"/>
      <c r="BTY215" s="44"/>
      <c r="BTZ215" s="44"/>
      <c r="BUA215" s="44"/>
      <c r="BUB215" s="44"/>
      <c r="BUC215" s="44"/>
      <c r="BUD215" s="44"/>
      <c r="BUE215" s="44"/>
      <c r="BUF215" s="44"/>
      <c r="BUG215" s="44"/>
      <c r="BUH215" s="44"/>
      <c r="BUI215" s="44"/>
      <c r="BUJ215" s="44"/>
      <c r="BUK215" s="44"/>
      <c r="BUL215" s="44"/>
      <c r="BUM215" s="44"/>
      <c r="BUN215" s="44"/>
      <c r="BUO215" s="44"/>
      <c r="BUP215" s="44"/>
      <c r="BUQ215" s="44"/>
      <c r="BUR215" s="44"/>
      <c r="BUS215" s="44"/>
      <c r="BUT215" s="44"/>
      <c r="BUU215" s="44"/>
      <c r="BUV215" s="44"/>
      <c r="BUW215" s="44"/>
      <c r="BUX215" s="44"/>
      <c r="BUY215" s="44"/>
      <c r="BUZ215" s="44"/>
      <c r="BVA215" s="44"/>
      <c r="BVB215" s="44"/>
      <c r="BVC215" s="44"/>
      <c r="BVD215" s="44"/>
      <c r="BVE215" s="44"/>
      <c r="BVF215" s="44"/>
      <c r="BVG215" s="44"/>
      <c r="BVH215" s="44"/>
      <c r="BVI215" s="44"/>
      <c r="BVJ215" s="44"/>
      <c r="BVK215" s="44"/>
      <c r="BVL215" s="44"/>
      <c r="BVM215" s="44"/>
      <c r="BVN215" s="44"/>
      <c r="BVO215" s="44"/>
      <c r="BVP215" s="44"/>
      <c r="BVQ215" s="44"/>
      <c r="BVR215" s="44"/>
      <c r="BVS215" s="44"/>
      <c r="BVT215" s="44"/>
      <c r="BVU215" s="44"/>
      <c r="BVV215" s="44"/>
      <c r="BVW215" s="44"/>
      <c r="BVX215" s="44"/>
      <c r="BVY215" s="44"/>
      <c r="BVZ215" s="44"/>
      <c r="BWA215" s="44"/>
      <c r="BWB215" s="44"/>
      <c r="BWC215" s="44"/>
      <c r="BWD215" s="44"/>
      <c r="BWE215" s="44"/>
      <c r="BWF215" s="44"/>
      <c r="BWG215" s="44"/>
      <c r="BWH215" s="44"/>
      <c r="BWI215" s="44"/>
      <c r="BWJ215" s="44"/>
      <c r="BWK215" s="44"/>
      <c r="BWL215" s="44"/>
      <c r="BWM215" s="44"/>
      <c r="BWN215" s="44"/>
      <c r="BWO215" s="44"/>
      <c r="BWP215" s="44"/>
      <c r="BWQ215" s="44"/>
      <c r="BWR215" s="44"/>
      <c r="BWS215" s="44"/>
      <c r="BWT215" s="44"/>
      <c r="BWU215" s="44"/>
      <c r="BWV215" s="44"/>
      <c r="BWW215" s="44"/>
      <c r="BWX215" s="44"/>
      <c r="BWY215" s="44"/>
      <c r="BWZ215" s="44"/>
      <c r="BXA215" s="44"/>
      <c r="BXB215" s="44"/>
      <c r="BXC215" s="44"/>
      <c r="BXD215" s="44"/>
      <c r="BXE215" s="44"/>
      <c r="BXF215" s="44"/>
      <c r="BXG215" s="44"/>
      <c r="BXH215" s="44"/>
      <c r="BXI215" s="44"/>
      <c r="BXJ215" s="44"/>
      <c r="BXK215" s="44"/>
      <c r="BXL215" s="44"/>
      <c r="BXM215" s="44"/>
      <c r="BXN215" s="44"/>
      <c r="BXO215" s="44"/>
      <c r="BXP215" s="44"/>
      <c r="BXQ215" s="44"/>
      <c r="BXR215" s="44"/>
      <c r="BXS215" s="44"/>
      <c r="BXT215" s="44"/>
      <c r="BXU215" s="44"/>
      <c r="BXV215" s="44"/>
      <c r="BXW215" s="44"/>
      <c r="BXX215" s="44"/>
      <c r="BXY215" s="44"/>
      <c r="BXZ215" s="44"/>
      <c r="BYA215" s="44"/>
      <c r="BYB215" s="44"/>
      <c r="BYC215" s="44"/>
      <c r="BYD215" s="44"/>
      <c r="BYE215" s="44"/>
      <c r="BYF215" s="44"/>
      <c r="BYG215" s="44"/>
      <c r="BYH215" s="44"/>
      <c r="BYI215" s="44"/>
      <c r="BYJ215" s="44"/>
      <c r="BYK215" s="44"/>
      <c r="BYL215" s="44"/>
      <c r="BYM215" s="44"/>
      <c r="BYN215" s="44"/>
      <c r="BYO215" s="44"/>
      <c r="BYP215" s="44"/>
      <c r="BYQ215" s="44"/>
      <c r="BYR215" s="44"/>
      <c r="BYS215" s="44"/>
      <c r="BYT215" s="44"/>
      <c r="BYU215" s="44"/>
      <c r="BYV215" s="44"/>
      <c r="BYW215" s="44"/>
      <c r="BYX215" s="44"/>
      <c r="BYY215" s="44"/>
      <c r="BYZ215" s="44"/>
      <c r="BZA215" s="44"/>
      <c r="BZB215" s="44"/>
      <c r="BZC215" s="44"/>
      <c r="BZD215" s="44"/>
      <c r="BZE215" s="44"/>
      <c r="BZF215" s="44"/>
      <c r="BZG215" s="44"/>
      <c r="BZH215" s="44"/>
      <c r="BZI215" s="44"/>
      <c r="BZJ215" s="44"/>
      <c r="BZK215" s="44"/>
      <c r="BZL215" s="44"/>
      <c r="BZM215" s="44"/>
      <c r="BZN215" s="44"/>
      <c r="BZO215" s="44"/>
      <c r="BZP215" s="44"/>
      <c r="BZQ215" s="44"/>
      <c r="BZR215" s="44"/>
      <c r="BZS215" s="44"/>
      <c r="BZT215" s="44"/>
      <c r="BZU215" s="44"/>
      <c r="BZV215" s="44"/>
      <c r="BZW215" s="44"/>
      <c r="BZX215" s="44"/>
      <c r="BZY215" s="44"/>
      <c r="BZZ215" s="44"/>
      <c r="CAA215" s="44"/>
      <c r="CAB215" s="44"/>
      <c r="CAC215" s="44"/>
      <c r="CAD215" s="44"/>
      <c r="CAE215" s="44"/>
      <c r="CAF215" s="44"/>
      <c r="CAG215" s="44"/>
      <c r="CAH215" s="44"/>
      <c r="CAI215" s="44"/>
      <c r="CAJ215" s="44"/>
      <c r="CAK215" s="44"/>
      <c r="CAL215" s="44"/>
      <c r="CAM215" s="44"/>
      <c r="CAN215" s="44"/>
      <c r="CAO215" s="44"/>
      <c r="CAP215" s="44"/>
      <c r="CAQ215" s="44"/>
      <c r="CAR215" s="44"/>
      <c r="CAS215" s="44"/>
      <c r="CAT215" s="44"/>
      <c r="CAU215" s="44"/>
      <c r="CAV215" s="44"/>
      <c r="CAW215" s="44"/>
      <c r="CAX215" s="44"/>
      <c r="CAY215" s="44"/>
      <c r="CAZ215" s="44"/>
      <c r="CBA215" s="44"/>
      <c r="CBB215" s="44"/>
      <c r="CBC215" s="44"/>
      <c r="CBD215" s="44"/>
      <c r="CBE215" s="44"/>
      <c r="CBF215" s="44"/>
      <c r="CBG215" s="44"/>
      <c r="CBH215" s="44"/>
      <c r="CBI215" s="44"/>
      <c r="CBJ215" s="44"/>
      <c r="CBK215" s="44"/>
      <c r="CBL215" s="44"/>
      <c r="CBM215" s="44"/>
      <c r="CBN215" s="44"/>
      <c r="CBO215" s="44"/>
      <c r="CBP215" s="44"/>
      <c r="CBQ215" s="44"/>
      <c r="CBR215" s="44"/>
      <c r="CBS215" s="44"/>
      <c r="CBT215" s="44"/>
      <c r="CBU215" s="44"/>
      <c r="CBV215" s="44"/>
      <c r="CBW215" s="44"/>
      <c r="CBX215" s="44"/>
      <c r="CBY215" s="44"/>
      <c r="CBZ215" s="44"/>
      <c r="CCA215" s="44"/>
      <c r="CCB215" s="44"/>
      <c r="CCC215" s="44"/>
      <c r="CCD215" s="44"/>
      <c r="CCE215" s="44"/>
      <c r="CCF215" s="44"/>
      <c r="CCG215" s="44"/>
      <c r="CCH215" s="44"/>
      <c r="CCI215" s="44"/>
      <c r="CCJ215" s="44"/>
      <c r="CCK215" s="44"/>
      <c r="CCL215" s="44"/>
      <c r="CCM215" s="44"/>
      <c r="CCN215" s="44"/>
      <c r="CCO215" s="44"/>
      <c r="CCP215" s="44"/>
      <c r="CCQ215" s="44"/>
      <c r="CCR215" s="44"/>
      <c r="CCS215" s="44"/>
      <c r="CCT215" s="44"/>
      <c r="CCU215" s="44"/>
      <c r="CCV215" s="44"/>
      <c r="CCW215" s="44"/>
      <c r="CCX215" s="44"/>
      <c r="CCY215" s="44"/>
      <c r="CCZ215" s="44"/>
      <c r="CDA215" s="44"/>
      <c r="CDB215" s="44"/>
      <c r="CDC215" s="44"/>
      <c r="CDD215" s="44"/>
      <c r="CDE215" s="44"/>
      <c r="CDF215" s="44"/>
      <c r="CDG215" s="44"/>
      <c r="CDH215" s="44"/>
      <c r="CDI215" s="44"/>
      <c r="CDJ215" s="44"/>
      <c r="CDK215" s="44"/>
      <c r="CDL215" s="44"/>
      <c r="CDM215" s="44"/>
      <c r="CDN215" s="44"/>
      <c r="CDO215" s="44"/>
      <c r="CDP215" s="44"/>
      <c r="CDQ215" s="44"/>
      <c r="CDR215" s="44"/>
      <c r="CDS215" s="44"/>
      <c r="CDT215" s="44"/>
      <c r="CDU215" s="44"/>
      <c r="CDV215" s="44"/>
      <c r="CDW215" s="44"/>
      <c r="CDX215" s="44"/>
      <c r="CDY215" s="44"/>
      <c r="CDZ215" s="44"/>
      <c r="CEA215" s="44"/>
      <c r="CEB215" s="44"/>
      <c r="CEC215" s="44"/>
      <c r="CED215" s="44"/>
      <c r="CEE215" s="44"/>
      <c r="CEF215" s="44"/>
      <c r="CEG215" s="44"/>
      <c r="CEH215" s="44"/>
      <c r="CEI215" s="44"/>
      <c r="CEJ215" s="44"/>
      <c r="CEK215" s="44"/>
      <c r="CEL215" s="44"/>
      <c r="CEM215" s="44"/>
      <c r="CEN215" s="44"/>
      <c r="CEO215" s="44"/>
      <c r="CEP215" s="44"/>
      <c r="CEQ215" s="44"/>
      <c r="CER215" s="44"/>
      <c r="CES215" s="44"/>
      <c r="CET215" s="44"/>
      <c r="CEU215" s="44"/>
      <c r="CEV215" s="44"/>
      <c r="CEW215" s="44"/>
      <c r="CEX215" s="44"/>
      <c r="CEY215" s="44"/>
      <c r="CEZ215" s="44"/>
      <c r="CFA215" s="44"/>
      <c r="CFB215" s="44"/>
      <c r="CFC215" s="44"/>
      <c r="CFD215" s="44"/>
      <c r="CFE215" s="44"/>
      <c r="CFF215" s="44"/>
      <c r="CFG215" s="44"/>
      <c r="CFH215" s="44"/>
      <c r="CFI215" s="44"/>
      <c r="CFJ215" s="44"/>
      <c r="CFK215" s="44"/>
      <c r="CFL215" s="44"/>
      <c r="CFM215" s="44"/>
      <c r="CFN215" s="44"/>
      <c r="CFO215" s="44"/>
      <c r="CFP215" s="44"/>
      <c r="CFQ215" s="44"/>
      <c r="CFR215" s="44"/>
      <c r="CFS215" s="44"/>
      <c r="CFT215" s="44"/>
      <c r="CFU215" s="44"/>
      <c r="CFV215" s="44"/>
      <c r="CFW215" s="44"/>
      <c r="CFX215" s="44"/>
      <c r="CFY215" s="44"/>
      <c r="CFZ215" s="44"/>
      <c r="CGA215" s="44"/>
      <c r="CGB215" s="44"/>
      <c r="CGC215" s="44"/>
      <c r="CGD215" s="44"/>
      <c r="CGE215" s="44"/>
      <c r="CGF215" s="44"/>
      <c r="CGG215" s="44"/>
      <c r="CGH215" s="44"/>
      <c r="CGI215" s="44"/>
      <c r="CGJ215" s="44"/>
      <c r="CGK215" s="44"/>
      <c r="CGL215" s="44"/>
      <c r="CGM215" s="44"/>
      <c r="CGN215" s="44"/>
      <c r="CGO215" s="44"/>
      <c r="CGP215" s="44"/>
      <c r="CGQ215" s="44"/>
      <c r="CGR215" s="44"/>
      <c r="CGS215" s="44"/>
      <c r="CGT215" s="44"/>
      <c r="CGU215" s="44"/>
      <c r="CGV215" s="44"/>
      <c r="CGW215" s="44"/>
      <c r="CGX215" s="44"/>
      <c r="CGY215" s="44"/>
      <c r="CGZ215" s="44"/>
      <c r="CHA215" s="44"/>
      <c r="CHB215" s="44"/>
      <c r="CHC215" s="44"/>
      <c r="CHD215" s="44"/>
      <c r="CHE215" s="44"/>
      <c r="CHF215" s="44"/>
      <c r="CHG215" s="44"/>
      <c r="CHH215" s="44"/>
      <c r="CHI215" s="44"/>
      <c r="CHJ215" s="44"/>
      <c r="CHK215" s="44"/>
      <c r="CHL215" s="44"/>
      <c r="CHM215" s="44"/>
      <c r="CHN215" s="44"/>
      <c r="CHO215" s="44"/>
      <c r="CHP215" s="44"/>
      <c r="CHQ215" s="44"/>
      <c r="CHR215" s="44"/>
      <c r="CHS215" s="44"/>
      <c r="CHT215" s="44"/>
      <c r="CHU215" s="44"/>
      <c r="CHV215" s="44"/>
      <c r="CHW215" s="44"/>
      <c r="CHX215" s="44"/>
      <c r="CHY215" s="44"/>
      <c r="CHZ215" s="44"/>
      <c r="CIA215" s="44"/>
      <c r="CIB215" s="44"/>
      <c r="CIC215" s="44"/>
      <c r="CID215" s="44"/>
      <c r="CIE215" s="44"/>
      <c r="CIF215" s="44"/>
      <c r="CIG215" s="44"/>
      <c r="CIH215" s="44"/>
      <c r="CII215" s="44"/>
      <c r="CIJ215" s="44"/>
      <c r="CIK215" s="44"/>
      <c r="CIL215" s="44"/>
      <c r="CIM215" s="44"/>
      <c r="CIN215" s="44"/>
      <c r="CIO215" s="44"/>
      <c r="CIP215" s="44"/>
      <c r="CIQ215" s="44"/>
      <c r="CIR215" s="44"/>
      <c r="CIS215" s="44"/>
      <c r="CIT215" s="44"/>
      <c r="CIU215" s="44"/>
      <c r="CIV215" s="44"/>
      <c r="CIW215" s="44"/>
      <c r="CIX215" s="44"/>
      <c r="CIY215" s="44"/>
      <c r="CIZ215" s="44"/>
      <c r="CJA215" s="44"/>
      <c r="CJB215" s="44"/>
      <c r="CJC215" s="44"/>
      <c r="CJD215" s="44"/>
      <c r="CJE215" s="44"/>
      <c r="CJF215" s="44"/>
      <c r="CJG215" s="44"/>
      <c r="CJH215" s="44"/>
      <c r="CJI215" s="44"/>
      <c r="CJJ215" s="44"/>
      <c r="CJK215" s="44"/>
      <c r="CJL215" s="44"/>
      <c r="CJM215" s="44"/>
      <c r="CJN215" s="44"/>
      <c r="CJO215" s="44"/>
      <c r="CJP215" s="44"/>
      <c r="CJQ215" s="44"/>
      <c r="CJR215" s="44"/>
      <c r="CJS215" s="44"/>
      <c r="CJT215" s="44"/>
      <c r="CJU215" s="44"/>
      <c r="CJV215" s="44"/>
      <c r="CJW215" s="44"/>
      <c r="CJX215" s="44"/>
      <c r="CJY215" s="44"/>
      <c r="CJZ215" s="44"/>
      <c r="CKA215" s="44"/>
      <c r="CKB215" s="44"/>
      <c r="CKC215" s="44"/>
      <c r="CKD215" s="44"/>
      <c r="CKE215" s="44"/>
      <c r="CKF215" s="44"/>
      <c r="CKG215" s="44"/>
      <c r="CKH215" s="44"/>
      <c r="CKI215" s="44"/>
      <c r="CKJ215" s="44"/>
      <c r="CKK215" s="44"/>
      <c r="CKL215" s="44"/>
      <c r="CKM215" s="44"/>
      <c r="CKN215" s="44"/>
      <c r="CKO215" s="44"/>
      <c r="CKP215" s="44"/>
      <c r="CKQ215" s="44"/>
      <c r="CKR215" s="44"/>
      <c r="CKS215" s="44"/>
      <c r="CKT215" s="44"/>
      <c r="CKU215" s="44"/>
      <c r="CKV215" s="44"/>
      <c r="CKW215" s="44"/>
      <c r="CKX215" s="44"/>
      <c r="CKY215" s="44"/>
      <c r="CKZ215" s="44"/>
      <c r="CLA215" s="44"/>
      <c r="CLB215" s="44"/>
      <c r="CLC215" s="44"/>
      <c r="CLD215" s="44"/>
      <c r="CLE215" s="44"/>
      <c r="CLF215" s="44"/>
      <c r="CLG215" s="44"/>
      <c r="CLH215" s="44"/>
      <c r="CLI215" s="44"/>
      <c r="CLJ215" s="44"/>
      <c r="CLK215" s="44"/>
      <c r="CLL215" s="44"/>
      <c r="CLM215" s="44"/>
      <c r="CLN215" s="44"/>
      <c r="CLO215" s="44"/>
      <c r="CLP215" s="44"/>
      <c r="CLQ215" s="44"/>
      <c r="CLR215" s="44"/>
      <c r="CLS215" s="44"/>
      <c r="CLT215" s="44"/>
      <c r="CLU215" s="44"/>
      <c r="CLV215" s="44"/>
      <c r="CLW215" s="44"/>
      <c r="CLX215" s="44"/>
      <c r="CLY215" s="44"/>
      <c r="CLZ215" s="44"/>
      <c r="CMA215" s="44"/>
      <c r="CMB215" s="44"/>
      <c r="CMC215" s="44"/>
      <c r="CMD215" s="44"/>
      <c r="CME215" s="44"/>
      <c r="CMF215" s="44"/>
      <c r="CMG215" s="44"/>
      <c r="CMH215" s="44"/>
      <c r="CMI215" s="44"/>
      <c r="CMJ215" s="44"/>
      <c r="CMK215" s="44"/>
      <c r="CML215" s="44"/>
      <c r="CMM215" s="44"/>
      <c r="CMN215" s="44"/>
      <c r="CMO215" s="44"/>
      <c r="CMP215" s="44"/>
      <c r="CMQ215" s="44"/>
      <c r="CMR215" s="44"/>
      <c r="CMS215" s="44"/>
      <c r="CMT215" s="44"/>
      <c r="CMU215" s="44"/>
      <c r="CMV215" s="44"/>
      <c r="CMW215" s="44"/>
      <c r="CMX215" s="44"/>
      <c r="CMY215" s="44"/>
      <c r="CMZ215" s="44"/>
      <c r="CNA215" s="44"/>
      <c r="CNB215" s="44"/>
      <c r="CNC215" s="44"/>
      <c r="CND215" s="44"/>
      <c r="CNE215" s="44"/>
      <c r="CNF215" s="44"/>
      <c r="CNG215" s="44"/>
      <c r="CNH215" s="44"/>
      <c r="CNI215" s="44"/>
      <c r="CNJ215" s="44"/>
      <c r="CNK215" s="44"/>
      <c r="CNL215" s="44"/>
      <c r="CNM215" s="44"/>
      <c r="CNN215" s="44"/>
      <c r="CNO215" s="44"/>
      <c r="CNP215" s="44"/>
      <c r="CNQ215" s="44"/>
      <c r="CNR215" s="44"/>
      <c r="CNS215" s="44"/>
      <c r="CNT215" s="44"/>
      <c r="CNU215" s="44"/>
      <c r="CNV215" s="44"/>
      <c r="CNW215" s="44"/>
      <c r="CNX215" s="44"/>
      <c r="CNY215" s="44"/>
      <c r="CNZ215" s="44"/>
      <c r="COA215" s="44"/>
      <c r="COB215" s="44"/>
      <c r="COC215" s="44"/>
      <c r="COD215" s="44"/>
      <c r="COE215" s="44"/>
      <c r="COF215" s="44"/>
      <c r="COG215" s="44"/>
      <c r="COH215" s="44"/>
      <c r="COI215" s="44"/>
      <c r="COJ215" s="44"/>
      <c r="COK215" s="44"/>
      <c r="COL215" s="44"/>
      <c r="COM215" s="44"/>
      <c r="CON215" s="44"/>
      <c r="COO215" s="44"/>
      <c r="COP215" s="44"/>
      <c r="COQ215" s="44"/>
      <c r="COR215" s="44"/>
      <c r="COS215" s="44"/>
      <c r="COT215" s="44"/>
      <c r="COU215" s="44"/>
      <c r="COV215" s="44"/>
      <c r="COW215" s="44"/>
      <c r="COX215" s="44"/>
      <c r="COY215" s="44"/>
      <c r="COZ215" s="44"/>
      <c r="CPA215" s="44"/>
      <c r="CPB215" s="44"/>
      <c r="CPC215" s="44"/>
      <c r="CPD215" s="44"/>
      <c r="CPE215" s="44"/>
      <c r="CPF215" s="44"/>
      <c r="CPG215" s="44"/>
      <c r="CPH215" s="44"/>
      <c r="CPI215" s="44"/>
      <c r="CPJ215" s="44"/>
      <c r="CPK215" s="44"/>
      <c r="CPL215" s="44"/>
      <c r="CPM215" s="44"/>
      <c r="CPN215" s="44"/>
      <c r="CPO215" s="44"/>
      <c r="CPP215" s="44"/>
      <c r="CPQ215" s="44"/>
      <c r="CPR215" s="44"/>
      <c r="CPS215" s="44"/>
      <c r="CPT215" s="44"/>
      <c r="CPU215" s="44"/>
      <c r="CPV215" s="44"/>
      <c r="CPW215" s="44"/>
      <c r="CPX215" s="44"/>
      <c r="CPY215" s="44"/>
      <c r="CPZ215" s="44"/>
      <c r="CQA215" s="44"/>
      <c r="CQB215" s="44"/>
      <c r="CQC215" s="44"/>
      <c r="CQD215" s="44"/>
      <c r="CQE215" s="44"/>
      <c r="CQF215" s="44"/>
      <c r="CQG215" s="44"/>
      <c r="CQH215" s="44"/>
      <c r="CQI215" s="44"/>
      <c r="CQJ215" s="44"/>
      <c r="CQK215" s="44"/>
      <c r="CQL215" s="44"/>
      <c r="CQM215" s="44"/>
      <c r="CQN215" s="44"/>
      <c r="CQO215" s="44"/>
      <c r="CQP215" s="44"/>
      <c r="CQQ215" s="44"/>
      <c r="CQR215" s="44"/>
      <c r="CQS215" s="44"/>
      <c r="CQT215" s="44"/>
      <c r="CQU215" s="44"/>
      <c r="CQV215" s="44"/>
      <c r="CQW215" s="44"/>
      <c r="CQX215" s="44"/>
      <c r="CQY215" s="44"/>
      <c r="CQZ215" s="44"/>
      <c r="CRA215" s="44"/>
      <c r="CRB215" s="44"/>
      <c r="CRC215" s="44"/>
      <c r="CRD215" s="44"/>
      <c r="CRE215" s="44"/>
      <c r="CRF215" s="44"/>
      <c r="CRG215" s="44"/>
      <c r="CRH215" s="44"/>
      <c r="CRI215" s="44"/>
      <c r="CRJ215" s="44"/>
      <c r="CRK215" s="44"/>
      <c r="CRL215" s="44"/>
      <c r="CRM215" s="44"/>
      <c r="CRN215" s="44"/>
      <c r="CRO215" s="44"/>
      <c r="CRP215" s="44"/>
      <c r="CRQ215" s="44"/>
      <c r="CRR215" s="44"/>
      <c r="CRS215" s="44"/>
      <c r="CRT215" s="44"/>
      <c r="CRU215" s="44"/>
      <c r="CRV215" s="44"/>
      <c r="CRW215" s="44"/>
      <c r="CRX215" s="44"/>
      <c r="CRY215" s="44"/>
      <c r="CRZ215" s="44"/>
      <c r="CSA215" s="44"/>
      <c r="CSB215" s="44"/>
      <c r="CSC215" s="44"/>
      <c r="CSD215" s="44"/>
      <c r="CSE215" s="44"/>
      <c r="CSF215" s="44"/>
      <c r="CSG215" s="44"/>
      <c r="CSH215" s="44"/>
      <c r="CSI215" s="44"/>
      <c r="CSJ215" s="44"/>
      <c r="CSK215" s="44"/>
      <c r="CSL215" s="44"/>
      <c r="CSM215" s="44"/>
      <c r="CSN215" s="44"/>
      <c r="CSO215" s="44"/>
      <c r="CSP215" s="44"/>
      <c r="CSQ215" s="44"/>
      <c r="CSR215" s="44"/>
      <c r="CSS215" s="44"/>
      <c r="CST215" s="44"/>
      <c r="CSU215" s="44"/>
      <c r="CSV215" s="44"/>
      <c r="CSW215" s="44"/>
      <c r="CSX215" s="44"/>
      <c r="CSY215" s="44"/>
      <c r="CSZ215" s="44"/>
      <c r="CTA215" s="44"/>
      <c r="CTB215" s="44"/>
      <c r="CTC215" s="44"/>
      <c r="CTD215" s="44"/>
      <c r="CTE215" s="44"/>
      <c r="CTF215" s="44"/>
      <c r="CTG215" s="44"/>
      <c r="CTH215" s="44"/>
      <c r="CTI215" s="44"/>
      <c r="CTJ215" s="44"/>
      <c r="CTK215" s="44"/>
      <c r="CTL215" s="44"/>
      <c r="CTM215" s="44"/>
      <c r="CTN215" s="44"/>
      <c r="CTO215" s="44"/>
      <c r="CTP215" s="44"/>
      <c r="CTQ215" s="44"/>
      <c r="CTR215" s="44"/>
      <c r="CTS215" s="44"/>
      <c r="CTT215" s="44"/>
      <c r="CTU215" s="44"/>
      <c r="CTV215" s="44"/>
      <c r="CTW215" s="44"/>
      <c r="CTX215" s="44"/>
      <c r="CTY215" s="44"/>
      <c r="CTZ215" s="44"/>
      <c r="CUA215" s="44"/>
      <c r="CUB215" s="44"/>
      <c r="CUC215" s="44"/>
      <c r="CUD215" s="44"/>
      <c r="CUE215" s="44"/>
      <c r="CUF215" s="44"/>
      <c r="CUG215" s="44"/>
      <c r="CUH215" s="44"/>
      <c r="CUI215" s="44"/>
      <c r="CUJ215" s="44"/>
      <c r="CUK215" s="44"/>
      <c r="CUL215" s="44"/>
      <c r="CUM215" s="44"/>
      <c r="CUN215" s="44"/>
      <c r="CUO215" s="44"/>
      <c r="CUP215" s="44"/>
      <c r="CUQ215" s="44"/>
      <c r="CUR215" s="44"/>
      <c r="CUS215" s="44"/>
      <c r="CUT215" s="44"/>
      <c r="CUU215" s="44"/>
      <c r="CUV215" s="44"/>
      <c r="CUW215" s="44"/>
      <c r="CUX215" s="44"/>
      <c r="CUY215" s="44"/>
      <c r="CUZ215" s="44"/>
      <c r="CVA215" s="44"/>
      <c r="CVB215" s="44"/>
      <c r="CVC215" s="44"/>
      <c r="CVD215" s="44"/>
      <c r="CVE215" s="44"/>
      <c r="CVF215" s="44"/>
      <c r="CVG215" s="44"/>
      <c r="CVH215" s="44"/>
      <c r="CVI215" s="44"/>
      <c r="CVJ215" s="44"/>
      <c r="CVK215" s="44"/>
      <c r="CVL215" s="44"/>
      <c r="CVM215" s="44"/>
      <c r="CVN215" s="44"/>
      <c r="CVO215" s="44"/>
      <c r="CVP215" s="44"/>
      <c r="CVQ215" s="44"/>
      <c r="CVR215" s="44"/>
      <c r="CVS215" s="44"/>
      <c r="CVT215" s="44"/>
      <c r="CVU215" s="44"/>
      <c r="CVV215" s="44"/>
      <c r="CVW215" s="44"/>
      <c r="CVX215" s="44"/>
      <c r="CVY215" s="44"/>
      <c r="CVZ215" s="44"/>
      <c r="CWA215" s="44"/>
      <c r="CWB215" s="44"/>
      <c r="CWC215" s="44"/>
      <c r="CWD215" s="44"/>
      <c r="CWE215" s="44"/>
      <c r="CWF215" s="44"/>
      <c r="CWG215" s="44"/>
      <c r="CWH215" s="44"/>
      <c r="CWI215" s="44"/>
      <c r="CWJ215" s="44"/>
      <c r="CWK215" s="44"/>
      <c r="CWL215" s="44"/>
      <c r="CWM215" s="44"/>
      <c r="CWN215" s="44"/>
      <c r="CWO215" s="44"/>
      <c r="CWP215" s="44"/>
      <c r="CWQ215" s="44"/>
      <c r="CWR215" s="44"/>
      <c r="CWS215" s="44"/>
      <c r="CWT215" s="44"/>
      <c r="CWU215" s="44"/>
      <c r="CWV215" s="44"/>
      <c r="CWW215" s="44"/>
      <c r="CWX215" s="44"/>
      <c r="CWY215" s="44"/>
      <c r="CWZ215" s="44"/>
      <c r="CXA215" s="44"/>
      <c r="CXB215" s="44"/>
      <c r="CXC215" s="44"/>
      <c r="CXD215" s="44"/>
      <c r="CXE215" s="44"/>
      <c r="CXF215" s="44"/>
      <c r="CXG215" s="44"/>
      <c r="CXH215" s="44"/>
      <c r="CXI215" s="44"/>
      <c r="CXJ215" s="44"/>
      <c r="CXK215" s="44"/>
      <c r="CXL215" s="44"/>
      <c r="CXM215" s="44"/>
      <c r="CXN215" s="44"/>
      <c r="CXO215" s="44"/>
      <c r="CXP215" s="44"/>
      <c r="CXQ215" s="44"/>
      <c r="CXR215" s="44"/>
      <c r="CXS215" s="44"/>
      <c r="CXT215" s="44"/>
      <c r="CXU215" s="44"/>
      <c r="CXV215" s="44"/>
      <c r="CXW215" s="44"/>
      <c r="CXX215" s="44"/>
      <c r="CXY215" s="44"/>
      <c r="CXZ215" s="44"/>
      <c r="CYA215" s="44"/>
      <c r="CYB215" s="44"/>
      <c r="CYC215" s="44"/>
      <c r="CYD215" s="44"/>
      <c r="CYE215" s="44"/>
      <c r="CYF215" s="44"/>
      <c r="CYG215" s="44"/>
      <c r="CYH215" s="44"/>
      <c r="CYI215" s="44"/>
      <c r="CYJ215" s="44"/>
      <c r="CYK215" s="44"/>
      <c r="CYL215" s="44"/>
      <c r="CYM215" s="44"/>
      <c r="CYN215" s="44"/>
      <c r="CYO215" s="44"/>
      <c r="CYP215" s="44"/>
      <c r="CYQ215" s="44"/>
      <c r="CYR215" s="44"/>
      <c r="CYS215" s="44"/>
      <c r="CYT215" s="44"/>
      <c r="CYU215" s="44"/>
      <c r="CYV215" s="44"/>
      <c r="CYW215" s="44"/>
      <c r="CYX215" s="44"/>
      <c r="CYY215" s="44"/>
      <c r="CYZ215" s="44"/>
      <c r="CZA215" s="44"/>
      <c r="CZB215" s="44"/>
      <c r="CZC215" s="44"/>
      <c r="CZD215" s="44"/>
      <c r="CZE215" s="44"/>
      <c r="CZF215" s="44"/>
      <c r="CZG215" s="44"/>
      <c r="CZH215" s="44"/>
      <c r="CZI215" s="44"/>
      <c r="CZJ215" s="44"/>
      <c r="CZK215" s="44"/>
      <c r="CZL215" s="44"/>
      <c r="CZM215" s="44"/>
      <c r="CZN215" s="44"/>
      <c r="CZO215" s="44"/>
      <c r="CZP215" s="44"/>
      <c r="CZQ215" s="44"/>
      <c r="CZR215" s="44"/>
      <c r="CZS215" s="44"/>
      <c r="CZT215" s="44"/>
      <c r="CZU215" s="44"/>
      <c r="CZV215" s="44"/>
      <c r="CZW215" s="44"/>
      <c r="CZX215" s="44"/>
      <c r="CZY215" s="44"/>
      <c r="CZZ215" s="44"/>
      <c r="DAA215" s="44"/>
      <c r="DAB215" s="44"/>
      <c r="DAC215" s="44"/>
      <c r="DAD215" s="44"/>
      <c r="DAE215" s="44"/>
      <c r="DAF215" s="44"/>
      <c r="DAG215" s="44"/>
      <c r="DAH215" s="44"/>
      <c r="DAI215" s="44"/>
      <c r="DAJ215" s="44"/>
      <c r="DAK215" s="44"/>
      <c r="DAL215" s="44"/>
      <c r="DAM215" s="44"/>
      <c r="DAN215" s="44"/>
      <c r="DAO215" s="44"/>
      <c r="DAP215" s="44"/>
      <c r="DAQ215" s="44"/>
      <c r="DAR215" s="44"/>
      <c r="DAS215" s="44"/>
      <c r="DAT215" s="44"/>
      <c r="DAU215" s="44"/>
      <c r="DAV215" s="44"/>
      <c r="DAW215" s="44"/>
      <c r="DAX215" s="44"/>
      <c r="DAY215" s="44"/>
      <c r="DAZ215" s="44"/>
      <c r="DBA215" s="44"/>
      <c r="DBB215" s="44"/>
      <c r="DBC215" s="44"/>
      <c r="DBD215" s="44"/>
      <c r="DBE215" s="44"/>
      <c r="DBF215" s="44"/>
      <c r="DBG215" s="44"/>
      <c r="DBH215" s="44"/>
      <c r="DBI215" s="44"/>
      <c r="DBJ215" s="44"/>
      <c r="DBK215" s="44"/>
      <c r="DBL215" s="44"/>
      <c r="DBM215" s="44"/>
      <c r="DBN215" s="44"/>
      <c r="DBO215" s="44"/>
      <c r="DBP215" s="44"/>
      <c r="DBQ215" s="44"/>
      <c r="DBR215" s="44"/>
      <c r="DBS215" s="44"/>
      <c r="DBT215" s="44"/>
      <c r="DBU215" s="44"/>
      <c r="DBV215" s="44"/>
      <c r="DBW215" s="44"/>
      <c r="DBX215" s="44"/>
      <c r="DBY215" s="44"/>
      <c r="DBZ215" s="44"/>
      <c r="DCA215" s="44"/>
      <c r="DCB215" s="44"/>
      <c r="DCC215" s="44"/>
      <c r="DCD215" s="44"/>
      <c r="DCE215" s="44"/>
      <c r="DCF215" s="44"/>
      <c r="DCG215" s="44"/>
      <c r="DCH215" s="44"/>
      <c r="DCI215" s="44"/>
      <c r="DCJ215" s="44"/>
      <c r="DCK215" s="44"/>
      <c r="DCL215" s="44"/>
      <c r="DCM215" s="44"/>
      <c r="DCN215" s="44"/>
      <c r="DCO215" s="44"/>
      <c r="DCP215" s="44"/>
      <c r="DCQ215" s="44"/>
      <c r="DCR215" s="44"/>
      <c r="DCS215" s="44"/>
      <c r="DCT215" s="44"/>
      <c r="DCU215" s="44"/>
      <c r="DCV215" s="44"/>
      <c r="DCW215" s="44"/>
      <c r="DCX215" s="44"/>
      <c r="DCY215" s="44"/>
      <c r="DCZ215" s="44"/>
      <c r="DDA215" s="44"/>
      <c r="DDB215" s="44"/>
      <c r="DDC215" s="44"/>
      <c r="DDD215" s="44"/>
      <c r="DDE215" s="44"/>
      <c r="DDF215" s="44"/>
      <c r="DDG215" s="44"/>
      <c r="DDH215" s="44"/>
      <c r="DDI215" s="44"/>
      <c r="DDJ215" s="44"/>
      <c r="DDK215" s="44"/>
      <c r="DDL215" s="44"/>
      <c r="DDM215" s="44"/>
      <c r="DDN215" s="44"/>
      <c r="DDO215" s="44"/>
      <c r="DDP215" s="44"/>
      <c r="DDQ215" s="44"/>
      <c r="DDR215" s="44"/>
      <c r="DDS215" s="44"/>
      <c r="DDT215" s="44"/>
      <c r="DDU215" s="44"/>
      <c r="DDV215" s="44"/>
      <c r="DDW215" s="44"/>
      <c r="DDX215" s="44"/>
      <c r="DDY215" s="44"/>
      <c r="DDZ215" s="44"/>
      <c r="DEA215" s="44"/>
      <c r="DEB215" s="44"/>
      <c r="DEC215" s="44"/>
      <c r="DED215" s="44"/>
      <c r="DEE215" s="44"/>
      <c r="DEF215" s="44"/>
      <c r="DEG215" s="44"/>
      <c r="DEH215" s="44"/>
      <c r="DEI215" s="44"/>
      <c r="DEJ215" s="44"/>
      <c r="DEK215" s="44"/>
      <c r="DEL215" s="44"/>
      <c r="DEM215" s="44"/>
      <c r="DEN215" s="44"/>
      <c r="DEO215" s="44"/>
      <c r="DEP215" s="44"/>
      <c r="DEQ215" s="44"/>
      <c r="DER215" s="44"/>
      <c r="DES215" s="44"/>
      <c r="DET215" s="44"/>
      <c r="DEU215" s="44"/>
      <c r="DEV215" s="44"/>
      <c r="DEW215" s="44"/>
      <c r="DEX215" s="44"/>
      <c r="DEY215" s="44"/>
      <c r="DEZ215" s="44"/>
      <c r="DFA215" s="44"/>
      <c r="DFB215" s="44"/>
      <c r="DFC215" s="44"/>
      <c r="DFD215" s="44"/>
      <c r="DFE215" s="44"/>
      <c r="DFF215" s="44"/>
      <c r="DFG215" s="44"/>
      <c r="DFH215" s="44"/>
      <c r="DFI215" s="44"/>
      <c r="DFJ215" s="44"/>
      <c r="DFK215" s="44"/>
      <c r="DFL215" s="44"/>
      <c r="DFM215" s="44"/>
      <c r="DFN215" s="44"/>
      <c r="DFO215" s="44"/>
      <c r="DFP215" s="44"/>
      <c r="DFQ215" s="44"/>
      <c r="DFR215" s="44"/>
      <c r="DFS215" s="44"/>
      <c r="DFT215" s="44"/>
      <c r="DFU215" s="44"/>
      <c r="DFV215" s="44"/>
      <c r="DFW215" s="44"/>
      <c r="DFX215" s="44"/>
      <c r="DFY215" s="44"/>
      <c r="DFZ215" s="44"/>
      <c r="DGA215" s="44"/>
      <c r="DGB215" s="44"/>
      <c r="DGC215" s="44"/>
      <c r="DGD215" s="44"/>
      <c r="DGE215" s="44"/>
      <c r="DGF215" s="44"/>
      <c r="DGG215" s="44"/>
      <c r="DGH215" s="44"/>
      <c r="DGI215" s="44"/>
      <c r="DGJ215" s="44"/>
      <c r="DGK215" s="44"/>
      <c r="DGL215" s="44"/>
      <c r="DGM215" s="44"/>
      <c r="DGN215" s="44"/>
      <c r="DGO215" s="44"/>
      <c r="DGP215" s="44"/>
      <c r="DGQ215" s="44"/>
      <c r="DGR215" s="44"/>
      <c r="DGS215" s="44"/>
      <c r="DGT215" s="44"/>
      <c r="DGU215" s="44"/>
      <c r="DGV215" s="44"/>
      <c r="DGW215" s="44"/>
      <c r="DGX215" s="44"/>
      <c r="DGY215" s="44"/>
      <c r="DGZ215" s="44"/>
      <c r="DHA215" s="44"/>
      <c r="DHB215" s="44"/>
      <c r="DHC215" s="44"/>
      <c r="DHD215" s="44"/>
      <c r="DHE215" s="44"/>
      <c r="DHF215" s="44"/>
      <c r="DHG215" s="44"/>
      <c r="DHH215" s="44"/>
      <c r="DHI215" s="44"/>
      <c r="DHJ215" s="44"/>
      <c r="DHK215" s="44"/>
      <c r="DHL215" s="44"/>
      <c r="DHM215" s="44"/>
      <c r="DHN215" s="44"/>
      <c r="DHO215" s="44"/>
      <c r="DHP215" s="44"/>
      <c r="DHQ215" s="44"/>
      <c r="DHR215" s="44"/>
      <c r="DHS215" s="44"/>
      <c r="DHT215" s="44"/>
      <c r="DHU215" s="44"/>
      <c r="DHV215" s="44"/>
      <c r="DHW215" s="44"/>
      <c r="DHX215" s="44"/>
      <c r="DHY215" s="44"/>
      <c r="DHZ215" s="44"/>
      <c r="DIA215" s="44"/>
      <c r="DIB215" s="44"/>
      <c r="DIC215" s="44"/>
      <c r="DID215" s="44"/>
      <c r="DIE215" s="44"/>
      <c r="DIF215" s="44"/>
      <c r="DIG215" s="44"/>
      <c r="DIH215" s="44"/>
      <c r="DII215" s="44"/>
      <c r="DIJ215" s="44"/>
      <c r="DIK215" s="44"/>
      <c r="DIL215" s="44"/>
      <c r="DIM215" s="44"/>
      <c r="DIN215" s="44"/>
      <c r="DIO215" s="44"/>
      <c r="DIP215" s="44"/>
      <c r="DIQ215" s="44"/>
      <c r="DIR215" s="44"/>
      <c r="DIS215" s="44"/>
      <c r="DIT215" s="44"/>
      <c r="DIU215" s="44"/>
      <c r="DIV215" s="44"/>
      <c r="DIW215" s="44"/>
      <c r="DIX215" s="44"/>
      <c r="DIY215" s="44"/>
      <c r="DIZ215" s="44"/>
      <c r="DJA215" s="44"/>
      <c r="DJB215" s="44"/>
      <c r="DJC215" s="44"/>
      <c r="DJD215" s="44"/>
      <c r="DJE215" s="44"/>
      <c r="DJF215" s="44"/>
      <c r="DJG215" s="44"/>
      <c r="DJH215" s="44"/>
      <c r="DJI215" s="44"/>
      <c r="DJJ215" s="44"/>
      <c r="DJK215" s="44"/>
      <c r="DJL215" s="44"/>
      <c r="DJM215" s="44"/>
      <c r="DJN215" s="44"/>
      <c r="DJO215" s="44"/>
      <c r="DJP215" s="44"/>
      <c r="DJQ215" s="44"/>
      <c r="DJR215" s="44"/>
      <c r="DJS215" s="44"/>
      <c r="DJT215" s="44"/>
      <c r="DJU215" s="44"/>
      <c r="DJV215" s="44"/>
      <c r="DJW215" s="44"/>
      <c r="DJX215" s="44"/>
      <c r="DJY215" s="44"/>
      <c r="DJZ215" s="44"/>
      <c r="DKA215" s="44"/>
      <c r="DKB215" s="44"/>
      <c r="DKC215" s="44"/>
      <c r="DKD215" s="44"/>
      <c r="DKE215" s="44"/>
      <c r="DKF215" s="44"/>
      <c r="DKG215" s="44"/>
      <c r="DKH215" s="44"/>
      <c r="DKI215" s="44"/>
      <c r="DKJ215" s="44"/>
      <c r="DKK215" s="44"/>
      <c r="DKL215" s="44"/>
      <c r="DKM215" s="44"/>
      <c r="DKN215" s="44"/>
      <c r="DKO215" s="44"/>
      <c r="DKP215" s="44"/>
      <c r="DKQ215" s="44"/>
      <c r="DKR215" s="44"/>
      <c r="DKS215" s="44"/>
      <c r="DKT215" s="44"/>
      <c r="DKU215" s="44"/>
      <c r="DKV215" s="44"/>
      <c r="DKW215" s="44"/>
      <c r="DKX215" s="44"/>
      <c r="DKY215" s="44"/>
      <c r="DKZ215" s="44"/>
      <c r="DLA215" s="44"/>
      <c r="DLB215" s="44"/>
      <c r="DLC215" s="44"/>
      <c r="DLD215" s="44"/>
      <c r="DLE215" s="44"/>
      <c r="DLF215" s="44"/>
      <c r="DLG215" s="44"/>
      <c r="DLH215" s="44"/>
      <c r="DLI215" s="44"/>
      <c r="DLJ215" s="44"/>
      <c r="DLK215" s="44"/>
      <c r="DLL215" s="44"/>
      <c r="DLM215" s="44"/>
      <c r="DLN215" s="44"/>
      <c r="DLO215" s="44"/>
      <c r="DLP215" s="44"/>
      <c r="DLQ215" s="44"/>
      <c r="DLR215" s="44"/>
      <c r="DLS215" s="44"/>
      <c r="DLT215" s="44"/>
      <c r="DLU215" s="44"/>
      <c r="DLV215" s="44"/>
      <c r="DLW215" s="44"/>
      <c r="DLX215" s="44"/>
      <c r="DLY215" s="44"/>
      <c r="DLZ215" s="44"/>
      <c r="DMA215" s="44"/>
      <c r="DMB215" s="44"/>
      <c r="DMC215" s="44"/>
      <c r="DMD215" s="44"/>
      <c r="DME215" s="44"/>
      <c r="DMF215" s="44"/>
      <c r="DMG215" s="44"/>
      <c r="DMH215" s="44"/>
      <c r="DMI215" s="44"/>
      <c r="DMJ215" s="44"/>
      <c r="DMK215" s="44"/>
      <c r="DML215" s="44"/>
      <c r="DMM215" s="44"/>
      <c r="DMN215" s="44"/>
      <c r="DMO215" s="44"/>
      <c r="DMP215" s="44"/>
      <c r="DMQ215" s="44"/>
      <c r="DMR215" s="44"/>
      <c r="DMS215" s="44"/>
      <c r="DMT215" s="44"/>
      <c r="DMU215" s="44"/>
      <c r="DMV215" s="44"/>
      <c r="DMW215" s="44"/>
      <c r="DMX215" s="44"/>
      <c r="DMY215" s="44"/>
      <c r="DMZ215" s="44"/>
      <c r="DNA215" s="44"/>
      <c r="DNB215" s="44"/>
      <c r="DNC215" s="44"/>
      <c r="DND215" s="44"/>
      <c r="DNE215" s="44"/>
      <c r="DNF215" s="44"/>
      <c r="DNG215" s="44"/>
      <c r="DNH215" s="44"/>
      <c r="DNI215" s="44"/>
      <c r="DNJ215" s="44"/>
      <c r="DNK215" s="44"/>
      <c r="DNL215" s="44"/>
      <c r="DNM215" s="44"/>
      <c r="DNN215" s="44"/>
      <c r="DNO215" s="44"/>
      <c r="DNP215" s="44"/>
      <c r="DNQ215" s="44"/>
      <c r="DNR215" s="44"/>
      <c r="DNS215" s="44"/>
      <c r="DNT215" s="44"/>
      <c r="DNU215" s="44"/>
      <c r="DNV215" s="44"/>
      <c r="DNW215" s="44"/>
      <c r="DNX215" s="44"/>
      <c r="DNY215" s="44"/>
      <c r="DNZ215" s="44"/>
      <c r="DOA215" s="44"/>
      <c r="DOB215" s="44"/>
      <c r="DOC215" s="44"/>
      <c r="DOD215" s="44"/>
      <c r="DOE215" s="44"/>
      <c r="DOF215" s="44"/>
      <c r="DOG215" s="44"/>
      <c r="DOH215" s="44"/>
      <c r="DOI215" s="44"/>
      <c r="DOJ215" s="44"/>
      <c r="DOK215" s="44"/>
      <c r="DOL215" s="44"/>
      <c r="DOM215" s="44"/>
      <c r="DON215" s="44"/>
      <c r="DOO215" s="44"/>
      <c r="DOP215" s="44"/>
      <c r="DOQ215" s="44"/>
      <c r="DOR215" s="44"/>
      <c r="DOS215" s="44"/>
      <c r="DOT215" s="44"/>
      <c r="DOU215" s="44"/>
      <c r="DOV215" s="44"/>
      <c r="DOW215" s="44"/>
      <c r="DOX215" s="44"/>
      <c r="DOY215" s="44"/>
      <c r="DOZ215" s="44"/>
      <c r="DPA215" s="44"/>
      <c r="DPB215" s="44"/>
      <c r="DPC215" s="44"/>
      <c r="DPD215" s="44"/>
      <c r="DPE215" s="44"/>
      <c r="DPF215" s="44"/>
      <c r="DPG215" s="44"/>
      <c r="DPH215" s="44"/>
      <c r="DPI215" s="44"/>
      <c r="DPJ215" s="44"/>
      <c r="DPK215" s="44"/>
      <c r="DPL215" s="44"/>
      <c r="DPM215" s="44"/>
      <c r="DPN215" s="44"/>
      <c r="DPO215" s="44"/>
      <c r="DPP215" s="44"/>
      <c r="DPQ215" s="44"/>
      <c r="DPR215" s="44"/>
      <c r="DPS215" s="44"/>
      <c r="DPT215" s="44"/>
      <c r="DPU215" s="44"/>
      <c r="DPV215" s="44"/>
      <c r="DPW215" s="44"/>
      <c r="DPX215" s="44"/>
      <c r="DPY215" s="44"/>
      <c r="DPZ215" s="44"/>
      <c r="DQA215" s="44"/>
      <c r="DQB215" s="44"/>
      <c r="DQC215" s="44"/>
      <c r="DQD215" s="44"/>
      <c r="DQE215" s="44"/>
      <c r="DQF215" s="44"/>
      <c r="DQG215" s="44"/>
      <c r="DQH215" s="44"/>
      <c r="DQI215" s="44"/>
      <c r="DQJ215" s="44"/>
      <c r="DQK215" s="44"/>
      <c r="DQL215" s="44"/>
      <c r="DQM215" s="44"/>
      <c r="DQN215" s="44"/>
      <c r="DQO215" s="44"/>
      <c r="DQP215" s="44"/>
      <c r="DQQ215" s="44"/>
      <c r="DQR215" s="44"/>
      <c r="DQS215" s="44"/>
      <c r="DQT215" s="44"/>
      <c r="DQU215" s="44"/>
      <c r="DQV215" s="44"/>
      <c r="DQW215" s="44"/>
      <c r="DQX215" s="44"/>
      <c r="DQY215" s="44"/>
      <c r="DQZ215" s="44"/>
      <c r="DRA215" s="44"/>
      <c r="DRB215" s="44"/>
      <c r="DRC215" s="44"/>
      <c r="DRD215" s="44"/>
      <c r="DRE215" s="44"/>
      <c r="DRF215" s="44"/>
      <c r="DRG215" s="44"/>
      <c r="DRH215" s="44"/>
      <c r="DRI215" s="44"/>
      <c r="DRJ215" s="44"/>
      <c r="DRK215" s="44"/>
      <c r="DRL215" s="44"/>
      <c r="DRM215" s="44"/>
      <c r="DRN215" s="44"/>
      <c r="DRO215" s="44"/>
      <c r="DRP215" s="44"/>
      <c r="DRQ215" s="44"/>
      <c r="DRR215" s="44"/>
      <c r="DRS215" s="44"/>
      <c r="DRT215" s="44"/>
      <c r="DRU215" s="44"/>
      <c r="DRV215" s="44"/>
      <c r="DRW215" s="44"/>
      <c r="DRX215" s="44"/>
      <c r="DRY215" s="44"/>
      <c r="DRZ215" s="44"/>
      <c r="DSA215" s="44"/>
      <c r="DSB215" s="44"/>
      <c r="DSC215" s="44"/>
      <c r="DSD215" s="44"/>
      <c r="DSE215" s="44"/>
      <c r="DSF215" s="44"/>
      <c r="DSG215" s="44"/>
      <c r="DSH215" s="44"/>
      <c r="DSI215" s="44"/>
      <c r="DSJ215" s="44"/>
      <c r="DSK215" s="44"/>
      <c r="DSL215" s="44"/>
      <c r="DSM215" s="44"/>
      <c r="DSN215" s="44"/>
      <c r="DSO215" s="44"/>
      <c r="DSP215" s="44"/>
      <c r="DSQ215" s="44"/>
      <c r="DSR215" s="44"/>
      <c r="DSS215" s="44"/>
      <c r="DST215" s="44"/>
      <c r="DSU215" s="44"/>
      <c r="DSV215" s="44"/>
      <c r="DSW215" s="44"/>
      <c r="DSX215" s="44"/>
      <c r="DSY215" s="44"/>
      <c r="DSZ215" s="44"/>
      <c r="DTA215" s="44"/>
      <c r="DTB215" s="44"/>
      <c r="DTC215" s="44"/>
      <c r="DTD215" s="44"/>
      <c r="DTE215" s="44"/>
      <c r="DTF215" s="44"/>
      <c r="DTG215" s="44"/>
      <c r="DTH215" s="44"/>
      <c r="DTI215" s="44"/>
      <c r="DTJ215" s="44"/>
      <c r="DTK215" s="44"/>
      <c r="DTL215" s="44"/>
      <c r="DTM215" s="44"/>
      <c r="DTN215" s="44"/>
      <c r="DTO215" s="44"/>
      <c r="DTP215" s="44"/>
      <c r="DTQ215" s="44"/>
      <c r="DTR215" s="44"/>
      <c r="DTS215" s="44"/>
      <c r="DTT215" s="44"/>
      <c r="DTU215" s="44"/>
      <c r="DTV215" s="44"/>
      <c r="DTW215" s="44"/>
      <c r="DTX215" s="44"/>
      <c r="DTY215" s="44"/>
      <c r="DTZ215" s="44"/>
      <c r="DUA215" s="44"/>
      <c r="DUB215" s="44"/>
      <c r="DUC215" s="44"/>
      <c r="DUD215" s="44"/>
      <c r="DUE215" s="44"/>
      <c r="DUF215" s="44"/>
      <c r="DUG215" s="44"/>
      <c r="DUH215" s="44"/>
      <c r="DUI215" s="44"/>
      <c r="DUJ215" s="44"/>
      <c r="DUK215" s="44"/>
      <c r="DUL215" s="44"/>
      <c r="DUM215" s="44"/>
      <c r="DUN215" s="44"/>
      <c r="DUO215" s="44"/>
      <c r="DUP215" s="44"/>
      <c r="DUQ215" s="44"/>
      <c r="DUR215" s="44"/>
      <c r="DUS215" s="44"/>
      <c r="DUT215" s="44"/>
      <c r="DUU215" s="44"/>
      <c r="DUV215" s="44"/>
      <c r="DUW215" s="44"/>
      <c r="DUX215" s="44"/>
      <c r="DUY215" s="44"/>
      <c r="DUZ215" s="44"/>
      <c r="DVA215" s="44"/>
      <c r="DVB215" s="44"/>
      <c r="DVC215" s="44"/>
      <c r="DVD215" s="44"/>
      <c r="DVE215" s="44"/>
      <c r="DVF215" s="44"/>
      <c r="DVG215" s="44"/>
      <c r="DVH215" s="44"/>
      <c r="DVI215" s="44"/>
      <c r="DVJ215" s="44"/>
      <c r="DVK215" s="44"/>
      <c r="DVL215" s="44"/>
      <c r="DVM215" s="44"/>
      <c r="DVN215" s="44"/>
      <c r="DVO215" s="44"/>
      <c r="DVP215" s="44"/>
      <c r="DVQ215" s="44"/>
      <c r="DVR215" s="44"/>
      <c r="DVS215" s="44"/>
      <c r="DVT215" s="44"/>
      <c r="DVU215" s="44"/>
      <c r="DVV215" s="44"/>
      <c r="DVW215" s="44"/>
      <c r="DVX215" s="44"/>
      <c r="DVY215" s="44"/>
      <c r="DVZ215" s="44"/>
      <c r="DWA215" s="44"/>
      <c r="DWB215" s="44"/>
      <c r="DWC215" s="44"/>
      <c r="DWD215" s="44"/>
      <c r="DWE215" s="44"/>
      <c r="DWF215" s="44"/>
      <c r="DWG215" s="44"/>
      <c r="DWH215" s="44"/>
      <c r="DWI215" s="44"/>
      <c r="DWJ215" s="44"/>
      <c r="DWK215" s="44"/>
      <c r="DWL215" s="44"/>
      <c r="DWM215" s="44"/>
      <c r="DWN215" s="44"/>
      <c r="DWO215" s="44"/>
      <c r="DWP215" s="44"/>
      <c r="DWQ215" s="44"/>
      <c r="DWR215" s="44"/>
      <c r="DWS215" s="44"/>
      <c r="DWT215" s="44"/>
      <c r="DWU215" s="44"/>
      <c r="DWV215" s="44"/>
      <c r="DWW215" s="44"/>
      <c r="DWX215" s="44"/>
      <c r="DWY215" s="44"/>
      <c r="DWZ215" s="44"/>
      <c r="DXA215" s="44"/>
      <c r="DXB215" s="44"/>
      <c r="DXC215" s="44"/>
      <c r="DXD215" s="44"/>
      <c r="DXE215" s="44"/>
      <c r="DXF215" s="44"/>
      <c r="DXG215" s="44"/>
      <c r="DXH215" s="44"/>
      <c r="DXI215" s="44"/>
      <c r="DXJ215" s="44"/>
      <c r="DXK215" s="44"/>
      <c r="DXL215" s="44"/>
      <c r="DXM215" s="44"/>
      <c r="DXN215" s="44"/>
      <c r="DXO215" s="44"/>
      <c r="DXP215" s="44"/>
      <c r="DXQ215" s="44"/>
      <c r="DXR215" s="44"/>
      <c r="DXS215" s="44"/>
      <c r="DXT215" s="44"/>
      <c r="DXU215" s="44"/>
      <c r="DXV215" s="44"/>
      <c r="DXW215" s="44"/>
      <c r="DXX215" s="44"/>
      <c r="DXY215" s="44"/>
      <c r="DXZ215" s="44"/>
      <c r="DYA215" s="44"/>
      <c r="DYB215" s="44"/>
      <c r="DYC215" s="44"/>
      <c r="DYD215" s="44"/>
      <c r="DYE215" s="44"/>
      <c r="DYF215" s="44"/>
      <c r="DYG215" s="44"/>
      <c r="DYH215" s="44"/>
      <c r="DYI215" s="44"/>
      <c r="DYJ215" s="44"/>
      <c r="DYK215" s="44"/>
      <c r="DYL215" s="44"/>
      <c r="DYM215" s="44"/>
      <c r="DYN215" s="44"/>
      <c r="DYO215" s="44"/>
      <c r="DYP215" s="44"/>
      <c r="DYQ215" s="44"/>
      <c r="DYR215" s="44"/>
      <c r="DYS215" s="44"/>
      <c r="DYT215" s="44"/>
      <c r="DYU215" s="44"/>
      <c r="DYV215" s="44"/>
      <c r="DYW215" s="44"/>
      <c r="DYX215" s="44"/>
      <c r="DYY215" s="44"/>
      <c r="DYZ215" s="44"/>
      <c r="DZA215" s="44"/>
      <c r="DZB215" s="44"/>
      <c r="DZC215" s="44"/>
      <c r="DZD215" s="44"/>
      <c r="DZE215" s="44"/>
      <c r="DZF215" s="44"/>
      <c r="DZG215" s="44"/>
      <c r="DZH215" s="44"/>
      <c r="DZI215" s="44"/>
      <c r="DZJ215" s="44"/>
      <c r="DZK215" s="44"/>
      <c r="DZL215" s="44"/>
      <c r="DZM215" s="44"/>
      <c r="DZN215" s="44"/>
      <c r="DZO215" s="44"/>
      <c r="DZP215" s="44"/>
      <c r="DZQ215" s="44"/>
      <c r="DZR215" s="44"/>
      <c r="DZS215" s="44"/>
      <c r="DZT215" s="44"/>
      <c r="DZU215" s="44"/>
      <c r="DZV215" s="44"/>
      <c r="DZW215" s="44"/>
      <c r="DZX215" s="44"/>
      <c r="DZY215" s="44"/>
      <c r="DZZ215" s="44"/>
      <c r="EAA215" s="44"/>
      <c r="EAB215" s="44"/>
      <c r="EAC215" s="44"/>
      <c r="EAD215" s="44"/>
      <c r="EAE215" s="44"/>
      <c r="EAF215" s="44"/>
      <c r="EAG215" s="44"/>
      <c r="EAH215" s="44"/>
      <c r="EAI215" s="44"/>
      <c r="EAJ215" s="44"/>
      <c r="EAK215" s="44"/>
      <c r="EAL215" s="44"/>
      <c r="EAM215" s="44"/>
      <c r="EAN215" s="44"/>
      <c r="EAO215" s="44"/>
      <c r="EAP215" s="44"/>
      <c r="EAQ215" s="44"/>
      <c r="EAR215" s="44"/>
      <c r="EAS215" s="44"/>
      <c r="EAT215" s="44"/>
      <c r="EAU215" s="44"/>
      <c r="EAV215" s="44"/>
      <c r="EAW215" s="44"/>
      <c r="EAX215" s="44"/>
      <c r="EAY215" s="44"/>
      <c r="EAZ215" s="44"/>
      <c r="EBA215" s="44"/>
      <c r="EBB215" s="44"/>
      <c r="EBC215" s="44"/>
      <c r="EBD215" s="44"/>
      <c r="EBE215" s="44"/>
      <c r="EBF215" s="44"/>
      <c r="EBG215" s="44"/>
      <c r="EBH215" s="44"/>
      <c r="EBI215" s="44"/>
      <c r="EBJ215" s="44"/>
      <c r="EBK215" s="44"/>
      <c r="EBL215" s="44"/>
      <c r="EBM215" s="44"/>
      <c r="EBN215" s="44"/>
      <c r="EBO215" s="44"/>
      <c r="EBP215" s="44"/>
      <c r="EBQ215" s="44"/>
      <c r="EBR215" s="44"/>
      <c r="EBS215" s="44"/>
      <c r="EBT215" s="44"/>
      <c r="EBU215" s="44"/>
      <c r="EBV215" s="44"/>
      <c r="EBW215" s="44"/>
      <c r="EBX215" s="44"/>
      <c r="EBY215" s="44"/>
      <c r="EBZ215" s="44"/>
      <c r="ECA215" s="44"/>
      <c r="ECB215" s="44"/>
      <c r="ECC215" s="44"/>
      <c r="ECD215" s="44"/>
      <c r="ECE215" s="44"/>
      <c r="ECF215" s="44"/>
      <c r="ECG215" s="44"/>
      <c r="ECH215" s="44"/>
      <c r="ECI215" s="44"/>
      <c r="ECJ215" s="44"/>
      <c r="ECK215" s="44"/>
      <c r="ECL215" s="44"/>
      <c r="ECM215" s="44"/>
      <c r="ECN215" s="44"/>
      <c r="ECO215" s="44"/>
      <c r="ECP215" s="44"/>
      <c r="ECQ215" s="44"/>
      <c r="ECR215" s="44"/>
      <c r="ECS215" s="44"/>
      <c r="ECT215" s="44"/>
      <c r="ECU215" s="44"/>
      <c r="ECV215" s="44"/>
      <c r="ECW215" s="44"/>
      <c r="ECX215" s="44"/>
      <c r="ECY215" s="44"/>
      <c r="ECZ215" s="44"/>
      <c r="EDA215" s="44"/>
      <c r="EDB215" s="44"/>
      <c r="EDC215" s="44"/>
      <c r="EDD215" s="44"/>
      <c r="EDE215" s="44"/>
      <c r="EDF215" s="44"/>
      <c r="EDG215" s="44"/>
      <c r="EDH215" s="44"/>
      <c r="EDI215" s="44"/>
      <c r="EDJ215" s="44"/>
      <c r="EDK215" s="44"/>
      <c r="EDL215" s="44"/>
      <c r="EDM215" s="44"/>
      <c r="EDN215" s="44"/>
      <c r="EDO215" s="44"/>
      <c r="EDP215" s="44"/>
      <c r="EDQ215" s="44"/>
      <c r="EDR215" s="44"/>
      <c r="EDS215" s="44"/>
      <c r="EDT215" s="44"/>
      <c r="EDU215" s="44"/>
      <c r="EDV215" s="44"/>
      <c r="EDW215" s="44"/>
      <c r="EDX215" s="44"/>
      <c r="EDY215" s="44"/>
      <c r="EDZ215" s="44"/>
      <c r="EEA215" s="44"/>
      <c r="EEB215" s="44"/>
      <c r="EEC215" s="44"/>
      <c r="EED215" s="44"/>
      <c r="EEE215" s="44"/>
      <c r="EEF215" s="44"/>
      <c r="EEG215" s="44"/>
      <c r="EEH215" s="44"/>
      <c r="EEI215" s="44"/>
      <c r="EEJ215" s="44"/>
      <c r="EEK215" s="44"/>
      <c r="EEL215" s="44"/>
      <c r="EEM215" s="44"/>
      <c r="EEN215" s="44"/>
      <c r="EEO215" s="44"/>
      <c r="EEP215" s="44"/>
      <c r="EEQ215" s="44"/>
      <c r="EER215" s="44"/>
      <c r="EES215" s="44"/>
      <c r="EET215" s="44"/>
      <c r="EEU215" s="44"/>
      <c r="EEV215" s="44"/>
      <c r="EEW215" s="44"/>
      <c r="EEX215" s="44"/>
      <c r="EEY215" s="44"/>
      <c r="EEZ215" s="44"/>
      <c r="EFA215" s="44"/>
      <c r="EFB215" s="44"/>
      <c r="EFC215" s="44"/>
      <c r="EFD215" s="44"/>
      <c r="EFE215" s="44"/>
      <c r="EFF215" s="44"/>
      <c r="EFG215" s="44"/>
      <c r="EFH215" s="44"/>
      <c r="EFI215" s="44"/>
      <c r="EFJ215" s="44"/>
      <c r="EFK215" s="44"/>
      <c r="EFL215" s="44"/>
      <c r="EFM215" s="44"/>
      <c r="EFN215" s="44"/>
      <c r="EFO215" s="44"/>
      <c r="EFP215" s="44"/>
      <c r="EFQ215" s="44"/>
      <c r="EFR215" s="44"/>
      <c r="EFS215" s="44"/>
      <c r="EFT215" s="44"/>
      <c r="EFU215" s="44"/>
      <c r="EFV215" s="44"/>
      <c r="EFW215" s="44"/>
      <c r="EFX215" s="44"/>
      <c r="EFY215" s="44"/>
      <c r="EFZ215" s="44"/>
      <c r="EGA215" s="44"/>
      <c r="EGB215" s="44"/>
      <c r="EGC215" s="44"/>
      <c r="EGD215" s="44"/>
      <c r="EGE215" s="44"/>
      <c r="EGF215" s="44"/>
      <c r="EGG215" s="44"/>
      <c r="EGH215" s="44"/>
      <c r="EGI215" s="44"/>
      <c r="EGJ215" s="44"/>
      <c r="EGK215" s="44"/>
      <c r="EGL215" s="44"/>
      <c r="EGM215" s="44"/>
      <c r="EGN215" s="44"/>
      <c r="EGO215" s="44"/>
      <c r="EGP215" s="44"/>
      <c r="EGQ215" s="44"/>
      <c r="EGR215" s="44"/>
      <c r="EGS215" s="44"/>
      <c r="EGT215" s="44"/>
      <c r="EGU215" s="44"/>
      <c r="EGV215" s="44"/>
      <c r="EGW215" s="44"/>
      <c r="EGX215" s="44"/>
      <c r="EGY215" s="44"/>
      <c r="EGZ215" s="44"/>
      <c r="EHA215" s="44"/>
      <c r="EHB215" s="44"/>
      <c r="EHC215" s="44"/>
      <c r="EHD215" s="44"/>
      <c r="EHE215" s="44"/>
      <c r="EHF215" s="44"/>
      <c r="EHG215" s="44"/>
      <c r="EHH215" s="44"/>
      <c r="EHI215" s="44"/>
      <c r="EHJ215" s="44"/>
      <c r="EHK215" s="44"/>
      <c r="EHL215" s="44"/>
      <c r="EHM215" s="44"/>
      <c r="EHN215" s="44"/>
      <c r="EHO215" s="44"/>
      <c r="EHP215" s="44"/>
      <c r="EHQ215" s="44"/>
      <c r="EHR215" s="44"/>
      <c r="EHS215" s="44"/>
      <c r="EHT215" s="44"/>
      <c r="EHU215" s="44"/>
      <c r="EHV215" s="44"/>
      <c r="EHW215" s="44"/>
      <c r="EHX215" s="44"/>
      <c r="EHY215" s="44"/>
      <c r="EHZ215" s="44"/>
      <c r="EIA215" s="44"/>
      <c r="EIB215" s="44"/>
      <c r="EIC215" s="44"/>
      <c r="EID215" s="44"/>
      <c r="EIE215" s="44"/>
      <c r="EIF215" s="44"/>
      <c r="EIG215" s="44"/>
      <c r="EIH215" s="44"/>
      <c r="EII215" s="44"/>
      <c r="EIJ215" s="44"/>
      <c r="EIK215" s="44"/>
      <c r="EIL215" s="44"/>
      <c r="EIM215" s="44"/>
      <c r="EIN215" s="44"/>
      <c r="EIO215" s="44"/>
      <c r="EIP215" s="44"/>
      <c r="EIQ215" s="44"/>
      <c r="EIR215" s="44"/>
      <c r="EIS215" s="44"/>
      <c r="EIT215" s="44"/>
      <c r="EIU215" s="44"/>
      <c r="EIV215" s="44"/>
      <c r="EIW215" s="44"/>
      <c r="EIX215" s="44"/>
      <c r="EIY215" s="44"/>
      <c r="EIZ215" s="44"/>
      <c r="EJA215" s="44"/>
      <c r="EJB215" s="44"/>
      <c r="EJC215" s="44"/>
      <c r="EJD215" s="44"/>
      <c r="EJE215" s="44"/>
      <c r="EJF215" s="44"/>
      <c r="EJG215" s="44"/>
      <c r="EJH215" s="44"/>
      <c r="EJI215" s="44"/>
      <c r="EJJ215" s="44"/>
      <c r="EJK215" s="44"/>
      <c r="EJL215" s="44"/>
      <c r="EJM215" s="44"/>
      <c r="EJN215" s="44"/>
      <c r="EJO215" s="44"/>
      <c r="EJP215" s="44"/>
      <c r="EJQ215" s="44"/>
      <c r="EJR215" s="44"/>
      <c r="EJS215" s="44"/>
      <c r="EJT215" s="44"/>
      <c r="EJU215" s="44"/>
      <c r="EJV215" s="44"/>
      <c r="EJW215" s="44"/>
      <c r="EJX215" s="44"/>
      <c r="EJY215" s="44"/>
      <c r="EJZ215" s="44"/>
      <c r="EKA215" s="44"/>
      <c r="EKB215" s="44"/>
      <c r="EKC215" s="44"/>
      <c r="EKD215" s="44"/>
      <c r="EKE215" s="44"/>
      <c r="EKF215" s="44"/>
      <c r="EKG215" s="44"/>
      <c r="EKH215" s="44"/>
      <c r="EKI215" s="44"/>
      <c r="EKJ215" s="44"/>
      <c r="EKK215" s="44"/>
      <c r="EKL215" s="44"/>
      <c r="EKM215" s="44"/>
      <c r="EKN215" s="44"/>
      <c r="EKO215" s="44"/>
      <c r="EKP215" s="44"/>
      <c r="EKQ215" s="44"/>
      <c r="EKR215" s="44"/>
      <c r="EKS215" s="44"/>
      <c r="EKT215" s="44"/>
      <c r="EKU215" s="44"/>
      <c r="EKV215" s="44"/>
      <c r="EKW215" s="44"/>
      <c r="EKX215" s="44"/>
      <c r="EKY215" s="44"/>
      <c r="EKZ215" s="44"/>
      <c r="ELA215" s="44"/>
      <c r="ELB215" s="44"/>
      <c r="ELC215" s="44"/>
      <c r="ELD215" s="44"/>
      <c r="ELE215" s="44"/>
      <c r="ELF215" s="44"/>
      <c r="ELG215" s="44"/>
      <c r="ELH215" s="44"/>
      <c r="ELI215" s="44"/>
      <c r="ELJ215" s="44"/>
      <c r="ELK215" s="44"/>
      <c r="ELL215" s="44"/>
      <c r="ELM215" s="44"/>
      <c r="ELN215" s="44"/>
      <c r="ELO215" s="44"/>
      <c r="ELP215" s="44"/>
      <c r="ELQ215" s="44"/>
      <c r="ELR215" s="44"/>
      <c r="ELS215" s="44"/>
      <c r="ELT215" s="44"/>
      <c r="ELU215" s="44"/>
      <c r="ELV215" s="44"/>
      <c r="ELW215" s="44"/>
      <c r="ELX215" s="44"/>
      <c r="ELY215" s="44"/>
      <c r="ELZ215" s="44"/>
      <c r="EMA215" s="44"/>
      <c r="EMB215" s="44"/>
      <c r="EMC215" s="44"/>
      <c r="EMD215" s="44"/>
      <c r="EME215" s="44"/>
      <c r="EMF215" s="44"/>
      <c r="EMG215" s="44"/>
      <c r="EMH215" s="44"/>
      <c r="EMI215" s="44"/>
      <c r="EMJ215" s="44"/>
      <c r="EMK215" s="44"/>
      <c r="EML215" s="44"/>
      <c r="EMM215" s="44"/>
      <c r="EMN215" s="44"/>
      <c r="EMO215" s="44"/>
      <c r="EMP215" s="44"/>
      <c r="EMQ215" s="44"/>
      <c r="EMR215" s="44"/>
      <c r="EMS215" s="44"/>
      <c r="EMT215" s="44"/>
      <c r="EMU215" s="44"/>
      <c r="EMV215" s="44"/>
      <c r="EMW215" s="44"/>
      <c r="EMX215" s="44"/>
      <c r="EMY215" s="44"/>
      <c r="EMZ215" s="44"/>
      <c r="ENA215" s="44"/>
      <c r="ENB215" s="44"/>
      <c r="ENC215" s="44"/>
      <c r="END215" s="44"/>
      <c r="ENE215" s="44"/>
      <c r="ENF215" s="44"/>
      <c r="ENG215" s="44"/>
      <c r="ENH215" s="44"/>
      <c r="ENI215" s="44"/>
      <c r="ENJ215" s="44"/>
      <c r="ENK215" s="44"/>
      <c r="ENL215" s="44"/>
      <c r="ENM215" s="44"/>
      <c r="ENN215" s="44"/>
      <c r="ENO215" s="44"/>
      <c r="ENP215" s="44"/>
      <c r="ENQ215" s="44"/>
      <c r="ENR215" s="44"/>
      <c r="ENS215" s="44"/>
      <c r="ENT215" s="44"/>
      <c r="ENU215" s="44"/>
      <c r="ENV215" s="44"/>
      <c r="ENW215" s="44"/>
      <c r="ENX215" s="44"/>
      <c r="ENY215" s="44"/>
      <c r="ENZ215" s="44"/>
      <c r="EOA215" s="44"/>
      <c r="EOB215" s="44"/>
      <c r="EOC215" s="44"/>
      <c r="EOD215" s="44"/>
      <c r="EOE215" s="44"/>
      <c r="EOF215" s="44"/>
      <c r="EOG215" s="44"/>
      <c r="EOH215" s="44"/>
      <c r="EOI215" s="44"/>
      <c r="EOJ215" s="44"/>
      <c r="EOK215" s="44"/>
      <c r="EOL215" s="44"/>
      <c r="EOM215" s="44"/>
      <c r="EON215" s="44"/>
      <c r="EOO215" s="44"/>
      <c r="EOP215" s="44"/>
      <c r="EOQ215" s="44"/>
      <c r="EOR215" s="44"/>
      <c r="EOS215" s="44"/>
      <c r="EOT215" s="44"/>
      <c r="EOU215" s="44"/>
      <c r="EOV215" s="44"/>
      <c r="EOW215" s="44"/>
      <c r="EOX215" s="44"/>
      <c r="EOY215" s="44"/>
      <c r="EOZ215" s="44"/>
      <c r="EPA215" s="44"/>
      <c r="EPB215" s="44"/>
      <c r="EPC215" s="44"/>
      <c r="EPD215" s="44"/>
      <c r="EPE215" s="44"/>
      <c r="EPF215" s="44"/>
      <c r="EPG215" s="44"/>
      <c r="EPH215" s="44"/>
      <c r="EPI215" s="44"/>
      <c r="EPJ215" s="44"/>
      <c r="EPK215" s="44"/>
      <c r="EPL215" s="44"/>
      <c r="EPM215" s="44"/>
      <c r="EPN215" s="44"/>
      <c r="EPO215" s="44"/>
      <c r="EPP215" s="44"/>
      <c r="EPQ215" s="44"/>
      <c r="EPR215" s="44"/>
      <c r="EPS215" s="44"/>
      <c r="EPT215" s="44"/>
      <c r="EPU215" s="44"/>
      <c r="EPV215" s="44"/>
      <c r="EPW215" s="44"/>
      <c r="EPX215" s="44"/>
      <c r="EPY215" s="44"/>
      <c r="EPZ215" s="44"/>
      <c r="EQA215" s="44"/>
      <c r="EQB215" s="44"/>
      <c r="EQC215" s="44"/>
      <c r="EQD215" s="44"/>
      <c r="EQE215" s="44"/>
      <c r="EQF215" s="44"/>
      <c r="EQG215" s="44"/>
      <c r="EQH215" s="44"/>
      <c r="EQI215" s="44"/>
      <c r="EQJ215" s="44"/>
      <c r="EQK215" s="44"/>
      <c r="EQL215" s="44"/>
      <c r="EQM215" s="44"/>
      <c r="EQN215" s="44"/>
      <c r="EQO215" s="44"/>
      <c r="EQP215" s="44"/>
      <c r="EQQ215" s="44"/>
      <c r="EQR215" s="44"/>
      <c r="EQS215" s="44"/>
      <c r="EQT215" s="44"/>
      <c r="EQU215" s="44"/>
      <c r="EQV215" s="44"/>
      <c r="EQW215" s="44"/>
      <c r="EQX215" s="44"/>
      <c r="EQY215" s="44"/>
      <c r="EQZ215" s="44"/>
      <c r="ERA215" s="44"/>
      <c r="ERB215" s="44"/>
      <c r="ERC215" s="44"/>
      <c r="ERD215" s="44"/>
      <c r="ERE215" s="44"/>
      <c r="ERF215" s="44"/>
      <c r="ERG215" s="44"/>
      <c r="ERH215" s="44"/>
      <c r="ERI215" s="44"/>
      <c r="ERJ215" s="44"/>
      <c r="ERK215" s="44"/>
      <c r="ERL215" s="44"/>
      <c r="ERM215" s="44"/>
      <c r="ERN215" s="44"/>
      <c r="ERO215" s="44"/>
      <c r="ERP215" s="44"/>
      <c r="ERQ215" s="44"/>
      <c r="ERR215" s="44"/>
      <c r="ERS215" s="44"/>
      <c r="ERT215" s="44"/>
      <c r="ERU215" s="44"/>
      <c r="ERV215" s="44"/>
      <c r="ERW215" s="44"/>
      <c r="ERX215" s="44"/>
      <c r="ERY215" s="44"/>
      <c r="ERZ215" s="44"/>
      <c r="ESA215" s="44"/>
      <c r="ESB215" s="44"/>
      <c r="ESC215" s="44"/>
      <c r="ESD215" s="44"/>
      <c r="ESE215" s="44"/>
      <c r="ESF215" s="44"/>
      <c r="ESG215" s="44"/>
      <c r="ESH215" s="44"/>
      <c r="ESI215" s="44"/>
      <c r="ESJ215" s="44"/>
      <c r="ESK215" s="44"/>
      <c r="ESL215" s="44"/>
      <c r="ESM215" s="44"/>
      <c r="ESN215" s="44"/>
      <c r="ESO215" s="44"/>
      <c r="ESP215" s="44"/>
      <c r="ESQ215" s="44"/>
      <c r="ESR215" s="44"/>
      <c r="ESS215" s="44"/>
      <c r="EST215" s="44"/>
      <c r="ESU215" s="44"/>
      <c r="ESV215" s="44"/>
      <c r="ESW215" s="44"/>
      <c r="ESX215" s="44"/>
      <c r="ESY215" s="44"/>
      <c r="ESZ215" s="44"/>
      <c r="ETA215" s="44"/>
      <c r="ETB215" s="44"/>
      <c r="ETC215" s="44"/>
      <c r="ETD215" s="44"/>
      <c r="ETE215" s="44"/>
      <c r="ETF215" s="44"/>
      <c r="ETG215" s="44"/>
      <c r="ETH215" s="44"/>
      <c r="ETI215" s="44"/>
      <c r="ETJ215" s="44"/>
      <c r="ETK215" s="44"/>
      <c r="ETL215" s="44"/>
      <c r="ETM215" s="44"/>
      <c r="ETN215" s="44"/>
      <c r="ETO215" s="44"/>
      <c r="ETP215" s="44"/>
      <c r="ETQ215" s="44"/>
      <c r="ETR215" s="44"/>
      <c r="ETS215" s="44"/>
      <c r="ETT215" s="44"/>
      <c r="ETU215" s="44"/>
      <c r="ETV215" s="44"/>
      <c r="ETW215" s="44"/>
      <c r="ETX215" s="44"/>
      <c r="ETY215" s="44"/>
      <c r="ETZ215" s="44"/>
      <c r="EUA215" s="44"/>
      <c r="EUB215" s="44"/>
      <c r="EUC215" s="44"/>
      <c r="EUD215" s="44"/>
      <c r="EUE215" s="44"/>
      <c r="EUF215" s="44"/>
      <c r="EUG215" s="44"/>
      <c r="EUH215" s="44"/>
      <c r="EUI215" s="44"/>
      <c r="EUJ215" s="44"/>
      <c r="EUK215" s="44"/>
      <c r="EUL215" s="44"/>
      <c r="EUM215" s="44"/>
      <c r="EUN215" s="44"/>
      <c r="EUO215" s="44"/>
      <c r="EUP215" s="44"/>
      <c r="EUQ215" s="44"/>
      <c r="EUR215" s="44"/>
      <c r="EUS215" s="44"/>
      <c r="EUT215" s="44"/>
      <c r="EUU215" s="44"/>
      <c r="EUV215" s="44"/>
      <c r="EUW215" s="44"/>
      <c r="EUX215" s="44"/>
      <c r="EUY215" s="44"/>
      <c r="EUZ215" s="44"/>
      <c r="EVA215" s="44"/>
      <c r="EVB215" s="44"/>
      <c r="EVC215" s="44"/>
      <c r="EVD215" s="44"/>
      <c r="EVE215" s="44"/>
      <c r="EVF215" s="44"/>
      <c r="EVG215" s="44"/>
      <c r="EVH215" s="44"/>
      <c r="EVI215" s="44"/>
      <c r="EVJ215" s="44"/>
      <c r="EVK215" s="44"/>
      <c r="EVL215" s="44"/>
      <c r="EVM215" s="44"/>
      <c r="EVN215" s="44"/>
      <c r="EVO215" s="44"/>
      <c r="EVP215" s="44"/>
      <c r="EVQ215" s="44"/>
      <c r="EVR215" s="44"/>
      <c r="EVS215" s="44"/>
      <c r="EVT215" s="44"/>
      <c r="EVU215" s="44"/>
      <c r="EVV215" s="44"/>
      <c r="EVW215" s="44"/>
      <c r="EVX215" s="44"/>
      <c r="EVY215" s="44"/>
      <c r="EVZ215" s="44"/>
      <c r="EWA215" s="44"/>
      <c r="EWB215" s="44"/>
      <c r="EWC215" s="44"/>
      <c r="EWD215" s="44"/>
      <c r="EWE215" s="44"/>
      <c r="EWF215" s="44"/>
      <c r="EWG215" s="44"/>
      <c r="EWH215" s="44"/>
      <c r="EWI215" s="44"/>
      <c r="EWJ215" s="44"/>
      <c r="EWK215" s="44"/>
      <c r="EWL215" s="44"/>
      <c r="EWM215" s="44"/>
      <c r="EWN215" s="44"/>
      <c r="EWO215" s="44"/>
      <c r="EWP215" s="44"/>
      <c r="EWQ215" s="44"/>
      <c r="EWR215" s="44"/>
      <c r="EWS215" s="44"/>
      <c r="EWT215" s="44"/>
      <c r="EWU215" s="44"/>
      <c r="EWV215" s="44"/>
      <c r="EWW215" s="44"/>
      <c r="EWX215" s="44"/>
      <c r="EWY215" s="44"/>
      <c r="EWZ215" s="44"/>
      <c r="EXA215" s="44"/>
      <c r="EXB215" s="44"/>
      <c r="EXC215" s="44"/>
      <c r="EXD215" s="44"/>
      <c r="EXE215" s="44"/>
      <c r="EXF215" s="44"/>
      <c r="EXG215" s="44"/>
      <c r="EXH215" s="44"/>
      <c r="EXI215" s="44"/>
      <c r="EXJ215" s="44"/>
      <c r="EXK215" s="44"/>
      <c r="EXL215" s="44"/>
      <c r="EXM215" s="44"/>
      <c r="EXN215" s="44"/>
      <c r="EXO215" s="44"/>
      <c r="EXP215" s="44"/>
      <c r="EXQ215" s="44"/>
      <c r="EXR215" s="44"/>
      <c r="EXS215" s="44"/>
      <c r="EXT215" s="44"/>
      <c r="EXU215" s="44"/>
      <c r="EXV215" s="44"/>
      <c r="EXW215" s="44"/>
      <c r="EXX215" s="44"/>
      <c r="EXY215" s="44"/>
      <c r="EXZ215" s="44"/>
      <c r="EYA215" s="44"/>
      <c r="EYB215" s="44"/>
      <c r="EYC215" s="44"/>
      <c r="EYD215" s="44"/>
      <c r="EYE215" s="44"/>
      <c r="EYF215" s="44"/>
      <c r="EYG215" s="44"/>
      <c r="EYH215" s="44"/>
      <c r="EYI215" s="44"/>
      <c r="EYJ215" s="44"/>
      <c r="EYK215" s="44"/>
      <c r="EYL215" s="44"/>
      <c r="EYM215" s="44"/>
      <c r="EYN215" s="44"/>
      <c r="EYO215" s="44"/>
      <c r="EYP215" s="44"/>
      <c r="EYQ215" s="44"/>
      <c r="EYR215" s="44"/>
      <c r="EYS215" s="44"/>
      <c r="EYT215" s="44"/>
      <c r="EYU215" s="44"/>
      <c r="EYV215" s="44"/>
      <c r="EYW215" s="44"/>
      <c r="EYX215" s="44"/>
      <c r="EYY215" s="44"/>
      <c r="EYZ215" s="44"/>
      <c r="EZA215" s="44"/>
      <c r="EZB215" s="44"/>
      <c r="EZC215" s="44"/>
      <c r="EZD215" s="44"/>
      <c r="EZE215" s="44"/>
      <c r="EZF215" s="44"/>
      <c r="EZG215" s="44"/>
      <c r="EZH215" s="44"/>
      <c r="EZI215" s="44"/>
      <c r="EZJ215" s="44"/>
      <c r="EZK215" s="44"/>
      <c r="EZL215" s="44"/>
      <c r="EZM215" s="44"/>
      <c r="EZN215" s="44"/>
      <c r="EZO215" s="44"/>
      <c r="EZP215" s="44"/>
      <c r="EZQ215" s="44"/>
      <c r="EZR215" s="44"/>
      <c r="EZS215" s="44"/>
      <c r="EZT215" s="44"/>
      <c r="EZU215" s="44"/>
      <c r="EZV215" s="44"/>
      <c r="EZW215" s="44"/>
      <c r="EZX215" s="44"/>
      <c r="EZY215" s="44"/>
      <c r="EZZ215" s="44"/>
      <c r="FAA215" s="44"/>
      <c r="FAB215" s="44"/>
      <c r="FAC215" s="44"/>
      <c r="FAD215" s="44"/>
      <c r="FAE215" s="44"/>
      <c r="FAF215" s="44"/>
      <c r="FAG215" s="44"/>
      <c r="FAH215" s="44"/>
      <c r="FAI215" s="44"/>
      <c r="FAJ215" s="44"/>
      <c r="FAK215" s="44"/>
      <c r="FAL215" s="44"/>
      <c r="FAM215" s="44"/>
      <c r="FAN215" s="44"/>
      <c r="FAO215" s="44"/>
      <c r="FAP215" s="44"/>
      <c r="FAQ215" s="44"/>
      <c r="FAR215" s="44"/>
      <c r="FAS215" s="44"/>
      <c r="FAT215" s="44"/>
      <c r="FAU215" s="44"/>
      <c r="FAV215" s="44"/>
      <c r="FAW215" s="44"/>
      <c r="FAX215" s="44"/>
      <c r="FAY215" s="44"/>
      <c r="FAZ215" s="44"/>
      <c r="FBA215" s="44"/>
      <c r="FBB215" s="44"/>
      <c r="FBC215" s="44"/>
      <c r="FBD215" s="44"/>
      <c r="FBE215" s="44"/>
      <c r="FBF215" s="44"/>
      <c r="FBG215" s="44"/>
      <c r="FBH215" s="44"/>
      <c r="FBI215" s="44"/>
      <c r="FBJ215" s="44"/>
      <c r="FBK215" s="44"/>
      <c r="FBL215" s="44"/>
      <c r="FBM215" s="44"/>
      <c r="FBN215" s="44"/>
      <c r="FBO215" s="44"/>
      <c r="FBP215" s="44"/>
      <c r="FBQ215" s="44"/>
      <c r="FBR215" s="44"/>
      <c r="FBS215" s="44"/>
      <c r="FBT215" s="44"/>
      <c r="FBU215" s="44"/>
      <c r="FBV215" s="44"/>
      <c r="FBW215" s="44"/>
      <c r="FBX215" s="44"/>
      <c r="FBY215" s="44"/>
      <c r="FBZ215" s="44"/>
      <c r="FCA215" s="44"/>
      <c r="FCB215" s="44"/>
      <c r="FCC215" s="44"/>
      <c r="FCD215" s="44"/>
      <c r="FCE215" s="44"/>
      <c r="FCF215" s="44"/>
      <c r="FCG215" s="44"/>
      <c r="FCH215" s="44"/>
      <c r="FCI215" s="44"/>
      <c r="FCJ215" s="44"/>
      <c r="FCK215" s="44"/>
      <c r="FCL215" s="44"/>
      <c r="FCM215" s="44"/>
      <c r="FCN215" s="44"/>
      <c r="FCO215" s="44"/>
      <c r="FCP215" s="44"/>
      <c r="FCQ215" s="44"/>
      <c r="FCR215" s="44"/>
      <c r="FCS215" s="44"/>
      <c r="FCT215" s="44"/>
      <c r="FCU215" s="44"/>
      <c r="FCV215" s="44"/>
      <c r="FCW215" s="44"/>
      <c r="FCX215" s="44"/>
      <c r="FCY215" s="44"/>
      <c r="FCZ215" s="44"/>
      <c r="FDA215" s="44"/>
      <c r="FDB215" s="44"/>
      <c r="FDC215" s="44"/>
      <c r="FDD215" s="44"/>
      <c r="FDE215" s="44"/>
      <c r="FDF215" s="44"/>
      <c r="FDG215" s="44"/>
      <c r="FDH215" s="44"/>
      <c r="FDI215" s="44"/>
      <c r="FDJ215" s="44"/>
      <c r="FDK215" s="44"/>
      <c r="FDL215" s="44"/>
      <c r="FDM215" s="44"/>
      <c r="FDN215" s="44"/>
      <c r="FDO215" s="44"/>
      <c r="FDP215" s="44"/>
      <c r="FDQ215" s="44"/>
      <c r="FDR215" s="44"/>
      <c r="FDS215" s="44"/>
      <c r="FDT215" s="44"/>
      <c r="FDU215" s="44"/>
      <c r="FDV215" s="44"/>
      <c r="FDW215" s="44"/>
      <c r="FDX215" s="44"/>
      <c r="FDY215" s="44"/>
      <c r="FDZ215" s="44"/>
      <c r="FEA215" s="44"/>
      <c r="FEB215" s="44"/>
      <c r="FEC215" s="44"/>
      <c r="FED215" s="44"/>
      <c r="FEE215" s="44"/>
      <c r="FEF215" s="44"/>
      <c r="FEG215" s="44"/>
      <c r="FEH215" s="44"/>
      <c r="FEI215" s="44"/>
      <c r="FEJ215" s="44"/>
      <c r="FEK215" s="44"/>
      <c r="FEL215" s="44"/>
      <c r="FEM215" s="44"/>
      <c r="FEN215" s="44"/>
      <c r="FEO215" s="44"/>
      <c r="FEP215" s="44"/>
      <c r="FEQ215" s="44"/>
      <c r="FER215" s="44"/>
      <c r="FES215" s="44"/>
      <c r="FET215" s="44"/>
      <c r="FEU215" s="44"/>
      <c r="FEV215" s="44"/>
      <c r="FEW215" s="44"/>
      <c r="FEX215" s="44"/>
      <c r="FEY215" s="44"/>
      <c r="FEZ215" s="44"/>
      <c r="FFA215" s="44"/>
      <c r="FFB215" s="44"/>
      <c r="FFC215" s="44"/>
      <c r="FFD215" s="44"/>
      <c r="FFE215" s="44"/>
      <c r="FFF215" s="44"/>
      <c r="FFG215" s="44"/>
      <c r="FFH215" s="44"/>
      <c r="FFI215" s="44"/>
      <c r="FFJ215" s="44"/>
      <c r="FFK215" s="44"/>
      <c r="FFL215" s="44"/>
      <c r="FFM215" s="44"/>
      <c r="FFN215" s="44"/>
      <c r="FFO215" s="44"/>
      <c r="FFP215" s="44"/>
      <c r="FFQ215" s="44"/>
      <c r="FFR215" s="44"/>
      <c r="FFS215" s="44"/>
      <c r="FFT215" s="44"/>
      <c r="FFU215" s="44"/>
      <c r="FFV215" s="44"/>
      <c r="FFW215" s="44"/>
      <c r="FFX215" s="44"/>
      <c r="FFY215" s="44"/>
      <c r="FFZ215" s="44"/>
      <c r="FGA215" s="44"/>
      <c r="FGB215" s="44"/>
      <c r="FGC215" s="44"/>
      <c r="FGD215" s="44"/>
      <c r="FGE215" s="44"/>
      <c r="FGF215" s="44"/>
      <c r="FGG215" s="44"/>
      <c r="FGH215" s="44"/>
      <c r="FGI215" s="44"/>
      <c r="FGJ215" s="44"/>
      <c r="FGK215" s="44"/>
      <c r="FGL215" s="44"/>
      <c r="FGM215" s="44"/>
      <c r="FGN215" s="44"/>
      <c r="FGO215" s="44"/>
      <c r="FGP215" s="44"/>
      <c r="FGQ215" s="44"/>
      <c r="FGR215" s="44"/>
      <c r="FGS215" s="44"/>
      <c r="FGT215" s="44"/>
      <c r="FGU215" s="44"/>
      <c r="FGV215" s="44"/>
      <c r="FGW215" s="44"/>
      <c r="FGX215" s="44"/>
      <c r="FGY215" s="44"/>
      <c r="FGZ215" s="44"/>
      <c r="FHA215" s="44"/>
      <c r="FHB215" s="44"/>
      <c r="FHC215" s="44"/>
      <c r="FHD215" s="44"/>
      <c r="FHE215" s="44"/>
      <c r="FHF215" s="44"/>
      <c r="FHG215" s="44"/>
      <c r="FHH215" s="44"/>
      <c r="FHI215" s="44"/>
      <c r="FHJ215" s="44"/>
      <c r="FHK215" s="44"/>
      <c r="FHL215" s="44"/>
      <c r="FHM215" s="44"/>
      <c r="FHN215" s="44"/>
      <c r="FHO215" s="44"/>
      <c r="FHP215" s="44"/>
      <c r="FHQ215" s="44"/>
      <c r="FHR215" s="44"/>
      <c r="FHS215" s="44"/>
      <c r="FHT215" s="44"/>
      <c r="FHU215" s="44"/>
      <c r="FHV215" s="44"/>
      <c r="FHW215" s="44"/>
      <c r="FHX215" s="44"/>
      <c r="FHY215" s="44"/>
      <c r="FHZ215" s="44"/>
      <c r="FIA215" s="44"/>
      <c r="FIB215" s="44"/>
      <c r="FIC215" s="44"/>
      <c r="FID215" s="44"/>
      <c r="FIE215" s="44"/>
      <c r="FIF215" s="44"/>
      <c r="FIG215" s="44"/>
      <c r="FIH215" s="44"/>
      <c r="FII215" s="44"/>
      <c r="FIJ215" s="44"/>
      <c r="FIK215" s="44"/>
      <c r="FIL215" s="44"/>
      <c r="FIM215" s="44"/>
      <c r="FIN215" s="44"/>
      <c r="FIO215" s="44"/>
      <c r="FIP215" s="44"/>
      <c r="FIQ215" s="44"/>
      <c r="FIR215" s="44"/>
      <c r="FIS215" s="44"/>
      <c r="FIT215" s="44"/>
      <c r="FIU215" s="44"/>
      <c r="FIV215" s="44"/>
      <c r="FIW215" s="44"/>
      <c r="FIX215" s="44"/>
      <c r="FIY215" s="44"/>
      <c r="FIZ215" s="44"/>
      <c r="FJA215" s="44"/>
      <c r="FJB215" s="44"/>
      <c r="FJC215" s="44"/>
      <c r="FJD215" s="44"/>
      <c r="FJE215" s="44"/>
      <c r="FJF215" s="44"/>
      <c r="FJG215" s="44"/>
      <c r="FJH215" s="44"/>
      <c r="FJI215" s="44"/>
      <c r="FJJ215" s="44"/>
      <c r="FJK215" s="44"/>
      <c r="FJL215" s="44"/>
      <c r="FJM215" s="44"/>
      <c r="FJN215" s="44"/>
      <c r="FJO215" s="44"/>
      <c r="FJP215" s="44"/>
      <c r="FJQ215" s="44"/>
      <c r="FJR215" s="44"/>
      <c r="FJS215" s="44"/>
      <c r="FJT215" s="44"/>
      <c r="FJU215" s="44"/>
      <c r="FJV215" s="44"/>
      <c r="FJW215" s="44"/>
      <c r="FJX215" s="44"/>
      <c r="FJY215" s="44"/>
      <c r="FJZ215" s="44"/>
      <c r="FKA215" s="44"/>
      <c r="FKB215" s="44"/>
      <c r="FKC215" s="44"/>
      <c r="FKD215" s="44"/>
      <c r="FKE215" s="44"/>
      <c r="FKF215" s="44"/>
      <c r="FKG215" s="44"/>
      <c r="FKH215" s="44"/>
      <c r="FKI215" s="44"/>
      <c r="FKJ215" s="44"/>
      <c r="FKK215" s="44"/>
      <c r="FKL215" s="44"/>
      <c r="FKM215" s="44"/>
      <c r="FKN215" s="44"/>
      <c r="FKO215" s="44"/>
      <c r="FKP215" s="44"/>
      <c r="FKQ215" s="44"/>
      <c r="FKR215" s="44"/>
      <c r="FKS215" s="44"/>
      <c r="FKT215" s="44"/>
      <c r="FKU215" s="44"/>
      <c r="FKV215" s="44"/>
      <c r="FKW215" s="44"/>
      <c r="FKX215" s="44"/>
      <c r="FKY215" s="44"/>
      <c r="FKZ215" s="44"/>
      <c r="FLA215" s="44"/>
      <c r="FLB215" s="44"/>
      <c r="FLC215" s="44"/>
      <c r="FLD215" s="44"/>
      <c r="FLE215" s="44"/>
      <c r="FLF215" s="44"/>
      <c r="FLG215" s="44"/>
      <c r="FLH215" s="44"/>
      <c r="FLI215" s="44"/>
      <c r="FLJ215" s="44"/>
      <c r="FLK215" s="44"/>
      <c r="FLL215" s="44"/>
      <c r="FLM215" s="44"/>
      <c r="FLN215" s="44"/>
      <c r="FLO215" s="44"/>
      <c r="FLP215" s="44"/>
      <c r="FLQ215" s="44"/>
      <c r="FLR215" s="44"/>
      <c r="FLS215" s="44"/>
      <c r="FLT215" s="44"/>
      <c r="FLU215" s="44"/>
      <c r="FLV215" s="44"/>
      <c r="FLW215" s="44"/>
      <c r="FLX215" s="44"/>
      <c r="FLY215" s="44"/>
      <c r="FLZ215" s="44"/>
      <c r="FMA215" s="44"/>
      <c r="FMB215" s="44"/>
      <c r="FMC215" s="44"/>
      <c r="FMD215" s="44"/>
      <c r="FME215" s="44"/>
      <c r="FMF215" s="44"/>
      <c r="FMG215" s="44"/>
      <c r="FMH215" s="44"/>
      <c r="FMI215" s="44"/>
      <c r="FMJ215" s="44"/>
      <c r="FMK215" s="44"/>
      <c r="FML215" s="44"/>
      <c r="FMM215" s="44"/>
      <c r="FMN215" s="44"/>
      <c r="FMO215" s="44"/>
      <c r="FMP215" s="44"/>
      <c r="FMQ215" s="44"/>
      <c r="FMR215" s="44"/>
      <c r="FMS215" s="44"/>
      <c r="FMT215" s="44"/>
      <c r="FMU215" s="44"/>
      <c r="FMV215" s="44"/>
      <c r="FMW215" s="44"/>
      <c r="FMX215" s="44"/>
      <c r="FMY215" s="44"/>
      <c r="FMZ215" s="44"/>
      <c r="FNA215" s="44"/>
      <c r="FNB215" s="44"/>
      <c r="FNC215" s="44"/>
      <c r="FND215" s="44"/>
      <c r="FNE215" s="44"/>
      <c r="FNF215" s="44"/>
      <c r="FNG215" s="44"/>
      <c r="FNH215" s="44"/>
      <c r="FNI215" s="44"/>
      <c r="FNJ215" s="44"/>
      <c r="FNK215" s="44"/>
      <c r="FNL215" s="44"/>
      <c r="FNM215" s="44"/>
      <c r="FNN215" s="44"/>
      <c r="FNO215" s="44"/>
      <c r="FNP215" s="44"/>
      <c r="FNQ215" s="44"/>
      <c r="FNR215" s="44"/>
      <c r="FNS215" s="44"/>
      <c r="FNT215" s="44"/>
      <c r="FNU215" s="44"/>
      <c r="FNV215" s="44"/>
      <c r="FNW215" s="44"/>
      <c r="FNX215" s="44"/>
      <c r="FNY215" s="44"/>
      <c r="FNZ215" s="44"/>
      <c r="FOA215" s="44"/>
      <c r="FOB215" s="44"/>
      <c r="FOC215" s="44"/>
      <c r="FOD215" s="44"/>
      <c r="FOE215" s="44"/>
      <c r="FOF215" s="44"/>
      <c r="FOG215" s="44"/>
      <c r="FOH215" s="44"/>
      <c r="FOI215" s="44"/>
      <c r="FOJ215" s="44"/>
      <c r="FOK215" s="44"/>
      <c r="FOL215" s="44"/>
      <c r="FOM215" s="44"/>
      <c r="FON215" s="44"/>
      <c r="FOO215" s="44"/>
      <c r="FOP215" s="44"/>
      <c r="FOQ215" s="44"/>
      <c r="FOR215" s="44"/>
      <c r="FOS215" s="44"/>
      <c r="FOT215" s="44"/>
      <c r="FOU215" s="44"/>
      <c r="FOV215" s="44"/>
      <c r="FOW215" s="44"/>
      <c r="FOX215" s="44"/>
      <c r="FOY215" s="44"/>
      <c r="FOZ215" s="44"/>
      <c r="FPA215" s="44"/>
      <c r="FPB215" s="44"/>
      <c r="FPC215" s="44"/>
      <c r="FPD215" s="44"/>
      <c r="FPE215" s="44"/>
      <c r="FPF215" s="44"/>
      <c r="FPG215" s="44"/>
      <c r="FPH215" s="44"/>
      <c r="FPI215" s="44"/>
      <c r="FPJ215" s="44"/>
      <c r="FPK215" s="44"/>
      <c r="FPL215" s="44"/>
      <c r="FPM215" s="44"/>
      <c r="FPN215" s="44"/>
      <c r="FPO215" s="44"/>
      <c r="FPP215" s="44"/>
      <c r="FPQ215" s="44"/>
      <c r="FPR215" s="44"/>
      <c r="FPS215" s="44"/>
      <c r="FPT215" s="44"/>
      <c r="FPU215" s="44"/>
      <c r="FPV215" s="44"/>
      <c r="FPW215" s="44"/>
      <c r="FPX215" s="44"/>
      <c r="FPY215" s="44"/>
      <c r="FPZ215" s="44"/>
      <c r="FQA215" s="44"/>
      <c r="FQB215" s="44"/>
      <c r="FQC215" s="44"/>
      <c r="FQD215" s="44"/>
      <c r="FQE215" s="44"/>
      <c r="FQF215" s="44"/>
      <c r="FQG215" s="44"/>
      <c r="FQH215" s="44"/>
      <c r="FQI215" s="44"/>
      <c r="FQJ215" s="44"/>
      <c r="FQK215" s="44"/>
      <c r="FQL215" s="44"/>
      <c r="FQM215" s="44"/>
      <c r="FQN215" s="44"/>
      <c r="FQO215" s="44"/>
      <c r="FQP215" s="44"/>
      <c r="FQQ215" s="44"/>
      <c r="FQR215" s="44"/>
      <c r="FQS215" s="44"/>
      <c r="FQT215" s="44"/>
      <c r="FQU215" s="44"/>
      <c r="FQV215" s="44"/>
      <c r="FQW215" s="44"/>
      <c r="FQX215" s="44"/>
      <c r="FQY215" s="44"/>
      <c r="FQZ215" s="44"/>
      <c r="FRA215" s="44"/>
      <c r="FRB215" s="44"/>
      <c r="FRC215" s="44"/>
      <c r="FRD215" s="44"/>
      <c r="FRE215" s="44"/>
      <c r="FRF215" s="44"/>
      <c r="FRG215" s="44"/>
      <c r="FRH215" s="44"/>
      <c r="FRI215" s="44"/>
      <c r="FRJ215" s="44"/>
      <c r="FRK215" s="44"/>
      <c r="FRL215" s="44"/>
      <c r="FRM215" s="44"/>
      <c r="FRN215" s="44"/>
      <c r="FRO215" s="44"/>
      <c r="FRP215" s="44"/>
      <c r="FRQ215" s="44"/>
      <c r="FRR215" s="44"/>
      <c r="FRS215" s="44"/>
      <c r="FRT215" s="44"/>
      <c r="FRU215" s="44"/>
      <c r="FRV215" s="44"/>
      <c r="FRW215" s="44"/>
      <c r="FRX215" s="44"/>
      <c r="FRY215" s="44"/>
      <c r="FRZ215" s="44"/>
      <c r="FSA215" s="44"/>
      <c r="FSB215" s="44"/>
      <c r="FSC215" s="44"/>
      <c r="FSD215" s="44"/>
      <c r="FSE215" s="44"/>
      <c r="FSF215" s="44"/>
      <c r="FSG215" s="44"/>
      <c r="FSH215" s="44"/>
      <c r="FSI215" s="44"/>
      <c r="FSJ215" s="44"/>
      <c r="FSK215" s="44"/>
      <c r="FSL215" s="44"/>
      <c r="FSM215" s="44"/>
      <c r="FSN215" s="44"/>
      <c r="FSO215" s="44"/>
      <c r="FSP215" s="44"/>
      <c r="FSQ215" s="44"/>
      <c r="FSR215" s="44"/>
      <c r="FSS215" s="44"/>
      <c r="FST215" s="44"/>
      <c r="FSU215" s="44"/>
      <c r="FSV215" s="44"/>
      <c r="FSW215" s="44"/>
      <c r="FSX215" s="44"/>
      <c r="FSY215" s="44"/>
      <c r="FSZ215" s="44"/>
      <c r="FTA215" s="44"/>
      <c r="FTB215" s="44"/>
      <c r="FTC215" s="44"/>
      <c r="FTD215" s="44"/>
      <c r="FTE215" s="44"/>
      <c r="FTF215" s="44"/>
      <c r="FTG215" s="44"/>
      <c r="FTH215" s="44"/>
      <c r="FTI215" s="44"/>
      <c r="FTJ215" s="44"/>
      <c r="FTK215" s="44"/>
      <c r="FTL215" s="44"/>
      <c r="FTM215" s="44"/>
      <c r="FTN215" s="44"/>
      <c r="FTO215" s="44"/>
      <c r="FTP215" s="44"/>
      <c r="FTQ215" s="44"/>
      <c r="FTR215" s="44"/>
      <c r="FTS215" s="44"/>
      <c r="FTT215" s="44"/>
      <c r="FTU215" s="44"/>
      <c r="FTV215" s="44"/>
      <c r="FTW215" s="44"/>
      <c r="FTX215" s="44"/>
      <c r="FTY215" s="44"/>
      <c r="FTZ215" s="44"/>
      <c r="FUA215" s="44"/>
      <c r="FUB215" s="44"/>
      <c r="FUC215" s="44"/>
      <c r="FUD215" s="44"/>
      <c r="FUE215" s="44"/>
      <c r="FUF215" s="44"/>
      <c r="FUG215" s="44"/>
      <c r="FUH215" s="44"/>
      <c r="FUI215" s="44"/>
      <c r="FUJ215" s="44"/>
      <c r="FUK215" s="44"/>
      <c r="FUL215" s="44"/>
      <c r="FUM215" s="44"/>
      <c r="FUN215" s="44"/>
      <c r="FUO215" s="44"/>
      <c r="FUP215" s="44"/>
      <c r="FUQ215" s="44"/>
      <c r="FUR215" s="44"/>
      <c r="FUS215" s="44"/>
      <c r="FUT215" s="44"/>
      <c r="FUU215" s="44"/>
      <c r="FUV215" s="44"/>
      <c r="FUW215" s="44"/>
      <c r="FUX215" s="44"/>
      <c r="FUY215" s="44"/>
      <c r="FUZ215" s="44"/>
      <c r="FVA215" s="44"/>
      <c r="FVB215" s="44"/>
      <c r="FVC215" s="44"/>
      <c r="FVD215" s="44"/>
      <c r="FVE215" s="44"/>
      <c r="FVF215" s="44"/>
      <c r="FVG215" s="44"/>
      <c r="FVH215" s="44"/>
      <c r="FVI215" s="44"/>
      <c r="FVJ215" s="44"/>
      <c r="FVK215" s="44"/>
      <c r="FVL215" s="44"/>
      <c r="FVM215" s="44"/>
      <c r="FVN215" s="44"/>
      <c r="FVO215" s="44"/>
      <c r="FVP215" s="44"/>
      <c r="FVQ215" s="44"/>
      <c r="FVR215" s="44"/>
      <c r="FVS215" s="44"/>
      <c r="FVT215" s="44"/>
      <c r="FVU215" s="44"/>
      <c r="FVV215" s="44"/>
      <c r="FVW215" s="44"/>
      <c r="FVX215" s="44"/>
      <c r="FVY215" s="44"/>
      <c r="FVZ215" s="44"/>
      <c r="FWA215" s="44"/>
      <c r="FWB215" s="44"/>
      <c r="FWC215" s="44"/>
      <c r="FWD215" s="44"/>
      <c r="FWE215" s="44"/>
      <c r="FWF215" s="44"/>
      <c r="FWG215" s="44"/>
      <c r="FWH215" s="44"/>
      <c r="FWI215" s="44"/>
      <c r="FWJ215" s="44"/>
      <c r="FWK215" s="44"/>
      <c r="FWL215" s="44"/>
      <c r="FWM215" s="44"/>
      <c r="FWN215" s="44"/>
      <c r="FWO215" s="44"/>
      <c r="FWP215" s="44"/>
      <c r="FWQ215" s="44"/>
      <c r="FWR215" s="44"/>
      <c r="FWS215" s="44"/>
      <c r="FWT215" s="44"/>
      <c r="FWU215" s="44"/>
      <c r="FWV215" s="44"/>
      <c r="FWW215" s="44"/>
      <c r="FWX215" s="44"/>
      <c r="FWY215" s="44"/>
      <c r="FWZ215" s="44"/>
      <c r="FXA215" s="44"/>
      <c r="FXB215" s="44"/>
      <c r="FXC215" s="44"/>
      <c r="FXD215" s="44"/>
      <c r="FXE215" s="44"/>
      <c r="FXF215" s="44"/>
      <c r="FXG215" s="44"/>
      <c r="FXH215" s="44"/>
      <c r="FXI215" s="44"/>
      <c r="FXJ215" s="44"/>
      <c r="FXK215" s="44"/>
      <c r="FXL215" s="44"/>
      <c r="FXM215" s="44"/>
      <c r="FXN215" s="44"/>
      <c r="FXO215" s="44"/>
      <c r="FXP215" s="44"/>
      <c r="FXQ215" s="44"/>
      <c r="FXR215" s="44"/>
      <c r="FXS215" s="44"/>
      <c r="FXT215" s="44"/>
      <c r="FXU215" s="44"/>
      <c r="FXV215" s="44"/>
      <c r="FXW215" s="44"/>
      <c r="FXX215" s="44"/>
      <c r="FXY215" s="44"/>
      <c r="FXZ215" s="44"/>
      <c r="FYA215" s="44"/>
      <c r="FYB215" s="44"/>
      <c r="FYC215" s="44"/>
      <c r="FYD215" s="44"/>
      <c r="FYE215" s="44"/>
      <c r="FYF215" s="44"/>
      <c r="FYG215" s="44"/>
      <c r="FYH215" s="44"/>
      <c r="FYI215" s="44"/>
      <c r="FYJ215" s="44"/>
      <c r="FYK215" s="44"/>
      <c r="FYL215" s="44"/>
      <c r="FYM215" s="44"/>
      <c r="FYN215" s="44"/>
      <c r="FYO215" s="44"/>
      <c r="FYP215" s="44"/>
      <c r="FYQ215" s="44"/>
      <c r="FYR215" s="44"/>
      <c r="FYS215" s="44"/>
      <c r="FYT215" s="44"/>
      <c r="FYU215" s="44"/>
      <c r="FYV215" s="44"/>
      <c r="FYW215" s="44"/>
      <c r="FYX215" s="44"/>
      <c r="FYY215" s="44"/>
      <c r="FYZ215" s="44"/>
      <c r="FZA215" s="44"/>
      <c r="FZB215" s="44"/>
      <c r="FZC215" s="44"/>
      <c r="FZD215" s="44"/>
      <c r="FZE215" s="44"/>
      <c r="FZF215" s="44"/>
      <c r="FZG215" s="44"/>
      <c r="FZH215" s="44"/>
      <c r="FZI215" s="44"/>
      <c r="FZJ215" s="44"/>
      <c r="FZK215" s="44"/>
      <c r="FZL215" s="44"/>
      <c r="FZM215" s="44"/>
      <c r="FZN215" s="44"/>
      <c r="FZO215" s="44"/>
      <c r="FZP215" s="44"/>
      <c r="FZQ215" s="44"/>
      <c r="FZR215" s="44"/>
      <c r="FZS215" s="44"/>
      <c r="FZT215" s="44"/>
      <c r="FZU215" s="44"/>
      <c r="FZV215" s="44"/>
      <c r="FZW215" s="44"/>
      <c r="FZX215" s="44"/>
      <c r="FZY215" s="44"/>
      <c r="FZZ215" s="44"/>
      <c r="GAA215" s="44"/>
      <c r="GAB215" s="44"/>
      <c r="GAC215" s="44"/>
      <c r="GAD215" s="44"/>
      <c r="GAE215" s="44"/>
      <c r="GAF215" s="44"/>
      <c r="GAG215" s="44"/>
      <c r="GAH215" s="44"/>
      <c r="GAI215" s="44"/>
      <c r="GAJ215" s="44"/>
      <c r="GAK215" s="44"/>
      <c r="GAL215" s="44"/>
      <c r="GAM215" s="44"/>
      <c r="GAN215" s="44"/>
      <c r="GAO215" s="44"/>
      <c r="GAP215" s="44"/>
      <c r="GAQ215" s="44"/>
      <c r="GAR215" s="44"/>
      <c r="GAS215" s="44"/>
      <c r="GAT215" s="44"/>
      <c r="GAU215" s="44"/>
      <c r="GAV215" s="44"/>
      <c r="GAW215" s="44"/>
      <c r="GAX215" s="44"/>
      <c r="GAY215" s="44"/>
      <c r="GAZ215" s="44"/>
      <c r="GBA215" s="44"/>
      <c r="GBB215" s="44"/>
      <c r="GBC215" s="44"/>
      <c r="GBD215" s="44"/>
      <c r="GBE215" s="44"/>
      <c r="GBF215" s="44"/>
      <c r="GBG215" s="44"/>
      <c r="GBH215" s="44"/>
      <c r="GBI215" s="44"/>
      <c r="GBJ215" s="44"/>
      <c r="GBK215" s="44"/>
      <c r="GBL215" s="44"/>
      <c r="GBM215" s="44"/>
      <c r="GBN215" s="44"/>
      <c r="GBO215" s="44"/>
      <c r="GBP215" s="44"/>
      <c r="GBQ215" s="44"/>
      <c r="GBR215" s="44"/>
      <c r="GBS215" s="44"/>
      <c r="GBT215" s="44"/>
      <c r="GBU215" s="44"/>
      <c r="GBV215" s="44"/>
      <c r="GBW215" s="44"/>
      <c r="GBX215" s="44"/>
      <c r="GBY215" s="44"/>
      <c r="GBZ215" s="44"/>
      <c r="GCA215" s="44"/>
      <c r="GCB215" s="44"/>
      <c r="GCC215" s="44"/>
      <c r="GCD215" s="44"/>
      <c r="GCE215" s="44"/>
      <c r="GCF215" s="44"/>
      <c r="GCG215" s="44"/>
      <c r="GCH215" s="44"/>
      <c r="GCI215" s="44"/>
      <c r="GCJ215" s="44"/>
      <c r="GCK215" s="44"/>
      <c r="GCL215" s="44"/>
      <c r="GCM215" s="44"/>
      <c r="GCN215" s="44"/>
      <c r="GCO215" s="44"/>
      <c r="GCP215" s="44"/>
      <c r="GCQ215" s="44"/>
      <c r="GCR215" s="44"/>
      <c r="GCS215" s="44"/>
      <c r="GCT215" s="44"/>
      <c r="GCU215" s="44"/>
      <c r="GCV215" s="44"/>
      <c r="GCW215" s="44"/>
      <c r="GCX215" s="44"/>
      <c r="GCY215" s="44"/>
      <c r="GCZ215" s="44"/>
      <c r="GDA215" s="44"/>
      <c r="GDB215" s="44"/>
      <c r="GDC215" s="44"/>
      <c r="GDD215" s="44"/>
      <c r="GDE215" s="44"/>
      <c r="GDF215" s="44"/>
      <c r="GDG215" s="44"/>
      <c r="GDH215" s="44"/>
      <c r="GDI215" s="44"/>
      <c r="GDJ215" s="44"/>
      <c r="GDK215" s="44"/>
      <c r="GDL215" s="44"/>
      <c r="GDM215" s="44"/>
      <c r="GDN215" s="44"/>
      <c r="GDO215" s="44"/>
      <c r="GDP215" s="44"/>
      <c r="GDQ215" s="44"/>
      <c r="GDR215" s="44"/>
      <c r="GDS215" s="44"/>
      <c r="GDT215" s="44"/>
      <c r="GDU215" s="44"/>
      <c r="GDV215" s="44"/>
      <c r="GDW215" s="44"/>
      <c r="GDX215" s="44"/>
      <c r="GDY215" s="44"/>
      <c r="GDZ215" s="44"/>
      <c r="GEA215" s="44"/>
      <c r="GEB215" s="44"/>
      <c r="GEC215" s="44"/>
      <c r="GED215" s="44"/>
      <c r="GEE215" s="44"/>
      <c r="GEF215" s="44"/>
      <c r="GEG215" s="44"/>
      <c r="GEH215" s="44"/>
      <c r="GEI215" s="44"/>
      <c r="GEJ215" s="44"/>
      <c r="GEK215" s="44"/>
      <c r="GEL215" s="44"/>
      <c r="GEM215" s="44"/>
      <c r="GEN215" s="44"/>
      <c r="GEO215" s="44"/>
      <c r="GEP215" s="44"/>
      <c r="GEQ215" s="44"/>
      <c r="GER215" s="44"/>
      <c r="GES215" s="44"/>
      <c r="GET215" s="44"/>
      <c r="GEU215" s="44"/>
      <c r="GEV215" s="44"/>
      <c r="GEW215" s="44"/>
      <c r="GEX215" s="44"/>
      <c r="GEY215" s="44"/>
      <c r="GEZ215" s="44"/>
      <c r="GFA215" s="44"/>
      <c r="GFB215" s="44"/>
      <c r="GFC215" s="44"/>
      <c r="GFD215" s="44"/>
      <c r="GFE215" s="44"/>
      <c r="GFF215" s="44"/>
      <c r="GFG215" s="44"/>
      <c r="GFH215" s="44"/>
      <c r="GFI215" s="44"/>
      <c r="GFJ215" s="44"/>
      <c r="GFK215" s="44"/>
      <c r="GFL215" s="44"/>
      <c r="GFM215" s="44"/>
      <c r="GFN215" s="44"/>
      <c r="GFO215" s="44"/>
      <c r="GFP215" s="44"/>
      <c r="GFQ215" s="44"/>
      <c r="GFR215" s="44"/>
      <c r="GFS215" s="44"/>
      <c r="GFT215" s="44"/>
      <c r="GFU215" s="44"/>
      <c r="GFV215" s="44"/>
      <c r="GFW215" s="44"/>
      <c r="GFX215" s="44"/>
      <c r="GFY215" s="44"/>
      <c r="GFZ215" s="44"/>
      <c r="GGA215" s="44"/>
      <c r="GGB215" s="44"/>
      <c r="GGC215" s="44"/>
      <c r="GGD215" s="44"/>
      <c r="GGE215" s="44"/>
      <c r="GGF215" s="44"/>
      <c r="GGG215" s="44"/>
      <c r="GGH215" s="44"/>
      <c r="GGI215" s="44"/>
      <c r="GGJ215" s="44"/>
      <c r="GGK215" s="44"/>
      <c r="GGL215" s="44"/>
      <c r="GGM215" s="44"/>
      <c r="GGN215" s="44"/>
      <c r="GGO215" s="44"/>
      <c r="GGP215" s="44"/>
      <c r="GGQ215" s="44"/>
      <c r="GGR215" s="44"/>
      <c r="GGS215" s="44"/>
      <c r="GGT215" s="44"/>
      <c r="GGU215" s="44"/>
      <c r="GGV215" s="44"/>
      <c r="GGW215" s="44"/>
      <c r="GGX215" s="44"/>
      <c r="GGY215" s="44"/>
      <c r="GGZ215" s="44"/>
      <c r="GHA215" s="44"/>
      <c r="GHB215" s="44"/>
      <c r="GHC215" s="44"/>
      <c r="GHD215" s="44"/>
      <c r="GHE215" s="44"/>
      <c r="GHF215" s="44"/>
      <c r="GHG215" s="44"/>
      <c r="GHH215" s="44"/>
      <c r="GHI215" s="44"/>
      <c r="GHJ215" s="44"/>
      <c r="GHK215" s="44"/>
      <c r="GHL215" s="44"/>
      <c r="GHM215" s="44"/>
      <c r="GHN215" s="44"/>
      <c r="GHO215" s="44"/>
      <c r="GHP215" s="44"/>
      <c r="GHQ215" s="44"/>
      <c r="GHR215" s="44"/>
      <c r="GHS215" s="44"/>
      <c r="GHT215" s="44"/>
      <c r="GHU215" s="44"/>
      <c r="GHV215" s="44"/>
      <c r="GHW215" s="44"/>
      <c r="GHX215" s="44"/>
      <c r="GHY215" s="44"/>
      <c r="GHZ215" s="44"/>
      <c r="GIA215" s="44"/>
      <c r="GIB215" s="44"/>
      <c r="GIC215" s="44"/>
      <c r="GID215" s="44"/>
      <c r="GIE215" s="44"/>
      <c r="GIF215" s="44"/>
      <c r="GIG215" s="44"/>
      <c r="GIH215" s="44"/>
      <c r="GII215" s="44"/>
      <c r="GIJ215" s="44"/>
      <c r="GIK215" s="44"/>
      <c r="GIL215" s="44"/>
      <c r="GIM215" s="44"/>
      <c r="GIN215" s="44"/>
      <c r="GIO215" s="44"/>
      <c r="GIP215" s="44"/>
      <c r="GIQ215" s="44"/>
      <c r="GIR215" s="44"/>
      <c r="GIS215" s="44"/>
      <c r="GIT215" s="44"/>
      <c r="GIU215" s="44"/>
      <c r="GIV215" s="44"/>
      <c r="GIW215" s="44"/>
      <c r="GIX215" s="44"/>
      <c r="GIY215" s="44"/>
      <c r="GIZ215" s="44"/>
      <c r="GJA215" s="44"/>
      <c r="GJB215" s="44"/>
      <c r="GJC215" s="44"/>
      <c r="GJD215" s="44"/>
      <c r="GJE215" s="44"/>
      <c r="GJF215" s="44"/>
      <c r="GJG215" s="44"/>
      <c r="GJH215" s="44"/>
      <c r="GJI215" s="44"/>
      <c r="GJJ215" s="44"/>
      <c r="GJK215" s="44"/>
      <c r="GJL215" s="44"/>
      <c r="GJM215" s="44"/>
      <c r="GJN215" s="44"/>
      <c r="GJO215" s="44"/>
      <c r="GJP215" s="44"/>
      <c r="GJQ215" s="44"/>
      <c r="GJR215" s="44"/>
      <c r="GJS215" s="44"/>
      <c r="GJT215" s="44"/>
      <c r="GJU215" s="44"/>
      <c r="GJV215" s="44"/>
      <c r="GJW215" s="44"/>
      <c r="GJX215" s="44"/>
      <c r="GJY215" s="44"/>
      <c r="GJZ215" s="44"/>
      <c r="GKA215" s="44"/>
      <c r="GKB215" s="44"/>
      <c r="GKC215" s="44"/>
      <c r="GKD215" s="44"/>
      <c r="GKE215" s="44"/>
      <c r="GKF215" s="44"/>
      <c r="GKG215" s="44"/>
      <c r="GKH215" s="44"/>
      <c r="GKI215" s="44"/>
      <c r="GKJ215" s="44"/>
      <c r="GKK215" s="44"/>
      <c r="GKL215" s="44"/>
      <c r="GKM215" s="44"/>
      <c r="GKN215" s="44"/>
      <c r="GKO215" s="44"/>
      <c r="GKP215" s="44"/>
      <c r="GKQ215" s="44"/>
      <c r="GKR215" s="44"/>
      <c r="GKS215" s="44"/>
      <c r="GKT215" s="44"/>
      <c r="GKU215" s="44"/>
      <c r="GKV215" s="44"/>
      <c r="GKW215" s="44"/>
      <c r="GKX215" s="44"/>
      <c r="GKY215" s="44"/>
      <c r="GKZ215" s="44"/>
      <c r="GLA215" s="44"/>
      <c r="GLB215" s="44"/>
      <c r="GLC215" s="44"/>
      <c r="GLD215" s="44"/>
      <c r="GLE215" s="44"/>
      <c r="GLF215" s="44"/>
      <c r="GLG215" s="44"/>
      <c r="GLH215" s="44"/>
      <c r="GLI215" s="44"/>
      <c r="GLJ215" s="44"/>
      <c r="GLK215" s="44"/>
      <c r="GLL215" s="44"/>
      <c r="GLM215" s="44"/>
      <c r="GLN215" s="44"/>
      <c r="GLO215" s="44"/>
      <c r="GLP215" s="44"/>
      <c r="GLQ215" s="44"/>
      <c r="GLR215" s="44"/>
      <c r="GLS215" s="44"/>
      <c r="GLT215" s="44"/>
      <c r="GLU215" s="44"/>
      <c r="GLV215" s="44"/>
      <c r="GLW215" s="44"/>
      <c r="GLX215" s="44"/>
      <c r="GLY215" s="44"/>
      <c r="GLZ215" s="44"/>
      <c r="GMA215" s="44"/>
      <c r="GMB215" s="44"/>
      <c r="GMC215" s="44"/>
      <c r="GMD215" s="44"/>
      <c r="GME215" s="44"/>
      <c r="GMF215" s="44"/>
      <c r="GMG215" s="44"/>
      <c r="GMH215" s="44"/>
      <c r="GMI215" s="44"/>
      <c r="GMJ215" s="44"/>
      <c r="GMK215" s="44"/>
      <c r="GML215" s="44"/>
      <c r="GMM215" s="44"/>
      <c r="GMN215" s="44"/>
      <c r="GMO215" s="44"/>
      <c r="GMP215" s="44"/>
      <c r="GMQ215" s="44"/>
      <c r="GMR215" s="44"/>
      <c r="GMS215" s="44"/>
      <c r="GMT215" s="44"/>
      <c r="GMU215" s="44"/>
      <c r="GMV215" s="44"/>
      <c r="GMW215" s="44"/>
      <c r="GMX215" s="44"/>
      <c r="GMY215" s="44"/>
      <c r="GMZ215" s="44"/>
      <c r="GNA215" s="44"/>
      <c r="GNB215" s="44"/>
      <c r="GNC215" s="44"/>
      <c r="GND215" s="44"/>
      <c r="GNE215" s="44"/>
      <c r="GNF215" s="44"/>
      <c r="GNG215" s="44"/>
      <c r="GNH215" s="44"/>
      <c r="GNI215" s="44"/>
      <c r="GNJ215" s="44"/>
      <c r="GNK215" s="44"/>
      <c r="GNL215" s="44"/>
      <c r="GNM215" s="44"/>
      <c r="GNN215" s="44"/>
      <c r="GNO215" s="44"/>
      <c r="GNP215" s="44"/>
      <c r="GNQ215" s="44"/>
      <c r="GNR215" s="44"/>
      <c r="GNS215" s="44"/>
      <c r="GNT215" s="44"/>
      <c r="GNU215" s="44"/>
      <c r="GNV215" s="44"/>
      <c r="GNW215" s="44"/>
      <c r="GNX215" s="44"/>
      <c r="GNY215" s="44"/>
      <c r="GNZ215" s="44"/>
      <c r="GOA215" s="44"/>
      <c r="GOB215" s="44"/>
      <c r="GOC215" s="44"/>
      <c r="GOD215" s="44"/>
      <c r="GOE215" s="44"/>
      <c r="GOF215" s="44"/>
      <c r="GOG215" s="44"/>
      <c r="GOH215" s="44"/>
      <c r="GOI215" s="44"/>
      <c r="GOJ215" s="44"/>
      <c r="GOK215" s="44"/>
      <c r="GOL215" s="44"/>
      <c r="GOM215" s="44"/>
      <c r="GON215" s="44"/>
      <c r="GOO215" s="44"/>
      <c r="GOP215" s="44"/>
      <c r="GOQ215" s="44"/>
      <c r="GOR215" s="44"/>
      <c r="GOS215" s="44"/>
      <c r="GOT215" s="44"/>
      <c r="GOU215" s="44"/>
      <c r="GOV215" s="44"/>
      <c r="GOW215" s="44"/>
      <c r="GOX215" s="44"/>
      <c r="GOY215" s="44"/>
      <c r="GOZ215" s="44"/>
      <c r="GPA215" s="44"/>
      <c r="GPB215" s="44"/>
      <c r="GPC215" s="44"/>
      <c r="GPD215" s="44"/>
      <c r="GPE215" s="44"/>
      <c r="GPF215" s="44"/>
      <c r="GPG215" s="44"/>
      <c r="GPH215" s="44"/>
      <c r="GPI215" s="44"/>
      <c r="GPJ215" s="44"/>
      <c r="GPK215" s="44"/>
      <c r="GPL215" s="44"/>
      <c r="GPM215" s="44"/>
      <c r="GPN215" s="44"/>
      <c r="GPO215" s="44"/>
      <c r="GPP215" s="44"/>
      <c r="GPQ215" s="44"/>
      <c r="GPR215" s="44"/>
      <c r="GPS215" s="44"/>
      <c r="GPT215" s="44"/>
      <c r="GPU215" s="44"/>
      <c r="GPV215" s="44"/>
      <c r="GPW215" s="44"/>
      <c r="GPX215" s="44"/>
      <c r="GPY215" s="44"/>
      <c r="GPZ215" s="44"/>
      <c r="GQA215" s="44"/>
      <c r="GQB215" s="44"/>
      <c r="GQC215" s="44"/>
      <c r="GQD215" s="44"/>
      <c r="GQE215" s="44"/>
      <c r="GQF215" s="44"/>
      <c r="GQG215" s="44"/>
      <c r="GQH215" s="44"/>
      <c r="GQI215" s="44"/>
      <c r="GQJ215" s="44"/>
      <c r="GQK215" s="44"/>
      <c r="GQL215" s="44"/>
      <c r="GQM215" s="44"/>
      <c r="GQN215" s="44"/>
      <c r="GQO215" s="44"/>
      <c r="GQP215" s="44"/>
      <c r="GQQ215" s="44"/>
      <c r="GQR215" s="44"/>
      <c r="GQS215" s="44"/>
      <c r="GQT215" s="44"/>
      <c r="GQU215" s="44"/>
      <c r="GQV215" s="44"/>
      <c r="GQW215" s="44"/>
      <c r="GQX215" s="44"/>
      <c r="GQY215" s="44"/>
      <c r="GQZ215" s="44"/>
      <c r="GRA215" s="44"/>
      <c r="GRB215" s="44"/>
      <c r="GRC215" s="44"/>
      <c r="GRD215" s="44"/>
      <c r="GRE215" s="44"/>
      <c r="GRF215" s="44"/>
      <c r="GRG215" s="44"/>
      <c r="GRH215" s="44"/>
      <c r="GRI215" s="44"/>
      <c r="GRJ215" s="44"/>
      <c r="GRK215" s="44"/>
      <c r="GRL215" s="44"/>
      <c r="GRM215" s="44"/>
      <c r="GRN215" s="44"/>
      <c r="GRO215" s="44"/>
      <c r="GRP215" s="44"/>
      <c r="GRQ215" s="44"/>
      <c r="GRR215" s="44"/>
      <c r="GRS215" s="44"/>
      <c r="GRT215" s="44"/>
      <c r="GRU215" s="44"/>
      <c r="GRV215" s="44"/>
      <c r="GRW215" s="44"/>
      <c r="GRX215" s="44"/>
      <c r="GRY215" s="44"/>
      <c r="GRZ215" s="44"/>
      <c r="GSA215" s="44"/>
      <c r="GSB215" s="44"/>
      <c r="GSC215" s="44"/>
      <c r="GSD215" s="44"/>
      <c r="GSE215" s="44"/>
      <c r="GSF215" s="44"/>
      <c r="GSG215" s="44"/>
      <c r="GSH215" s="44"/>
      <c r="GSI215" s="44"/>
      <c r="GSJ215" s="44"/>
      <c r="GSK215" s="44"/>
      <c r="GSL215" s="44"/>
      <c r="GSM215" s="44"/>
      <c r="GSN215" s="44"/>
      <c r="GSO215" s="44"/>
      <c r="GSP215" s="44"/>
      <c r="GSQ215" s="44"/>
      <c r="GSR215" s="44"/>
      <c r="GSS215" s="44"/>
      <c r="GST215" s="44"/>
      <c r="GSU215" s="44"/>
      <c r="GSV215" s="44"/>
      <c r="GSW215" s="44"/>
      <c r="GSX215" s="44"/>
      <c r="GSY215" s="44"/>
      <c r="GSZ215" s="44"/>
      <c r="GTA215" s="44"/>
      <c r="GTB215" s="44"/>
      <c r="GTC215" s="44"/>
      <c r="GTD215" s="44"/>
      <c r="GTE215" s="44"/>
      <c r="GTF215" s="44"/>
      <c r="GTG215" s="44"/>
      <c r="GTH215" s="44"/>
      <c r="GTI215" s="44"/>
      <c r="GTJ215" s="44"/>
      <c r="GTK215" s="44"/>
      <c r="GTL215" s="44"/>
      <c r="GTM215" s="44"/>
      <c r="GTN215" s="44"/>
      <c r="GTO215" s="44"/>
      <c r="GTP215" s="44"/>
      <c r="GTQ215" s="44"/>
      <c r="GTR215" s="44"/>
      <c r="GTS215" s="44"/>
      <c r="GTT215" s="44"/>
      <c r="GTU215" s="44"/>
      <c r="GTV215" s="44"/>
      <c r="GTW215" s="44"/>
      <c r="GTX215" s="44"/>
      <c r="GTY215" s="44"/>
      <c r="GTZ215" s="44"/>
      <c r="GUA215" s="44"/>
      <c r="GUB215" s="44"/>
      <c r="GUC215" s="44"/>
      <c r="GUD215" s="44"/>
      <c r="GUE215" s="44"/>
      <c r="GUF215" s="44"/>
      <c r="GUG215" s="44"/>
      <c r="GUH215" s="44"/>
      <c r="GUI215" s="44"/>
      <c r="GUJ215" s="44"/>
      <c r="GUK215" s="44"/>
      <c r="GUL215" s="44"/>
      <c r="GUM215" s="44"/>
      <c r="GUN215" s="44"/>
      <c r="GUO215" s="44"/>
      <c r="GUP215" s="44"/>
      <c r="GUQ215" s="44"/>
      <c r="GUR215" s="44"/>
      <c r="GUS215" s="44"/>
      <c r="GUT215" s="44"/>
      <c r="GUU215" s="44"/>
      <c r="GUV215" s="44"/>
      <c r="GUW215" s="44"/>
      <c r="GUX215" s="44"/>
      <c r="GUY215" s="44"/>
      <c r="GUZ215" s="44"/>
      <c r="GVA215" s="44"/>
      <c r="GVB215" s="44"/>
      <c r="GVC215" s="44"/>
      <c r="GVD215" s="44"/>
      <c r="GVE215" s="44"/>
      <c r="GVF215" s="44"/>
      <c r="GVG215" s="44"/>
      <c r="GVH215" s="44"/>
      <c r="GVI215" s="44"/>
      <c r="GVJ215" s="44"/>
      <c r="GVK215" s="44"/>
      <c r="GVL215" s="44"/>
      <c r="GVM215" s="44"/>
      <c r="GVN215" s="44"/>
      <c r="GVO215" s="44"/>
      <c r="GVP215" s="44"/>
      <c r="GVQ215" s="44"/>
      <c r="GVR215" s="44"/>
      <c r="GVS215" s="44"/>
      <c r="GVT215" s="44"/>
      <c r="GVU215" s="44"/>
      <c r="GVV215" s="44"/>
      <c r="GVW215" s="44"/>
      <c r="GVX215" s="44"/>
      <c r="GVY215" s="44"/>
      <c r="GVZ215" s="44"/>
      <c r="GWA215" s="44"/>
      <c r="GWB215" s="44"/>
      <c r="GWC215" s="44"/>
      <c r="GWD215" s="44"/>
      <c r="GWE215" s="44"/>
      <c r="GWF215" s="44"/>
      <c r="GWG215" s="44"/>
      <c r="GWH215" s="44"/>
      <c r="GWI215" s="44"/>
      <c r="GWJ215" s="44"/>
      <c r="GWK215" s="44"/>
      <c r="GWL215" s="44"/>
      <c r="GWM215" s="44"/>
      <c r="GWN215" s="44"/>
      <c r="GWO215" s="44"/>
      <c r="GWP215" s="44"/>
      <c r="GWQ215" s="44"/>
      <c r="GWR215" s="44"/>
      <c r="GWS215" s="44"/>
      <c r="GWT215" s="44"/>
      <c r="GWU215" s="44"/>
      <c r="GWV215" s="44"/>
      <c r="GWW215" s="44"/>
      <c r="GWX215" s="44"/>
      <c r="GWY215" s="44"/>
      <c r="GWZ215" s="44"/>
      <c r="GXA215" s="44"/>
      <c r="GXB215" s="44"/>
      <c r="GXC215" s="44"/>
      <c r="GXD215" s="44"/>
      <c r="GXE215" s="44"/>
      <c r="GXF215" s="44"/>
      <c r="GXG215" s="44"/>
      <c r="GXH215" s="44"/>
      <c r="GXI215" s="44"/>
      <c r="GXJ215" s="44"/>
      <c r="GXK215" s="44"/>
      <c r="GXL215" s="44"/>
      <c r="GXM215" s="44"/>
      <c r="GXN215" s="44"/>
      <c r="GXO215" s="44"/>
      <c r="GXP215" s="44"/>
      <c r="GXQ215" s="44"/>
      <c r="GXR215" s="44"/>
      <c r="GXS215" s="44"/>
      <c r="GXT215" s="44"/>
      <c r="GXU215" s="44"/>
      <c r="GXV215" s="44"/>
      <c r="GXW215" s="44"/>
      <c r="GXX215" s="44"/>
      <c r="GXY215" s="44"/>
      <c r="GXZ215" s="44"/>
      <c r="GYA215" s="44"/>
      <c r="GYB215" s="44"/>
      <c r="GYC215" s="44"/>
      <c r="GYD215" s="44"/>
      <c r="GYE215" s="44"/>
      <c r="GYF215" s="44"/>
      <c r="GYG215" s="44"/>
      <c r="GYH215" s="44"/>
      <c r="GYI215" s="44"/>
      <c r="GYJ215" s="44"/>
      <c r="GYK215" s="44"/>
      <c r="GYL215" s="44"/>
      <c r="GYM215" s="44"/>
      <c r="GYN215" s="44"/>
      <c r="GYO215" s="44"/>
      <c r="GYP215" s="44"/>
      <c r="GYQ215" s="44"/>
      <c r="GYR215" s="44"/>
      <c r="GYS215" s="44"/>
      <c r="GYT215" s="44"/>
      <c r="GYU215" s="44"/>
      <c r="GYV215" s="44"/>
      <c r="GYW215" s="44"/>
      <c r="GYX215" s="44"/>
      <c r="GYY215" s="44"/>
      <c r="GYZ215" s="44"/>
      <c r="GZA215" s="44"/>
      <c r="GZB215" s="44"/>
      <c r="GZC215" s="44"/>
      <c r="GZD215" s="44"/>
      <c r="GZE215" s="44"/>
      <c r="GZF215" s="44"/>
      <c r="GZG215" s="44"/>
      <c r="GZH215" s="44"/>
      <c r="GZI215" s="44"/>
      <c r="GZJ215" s="44"/>
      <c r="GZK215" s="44"/>
      <c r="GZL215" s="44"/>
      <c r="GZM215" s="44"/>
      <c r="GZN215" s="44"/>
      <c r="GZO215" s="44"/>
      <c r="GZP215" s="44"/>
      <c r="GZQ215" s="44"/>
      <c r="GZR215" s="44"/>
      <c r="GZS215" s="44"/>
      <c r="GZT215" s="44"/>
      <c r="GZU215" s="44"/>
      <c r="GZV215" s="44"/>
      <c r="GZW215" s="44"/>
      <c r="GZX215" s="44"/>
      <c r="GZY215" s="44"/>
      <c r="GZZ215" s="44"/>
      <c r="HAA215" s="44"/>
      <c r="HAB215" s="44"/>
      <c r="HAC215" s="44"/>
      <c r="HAD215" s="44"/>
      <c r="HAE215" s="44"/>
      <c r="HAF215" s="44"/>
      <c r="HAG215" s="44"/>
      <c r="HAH215" s="44"/>
      <c r="HAI215" s="44"/>
      <c r="HAJ215" s="44"/>
      <c r="HAK215" s="44"/>
      <c r="HAL215" s="44"/>
      <c r="HAM215" s="44"/>
      <c r="HAN215" s="44"/>
      <c r="HAO215" s="44"/>
      <c r="HAP215" s="44"/>
      <c r="HAQ215" s="44"/>
      <c r="HAR215" s="44"/>
      <c r="HAS215" s="44"/>
      <c r="HAT215" s="44"/>
      <c r="HAU215" s="44"/>
      <c r="HAV215" s="44"/>
      <c r="HAW215" s="44"/>
      <c r="HAX215" s="44"/>
      <c r="HAY215" s="44"/>
      <c r="HAZ215" s="44"/>
      <c r="HBA215" s="44"/>
      <c r="HBB215" s="44"/>
      <c r="HBC215" s="44"/>
      <c r="HBD215" s="44"/>
      <c r="HBE215" s="44"/>
      <c r="HBF215" s="44"/>
      <c r="HBG215" s="44"/>
      <c r="HBH215" s="44"/>
      <c r="HBI215" s="44"/>
      <c r="HBJ215" s="44"/>
      <c r="HBK215" s="44"/>
      <c r="HBL215" s="44"/>
      <c r="HBM215" s="44"/>
      <c r="HBN215" s="44"/>
      <c r="HBO215" s="44"/>
      <c r="HBP215" s="44"/>
      <c r="HBQ215" s="44"/>
      <c r="HBR215" s="44"/>
      <c r="HBS215" s="44"/>
      <c r="HBT215" s="44"/>
      <c r="HBU215" s="44"/>
      <c r="HBV215" s="44"/>
      <c r="HBW215" s="44"/>
      <c r="HBX215" s="44"/>
      <c r="HBY215" s="44"/>
      <c r="HBZ215" s="44"/>
      <c r="HCA215" s="44"/>
      <c r="HCB215" s="44"/>
      <c r="HCC215" s="44"/>
      <c r="HCD215" s="44"/>
      <c r="HCE215" s="44"/>
      <c r="HCF215" s="44"/>
      <c r="HCG215" s="44"/>
      <c r="HCH215" s="44"/>
      <c r="HCI215" s="44"/>
      <c r="HCJ215" s="44"/>
      <c r="HCK215" s="44"/>
      <c r="HCL215" s="44"/>
      <c r="HCM215" s="44"/>
      <c r="HCN215" s="44"/>
      <c r="HCO215" s="44"/>
      <c r="HCP215" s="44"/>
      <c r="HCQ215" s="44"/>
      <c r="HCR215" s="44"/>
      <c r="HCS215" s="44"/>
      <c r="HCT215" s="44"/>
      <c r="HCU215" s="44"/>
      <c r="HCV215" s="44"/>
      <c r="HCW215" s="44"/>
      <c r="HCX215" s="44"/>
      <c r="HCY215" s="44"/>
      <c r="HCZ215" s="44"/>
      <c r="HDA215" s="44"/>
      <c r="HDB215" s="44"/>
      <c r="HDC215" s="44"/>
      <c r="HDD215" s="44"/>
      <c r="HDE215" s="44"/>
      <c r="HDF215" s="44"/>
      <c r="HDG215" s="44"/>
      <c r="HDH215" s="44"/>
      <c r="HDI215" s="44"/>
      <c r="HDJ215" s="44"/>
      <c r="HDK215" s="44"/>
      <c r="HDL215" s="44"/>
      <c r="HDM215" s="44"/>
      <c r="HDN215" s="44"/>
      <c r="HDO215" s="44"/>
      <c r="HDP215" s="44"/>
      <c r="HDQ215" s="44"/>
      <c r="HDR215" s="44"/>
      <c r="HDS215" s="44"/>
      <c r="HDT215" s="44"/>
      <c r="HDU215" s="44"/>
      <c r="HDV215" s="44"/>
      <c r="HDW215" s="44"/>
      <c r="HDX215" s="44"/>
      <c r="HDY215" s="44"/>
      <c r="HDZ215" s="44"/>
      <c r="HEA215" s="44"/>
      <c r="HEB215" s="44"/>
      <c r="HEC215" s="44"/>
      <c r="HED215" s="44"/>
      <c r="HEE215" s="44"/>
      <c r="HEF215" s="44"/>
      <c r="HEG215" s="44"/>
      <c r="HEH215" s="44"/>
      <c r="HEI215" s="44"/>
      <c r="HEJ215" s="44"/>
      <c r="HEK215" s="44"/>
      <c r="HEL215" s="44"/>
      <c r="HEM215" s="44"/>
      <c r="HEN215" s="44"/>
      <c r="HEO215" s="44"/>
      <c r="HEP215" s="44"/>
      <c r="HEQ215" s="44"/>
      <c r="HER215" s="44"/>
      <c r="HES215" s="44"/>
      <c r="HET215" s="44"/>
      <c r="HEU215" s="44"/>
      <c r="HEV215" s="44"/>
      <c r="HEW215" s="44"/>
      <c r="HEX215" s="44"/>
      <c r="HEY215" s="44"/>
      <c r="HEZ215" s="44"/>
      <c r="HFA215" s="44"/>
      <c r="HFB215" s="44"/>
      <c r="HFC215" s="44"/>
      <c r="HFD215" s="44"/>
      <c r="HFE215" s="44"/>
      <c r="HFF215" s="44"/>
      <c r="HFG215" s="44"/>
      <c r="HFH215" s="44"/>
      <c r="HFI215" s="44"/>
      <c r="HFJ215" s="44"/>
      <c r="HFK215" s="44"/>
      <c r="HFL215" s="44"/>
      <c r="HFM215" s="44"/>
      <c r="HFN215" s="44"/>
      <c r="HFO215" s="44"/>
      <c r="HFP215" s="44"/>
      <c r="HFQ215" s="44"/>
      <c r="HFR215" s="44"/>
      <c r="HFS215" s="44"/>
      <c r="HFT215" s="44"/>
      <c r="HFU215" s="44"/>
      <c r="HFV215" s="44"/>
      <c r="HFW215" s="44"/>
      <c r="HFX215" s="44"/>
      <c r="HFY215" s="44"/>
      <c r="HFZ215" s="44"/>
      <c r="HGA215" s="44"/>
      <c r="HGB215" s="44"/>
      <c r="HGC215" s="44"/>
      <c r="HGD215" s="44"/>
      <c r="HGE215" s="44"/>
      <c r="HGF215" s="44"/>
      <c r="HGG215" s="44"/>
      <c r="HGH215" s="44"/>
      <c r="HGI215" s="44"/>
      <c r="HGJ215" s="44"/>
      <c r="HGK215" s="44"/>
      <c r="HGL215" s="44"/>
      <c r="HGM215" s="44"/>
      <c r="HGN215" s="44"/>
      <c r="HGO215" s="44"/>
      <c r="HGP215" s="44"/>
      <c r="HGQ215" s="44"/>
      <c r="HGR215" s="44"/>
      <c r="HGS215" s="44"/>
      <c r="HGT215" s="44"/>
      <c r="HGU215" s="44"/>
      <c r="HGV215" s="44"/>
      <c r="HGW215" s="44"/>
      <c r="HGX215" s="44"/>
      <c r="HGY215" s="44"/>
      <c r="HGZ215" s="44"/>
      <c r="HHA215" s="44"/>
      <c r="HHB215" s="44"/>
      <c r="HHC215" s="44"/>
      <c r="HHD215" s="44"/>
      <c r="HHE215" s="44"/>
      <c r="HHF215" s="44"/>
      <c r="HHG215" s="44"/>
      <c r="HHH215" s="44"/>
      <c r="HHI215" s="44"/>
      <c r="HHJ215" s="44"/>
      <c r="HHK215" s="44"/>
      <c r="HHL215" s="44"/>
      <c r="HHM215" s="44"/>
      <c r="HHN215" s="44"/>
      <c r="HHO215" s="44"/>
      <c r="HHP215" s="44"/>
      <c r="HHQ215" s="44"/>
      <c r="HHR215" s="44"/>
      <c r="HHS215" s="44"/>
      <c r="HHT215" s="44"/>
      <c r="HHU215" s="44"/>
      <c r="HHV215" s="44"/>
      <c r="HHW215" s="44"/>
      <c r="HHX215" s="44"/>
      <c r="HHY215" s="44"/>
      <c r="HHZ215" s="44"/>
      <c r="HIA215" s="44"/>
      <c r="HIB215" s="44"/>
      <c r="HIC215" s="44"/>
      <c r="HID215" s="44"/>
      <c r="HIE215" s="44"/>
      <c r="HIF215" s="44"/>
      <c r="HIG215" s="44"/>
      <c r="HIH215" s="44"/>
      <c r="HII215" s="44"/>
      <c r="HIJ215" s="44"/>
      <c r="HIK215" s="44"/>
      <c r="HIL215" s="44"/>
      <c r="HIM215" s="44"/>
      <c r="HIN215" s="44"/>
      <c r="HIO215" s="44"/>
      <c r="HIP215" s="44"/>
      <c r="HIQ215" s="44"/>
      <c r="HIR215" s="44"/>
      <c r="HIS215" s="44"/>
      <c r="HIT215" s="44"/>
      <c r="HIU215" s="44"/>
      <c r="HIV215" s="44"/>
      <c r="HIW215" s="44"/>
      <c r="HIX215" s="44"/>
      <c r="HIY215" s="44"/>
      <c r="HIZ215" s="44"/>
      <c r="HJA215" s="44"/>
      <c r="HJB215" s="44"/>
      <c r="HJC215" s="44"/>
      <c r="HJD215" s="44"/>
      <c r="HJE215" s="44"/>
      <c r="HJF215" s="44"/>
      <c r="HJG215" s="44"/>
      <c r="HJH215" s="44"/>
      <c r="HJI215" s="44"/>
      <c r="HJJ215" s="44"/>
      <c r="HJK215" s="44"/>
      <c r="HJL215" s="44"/>
      <c r="HJM215" s="44"/>
      <c r="HJN215" s="44"/>
      <c r="HJO215" s="44"/>
      <c r="HJP215" s="44"/>
      <c r="HJQ215" s="44"/>
      <c r="HJR215" s="44"/>
      <c r="HJS215" s="44"/>
      <c r="HJT215" s="44"/>
      <c r="HJU215" s="44"/>
      <c r="HJV215" s="44"/>
      <c r="HJW215" s="44"/>
      <c r="HJX215" s="44"/>
      <c r="HJY215" s="44"/>
      <c r="HJZ215" s="44"/>
      <c r="HKA215" s="44"/>
      <c r="HKB215" s="44"/>
      <c r="HKC215" s="44"/>
      <c r="HKD215" s="44"/>
      <c r="HKE215" s="44"/>
      <c r="HKF215" s="44"/>
      <c r="HKG215" s="44"/>
      <c r="HKH215" s="44"/>
      <c r="HKI215" s="44"/>
      <c r="HKJ215" s="44"/>
      <c r="HKK215" s="44"/>
      <c r="HKL215" s="44"/>
      <c r="HKM215" s="44"/>
      <c r="HKN215" s="44"/>
      <c r="HKO215" s="44"/>
      <c r="HKP215" s="44"/>
      <c r="HKQ215" s="44"/>
      <c r="HKR215" s="44"/>
      <c r="HKS215" s="44"/>
      <c r="HKT215" s="44"/>
      <c r="HKU215" s="44"/>
      <c r="HKV215" s="44"/>
      <c r="HKW215" s="44"/>
      <c r="HKX215" s="44"/>
      <c r="HKY215" s="44"/>
      <c r="HKZ215" s="44"/>
      <c r="HLA215" s="44"/>
      <c r="HLB215" s="44"/>
      <c r="HLC215" s="44"/>
      <c r="HLD215" s="44"/>
      <c r="HLE215" s="44"/>
      <c r="HLF215" s="44"/>
      <c r="HLG215" s="44"/>
      <c r="HLH215" s="44"/>
      <c r="HLI215" s="44"/>
      <c r="HLJ215" s="44"/>
      <c r="HLK215" s="44"/>
      <c r="HLL215" s="44"/>
      <c r="HLM215" s="44"/>
      <c r="HLN215" s="44"/>
      <c r="HLO215" s="44"/>
      <c r="HLP215" s="44"/>
      <c r="HLQ215" s="44"/>
      <c r="HLR215" s="44"/>
      <c r="HLS215" s="44"/>
      <c r="HLT215" s="44"/>
      <c r="HLU215" s="44"/>
      <c r="HLV215" s="44"/>
      <c r="HLW215" s="44"/>
      <c r="HLX215" s="44"/>
      <c r="HLY215" s="44"/>
      <c r="HLZ215" s="44"/>
      <c r="HMA215" s="44"/>
      <c r="HMB215" s="44"/>
      <c r="HMC215" s="44"/>
      <c r="HMD215" s="44"/>
      <c r="HME215" s="44"/>
      <c r="HMF215" s="44"/>
      <c r="HMG215" s="44"/>
      <c r="HMH215" s="44"/>
      <c r="HMI215" s="44"/>
      <c r="HMJ215" s="44"/>
      <c r="HMK215" s="44"/>
      <c r="HML215" s="44"/>
      <c r="HMM215" s="44"/>
      <c r="HMN215" s="44"/>
      <c r="HMO215" s="44"/>
      <c r="HMP215" s="44"/>
      <c r="HMQ215" s="44"/>
      <c r="HMR215" s="44"/>
      <c r="HMS215" s="44"/>
      <c r="HMT215" s="44"/>
      <c r="HMU215" s="44"/>
      <c r="HMV215" s="44"/>
      <c r="HMW215" s="44"/>
      <c r="HMX215" s="44"/>
      <c r="HMY215" s="44"/>
      <c r="HMZ215" s="44"/>
      <c r="HNA215" s="44"/>
      <c r="HNB215" s="44"/>
      <c r="HNC215" s="44"/>
      <c r="HND215" s="44"/>
      <c r="HNE215" s="44"/>
      <c r="HNF215" s="44"/>
      <c r="HNG215" s="44"/>
      <c r="HNH215" s="44"/>
      <c r="HNI215" s="44"/>
      <c r="HNJ215" s="44"/>
      <c r="HNK215" s="44"/>
      <c r="HNL215" s="44"/>
      <c r="HNM215" s="44"/>
      <c r="HNN215" s="44"/>
      <c r="HNO215" s="44"/>
      <c r="HNP215" s="44"/>
      <c r="HNQ215" s="44"/>
      <c r="HNR215" s="44"/>
      <c r="HNS215" s="44"/>
      <c r="HNT215" s="44"/>
      <c r="HNU215" s="44"/>
      <c r="HNV215" s="44"/>
      <c r="HNW215" s="44"/>
      <c r="HNX215" s="44"/>
      <c r="HNY215" s="44"/>
      <c r="HNZ215" s="44"/>
      <c r="HOA215" s="44"/>
      <c r="HOB215" s="44"/>
      <c r="HOC215" s="44"/>
      <c r="HOD215" s="44"/>
      <c r="HOE215" s="44"/>
      <c r="HOF215" s="44"/>
      <c r="HOG215" s="44"/>
      <c r="HOH215" s="44"/>
      <c r="HOI215" s="44"/>
      <c r="HOJ215" s="44"/>
      <c r="HOK215" s="44"/>
      <c r="HOL215" s="44"/>
      <c r="HOM215" s="44"/>
      <c r="HON215" s="44"/>
      <c r="HOO215" s="44"/>
      <c r="HOP215" s="44"/>
      <c r="HOQ215" s="44"/>
      <c r="HOR215" s="44"/>
      <c r="HOS215" s="44"/>
      <c r="HOT215" s="44"/>
      <c r="HOU215" s="44"/>
      <c r="HOV215" s="44"/>
      <c r="HOW215" s="44"/>
      <c r="HOX215" s="44"/>
      <c r="HOY215" s="44"/>
      <c r="HOZ215" s="44"/>
      <c r="HPA215" s="44"/>
      <c r="HPB215" s="44"/>
      <c r="HPC215" s="44"/>
      <c r="HPD215" s="44"/>
      <c r="HPE215" s="44"/>
      <c r="HPF215" s="44"/>
      <c r="HPG215" s="44"/>
      <c r="HPH215" s="44"/>
      <c r="HPI215" s="44"/>
      <c r="HPJ215" s="44"/>
      <c r="HPK215" s="44"/>
      <c r="HPL215" s="44"/>
      <c r="HPM215" s="44"/>
      <c r="HPN215" s="44"/>
      <c r="HPO215" s="44"/>
      <c r="HPP215" s="44"/>
      <c r="HPQ215" s="44"/>
      <c r="HPR215" s="44"/>
      <c r="HPS215" s="44"/>
      <c r="HPT215" s="44"/>
      <c r="HPU215" s="44"/>
      <c r="HPV215" s="44"/>
      <c r="HPW215" s="44"/>
      <c r="HPX215" s="44"/>
      <c r="HPY215" s="44"/>
      <c r="HPZ215" s="44"/>
      <c r="HQA215" s="44"/>
      <c r="HQB215" s="44"/>
      <c r="HQC215" s="44"/>
      <c r="HQD215" s="44"/>
      <c r="HQE215" s="44"/>
      <c r="HQF215" s="44"/>
      <c r="HQG215" s="44"/>
      <c r="HQH215" s="44"/>
      <c r="HQI215" s="44"/>
      <c r="HQJ215" s="44"/>
      <c r="HQK215" s="44"/>
      <c r="HQL215" s="44"/>
      <c r="HQM215" s="44"/>
      <c r="HQN215" s="44"/>
      <c r="HQO215" s="44"/>
      <c r="HQP215" s="44"/>
      <c r="HQQ215" s="44"/>
      <c r="HQR215" s="44"/>
      <c r="HQS215" s="44"/>
      <c r="HQT215" s="44"/>
      <c r="HQU215" s="44"/>
      <c r="HQV215" s="44"/>
      <c r="HQW215" s="44"/>
      <c r="HQX215" s="44"/>
      <c r="HQY215" s="44"/>
      <c r="HQZ215" s="44"/>
      <c r="HRA215" s="44"/>
      <c r="HRB215" s="44"/>
      <c r="HRC215" s="44"/>
      <c r="HRD215" s="44"/>
      <c r="HRE215" s="44"/>
      <c r="HRF215" s="44"/>
      <c r="HRG215" s="44"/>
      <c r="HRH215" s="44"/>
      <c r="HRI215" s="44"/>
      <c r="HRJ215" s="44"/>
      <c r="HRK215" s="44"/>
      <c r="HRL215" s="44"/>
      <c r="HRM215" s="44"/>
      <c r="HRN215" s="44"/>
      <c r="HRO215" s="44"/>
      <c r="HRP215" s="44"/>
      <c r="HRQ215" s="44"/>
      <c r="HRR215" s="44"/>
      <c r="HRS215" s="44"/>
      <c r="HRT215" s="44"/>
      <c r="HRU215" s="44"/>
      <c r="HRV215" s="44"/>
      <c r="HRW215" s="44"/>
      <c r="HRX215" s="44"/>
      <c r="HRY215" s="44"/>
      <c r="HRZ215" s="44"/>
      <c r="HSA215" s="44"/>
      <c r="HSB215" s="44"/>
      <c r="HSC215" s="44"/>
      <c r="HSD215" s="44"/>
      <c r="HSE215" s="44"/>
      <c r="HSF215" s="44"/>
      <c r="HSG215" s="44"/>
      <c r="HSH215" s="44"/>
      <c r="HSI215" s="44"/>
      <c r="HSJ215" s="44"/>
      <c r="HSK215" s="44"/>
      <c r="HSL215" s="44"/>
      <c r="HSM215" s="44"/>
      <c r="HSN215" s="44"/>
      <c r="HSO215" s="44"/>
      <c r="HSP215" s="44"/>
      <c r="HSQ215" s="44"/>
      <c r="HSR215" s="44"/>
      <c r="HSS215" s="44"/>
      <c r="HST215" s="44"/>
      <c r="HSU215" s="44"/>
      <c r="HSV215" s="44"/>
      <c r="HSW215" s="44"/>
      <c r="HSX215" s="44"/>
      <c r="HSY215" s="44"/>
      <c r="HSZ215" s="44"/>
      <c r="HTA215" s="44"/>
      <c r="HTB215" s="44"/>
      <c r="HTC215" s="44"/>
      <c r="HTD215" s="44"/>
      <c r="HTE215" s="44"/>
      <c r="HTF215" s="44"/>
      <c r="HTG215" s="44"/>
      <c r="HTH215" s="44"/>
      <c r="HTI215" s="44"/>
      <c r="HTJ215" s="44"/>
      <c r="HTK215" s="44"/>
      <c r="HTL215" s="44"/>
      <c r="HTM215" s="44"/>
      <c r="HTN215" s="44"/>
      <c r="HTO215" s="44"/>
      <c r="HTP215" s="44"/>
      <c r="HTQ215" s="44"/>
      <c r="HTR215" s="44"/>
      <c r="HTS215" s="44"/>
      <c r="HTT215" s="44"/>
      <c r="HTU215" s="44"/>
      <c r="HTV215" s="44"/>
      <c r="HTW215" s="44"/>
      <c r="HTX215" s="44"/>
      <c r="HTY215" s="44"/>
      <c r="HTZ215" s="44"/>
      <c r="HUA215" s="44"/>
      <c r="HUB215" s="44"/>
      <c r="HUC215" s="44"/>
      <c r="HUD215" s="44"/>
      <c r="HUE215" s="44"/>
      <c r="HUF215" s="44"/>
      <c r="HUG215" s="44"/>
      <c r="HUH215" s="44"/>
      <c r="HUI215" s="44"/>
      <c r="HUJ215" s="44"/>
      <c r="HUK215" s="44"/>
      <c r="HUL215" s="44"/>
      <c r="HUM215" s="44"/>
      <c r="HUN215" s="44"/>
      <c r="HUO215" s="44"/>
      <c r="HUP215" s="44"/>
      <c r="HUQ215" s="44"/>
      <c r="HUR215" s="44"/>
      <c r="HUS215" s="44"/>
      <c r="HUT215" s="44"/>
      <c r="HUU215" s="44"/>
      <c r="HUV215" s="44"/>
      <c r="HUW215" s="44"/>
      <c r="HUX215" s="44"/>
      <c r="HUY215" s="44"/>
      <c r="HUZ215" s="44"/>
      <c r="HVA215" s="44"/>
      <c r="HVB215" s="44"/>
      <c r="HVC215" s="44"/>
      <c r="HVD215" s="44"/>
      <c r="HVE215" s="44"/>
      <c r="HVF215" s="44"/>
      <c r="HVG215" s="44"/>
      <c r="HVH215" s="44"/>
      <c r="HVI215" s="44"/>
      <c r="HVJ215" s="44"/>
      <c r="HVK215" s="44"/>
      <c r="HVL215" s="44"/>
      <c r="HVM215" s="44"/>
      <c r="HVN215" s="44"/>
      <c r="HVO215" s="44"/>
      <c r="HVP215" s="44"/>
      <c r="HVQ215" s="44"/>
      <c r="HVR215" s="44"/>
      <c r="HVS215" s="44"/>
      <c r="HVT215" s="44"/>
      <c r="HVU215" s="44"/>
      <c r="HVV215" s="44"/>
      <c r="HVW215" s="44"/>
      <c r="HVX215" s="44"/>
      <c r="HVY215" s="44"/>
      <c r="HVZ215" s="44"/>
      <c r="HWA215" s="44"/>
      <c r="HWB215" s="44"/>
      <c r="HWC215" s="44"/>
      <c r="HWD215" s="44"/>
      <c r="HWE215" s="44"/>
      <c r="HWF215" s="44"/>
      <c r="HWG215" s="44"/>
      <c r="HWH215" s="44"/>
      <c r="HWI215" s="44"/>
      <c r="HWJ215" s="44"/>
      <c r="HWK215" s="44"/>
      <c r="HWL215" s="44"/>
      <c r="HWM215" s="44"/>
      <c r="HWN215" s="44"/>
      <c r="HWO215" s="44"/>
      <c r="HWP215" s="44"/>
      <c r="HWQ215" s="44"/>
      <c r="HWR215" s="44"/>
      <c r="HWS215" s="44"/>
      <c r="HWT215" s="44"/>
      <c r="HWU215" s="44"/>
      <c r="HWV215" s="44"/>
      <c r="HWW215" s="44"/>
      <c r="HWX215" s="44"/>
      <c r="HWY215" s="44"/>
      <c r="HWZ215" s="44"/>
      <c r="HXA215" s="44"/>
      <c r="HXB215" s="44"/>
      <c r="HXC215" s="44"/>
      <c r="HXD215" s="44"/>
      <c r="HXE215" s="44"/>
      <c r="HXF215" s="44"/>
      <c r="HXG215" s="44"/>
      <c r="HXH215" s="44"/>
      <c r="HXI215" s="44"/>
      <c r="HXJ215" s="44"/>
      <c r="HXK215" s="44"/>
      <c r="HXL215" s="44"/>
      <c r="HXM215" s="44"/>
      <c r="HXN215" s="44"/>
      <c r="HXO215" s="44"/>
      <c r="HXP215" s="44"/>
      <c r="HXQ215" s="44"/>
      <c r="HXR215" s="44"/>
      <c r="HXS215" s="44"/>
      <c r="HXT215" s="44"/>
      <c r="HXU215" s="44"/>
      <c r="HXV215" s="44"/>
      <c r="HXW215" s="44"/>
      <c r="HXX215" s="44"/>
      <c r="HXY215" s="44"/>
      <c r="HXZ215" s="44"/>
      <c r="HYA215" s="44"/>
      <c r="HYB215" s="44"/>
      <c r="HYC215" s="44"/>
      <c r="HYD215" s="44"/>
      <c r="HYE215" s="44"/>
      <c r="HYF215" s="44"/>
      <c r="HYG215" s="44"/>
      <c r="HYH215" s="44"/>
      <c r="HYI215" s="44"/>
      <c r="HYJ215" s="44"/>
      <c r="HYK215" s="44"/>
      <c r="HYL215" s="44"/>
      <c r="HYM215" s="44"/>
      <c r="HYN215" s="44"/>
      <c r="HYO215" s="44"/>
      <c r="HYP215" s="44"/>
      <c r="HYQ215" s="44"/>
      <c r="HYR215" s="44"/>
      <c r="HYS215" s="44"/>
      <c r="HYT215" s="44"/>
      <c r="HYU215" s="44"/>
      <c r="HYV215" s="44"/>
      <c r="HYW215" s="44"/>
      <c r="HYX215" s="44"/>
      <c r="HYY215" s="44"/>
      <c r="HYZ215" s="44"/>
      <c r="HZA215" s="44"/>
      <c r="HZB215" s="44"/>
      <c r="HZC215" s="44"/>
      <c r="HZD215" s="44"/>
      <c r="HZE215" s="44"/>
      <c r="HZF215" s="44"/>
      <c r="HZG215" s="44"/>
      <c r="HZH215" s="44"/>
      <c r="HZI215" s="44"/>
      <c r="HZJ215" s="44"/>
      <c r="HZK215" s="44"/>
      <c r="HZL215" s="44"/>
      <c r="HZM215" s="44"/>
      <c r="HZN215" s="44"/>
      <c r="HZO215" s="44"/>
      <c r="HZP215" s="44"/>
      <c r="HZQ215" s="44"/>
      <c r="HZR215" s="44"/>
      <c r="HZS215" s="44"/>
      <c r="HZT215" s="44"/>
      <c r="HZU215" s="44"/>
      <c r="HZV215" s="44"/>
      <c r="HZW215" s="44"/>
      <c r="HZX215" s="44"/>
      <c r="HZY215" s="44"/>
      <c r="HZZ215" s="44"/>
      <c r="IAA215" s="44"/>
      <c r="IAB215" s="44"/>
      <c r="IAC215" s="44"/>
      <c r="IAD215" s="44"/>
      <c r="IAE215" s="44"/>
      <c r="IAF215" s="44"/>
      <c r="IAG215" s="44"/>
      <c r="IAH215" s="44"/>
      <c r="IAI215" s="44"/>
      <c r="IAJ215" s="44"/>
      <c r="IAK215" s="44"/>
      <c r="IAL215" s="44"/>
      <c r="IAM215" s="44"/>
      <c r="IAN215" s="44"/>
      <c r="IAO215" s="44"/>
      <c r="IAP215" s="44"/>
      <c r="IAQ215" s="44"/>
      <c r="IAR215" s="44"/>
      <c r="IAS215" s="44"/>
      <c r="IAT215" s="44"/>
      <c r="IAU215" s="44"/>
      <c r="IAV215" s="44"/>
      <c r="IAW215" s="44"/>
      <c r="IAX215" s="44"/>
      <c r="IAY215" s="44"/>
      <c r="IAZ215" s="44"/>
      <c r="IBA215" s="44"/>
      <c r="IBB215" s="44"/>
      <c r="IBC215" s="44"/>
      <c r="IBD215" s="44"/>
      <c r="IBE215" s="44"/>
      <c r="IBF215" s="44"/>
      <c r="IBG215" s="44"/>
      <c r="IBH215" s="44"/>
      <c r="IBI215" s="44"/>
      <c r="IBJ215" s="44"/>
      <c r="IBK215" s="44"/>
      <c r="IBL215" s="44"/>
      <c r="IBM215" s="44"/>
      <c r="IBN215" s="44"/>
      <c r="IBO215" s="44"/>
      <c r="IBP215" s="44"/>
      <c r="IBQ215" s="44"/>
      <c r="IBR215" s="44"/>
      <c r="IBS215" s="44"/>
      <c r="IBT215" s="44"/>
      <c r="IBU215" s="44"/>
      <c r="IBV215" s="44"/>
      <c r="IBW215" s="44"/>
      <c r="IBX215" s="44"/>
      <c r="IBY215" s="44"/>
      <c r="IBZ215" s="44"/>
      <c r="ICA215" s="44"/>
      <c r="ICB215" s="44"/>
      <c r="ICC215" s="44"/>
      <c r="ICD215" s="44"/>
      <c r="ICE215" s="44"/>
      <c r="ICF215" s="44"/>
      <c r="ICG215" s="44"/>
      <c r="ICH215" s="44"/>
      <c r="ICI215" s="44"/>
      <c r="ICJ215" s="44"/>
      <c r="ICK215" s="44"/>
      <c r="ICL215" s="44"/>
      <c r="ICM215" s="44"/>
      <c r="ICN215" s="44"/>
      <c r="ICO215" s="44"/>
      <c r="ICP215" s="44"/>
      <c r="ICQ215" s="44"/>
      <c r="ICR215" s="44"/>
      <c r="ICS215" s="44"/>
      <c r="ICT215" s="44"/>
      <c r="ICU215" s="44"/>
      <c r="ICV215" s="44"/>
      <c r="ICW215" s="44"/>
      <c r="ICX215" s="44"/>
      <c r="ICY215" s="44"/>
      <c r="ICZ215" s="44"/>
      <c r="IDA215" s="44"/>
      <c r="IDB215" s="44"/>
      <c r="IDC215" s="44"/>
      <c r="IDD215" s="44"/>
      <c r="IDE215" s="44"/>
      <c r="IDF215" s="44"/>
      <c r="IDG215" s="44"/>
      <c r="IDH215" s="44"/>
      <c r="IDI215" s="44"/>
      <c r="IDJ215" s="44"/>
      <c r="IDK215" s="44"/>
      <c r="IDL215" s="44"/>
      <c r="IDM215" s="44"/>
      <c r="IDN215" s="44"/>
      <c r="IDO215" s="44"/>
      <c r="IDP215" s="44"/>
      <c r="IDQ215" s="44"/>
      <c r="IDR215" s="44"/>
      <c r="IDS215" s="44"/>
      <c r="IDT215" s="44"/>
      <c r="IDU215" s="44"/>
      <c r="IDV215" s="44"/>
      <c r="IDW215" s="44"/>
      <c r="IDX215" s="44"/>
      <c r="IDY215" s="44"/>
      <c r="IDZ215" s="44"/>
      <c r="IEA215" s="44"/>
      <c r="IEB215" s="44"/>
      <c r="IEC215" s="44"/>
      <c r="IED215" s="44"/>
      <c r="IEE215" s="44"/>
      <c r="IEF215" s="44"/>
      <c r="IEG215" s="44"/>
      <c r="IEH215" s="44"/>
      <c r="IEI215" s="44"/>
      <c r="IEJ215" s="44"/>
      <c r="IEK215" s="44"/>
      <c r="IEL215" s="44"/>
      <c r="IEM215" s="44"/>
      <c r="IEN215" s="44"/>
      <c r="IEO215" s="44"/>
      <c r="IEP215" s="44"/>
      <c r="IEQ215" s="44"/>
      <c r="IER215" s="44"/>
      <c r="IES215" s="44"/>
      <c r="IET215" s="44"/>
      <c r="IEU215" s="44"/>
      <c r="IEV215" s="44"/>
      <c r="IEW215" s="44"/>
      <c r="IEX215" s="44"/>
      <c r="IEY215" s="44"/>
      <c r="IEZ215" s="44"/>
      <c r="IFA215" s="44"/>
      <c r="IFB215" s="44"/>
      <c r="IFC215" s="44"/>
      <c r="IFD215" s="44"/>
      <c r="IFE215" s="44"/>
      <c r="IFF215" s="44"/>
      <c r="IFG215" s="44"/>
      <c r="IFH215" s="44"/>
      <c r="IFI215" s="44"/>
      <c r="IFJ215" s="44"/>
      <c r="IFK215" s="44"/>
      <c r="IFL215" s="44"/>
      <c r="IFM215" s="44"/>
      <c r="IFN215" s="44"/>
      <c r="IFO215" s="44"/>
      <c r="IFP215" s="44"/>
      <c r="IFQ215" s="44"/>
      <c r="IFR215" s="44"/>
      <c r="IFS215" s="44"/>
      <c r="IFT215" s="44"/>
      <c r="IFU215" s="44"/>
      <c r="IFV215" s="44"/>
      <c r="IFW215" s="44"/>
      <c r="IFX215" s="44"/>
      <c r="IFY215" s="44"/>
      <c r="IFZ215" s="44"/>
      <c r="IGA215" s="44"/>
      <c r="IGB215" s="44"/>
      <c r="IGC215" s="44"/>
      <c r="IGD215" s="44"/>
      <c r="IGE215" s="44"/>
      <c r="IGF215" s="44"/>
      <c r="IGG215" s="44"/>
      <c r="IGH215" s="44"/>
      <c r="IGI215" s="44"/>
      <c r="IGJ215" s="44"/>
      <c r="IGK215" s="44"/>
      <c r="IGL215" s="44"/>
      <c r="IGM215" s="44"/>
      <c r="IGN215" s="44"/>
      <c r="IGO215" s="44"/>
      <c r="IGP215" s="44"/>
      <c r="IGQ215" s="44"/>
      <c r="IGR215" s="44"/>
      <c r="IGS215" s="44"/>
      <c r="IGT215" s="44"/>
      <c r="IGU215" s="44"/>
      <c r="IGV215" s="44"/>
      <c r="IGW215" s="44"/>
      <c r="IGX215" s="44"/>
      <c r="IGY215" s="44"/>
      <c r="IGZ215" s="44"/>
      <c r="IHA215" s="44"/>
      <c r="IHB215" s="44"/>
      <c r="IHC215" s="44"/>
      <c r="IHD215" s="44"/>
      <c r="IHE215" s="44"/>
      <c r="IHF215" s="44"/>
      <c r="IHG215" s="44"/>
      <c r="IHH215" s="44"/>
      <c r="IHI215" s="44"/>
      <c r="IHJ215" s="44"/>
      <c r="IHK215" s="44"/>
      <c r="IHL215" s="44"/>
      <c r="IHM215" s="44"/>
      <c r="IHN215" s="44"/>
      <c r="IHO215" s="44"/>
      <c r="IHP215" s="44"/>
      <c r="IHQ215" s="44"/>
      <c r="IHR215" s="44"/>
      <c r="IHS215" s="44"/>
      <c r="IHT215" s="44"/>
      <c r="IHU215" s="44"/>
      <c r="IHV215" s="44"/>
      <c r="IHW215" s="44"/>
      <c r="IHX215" s="44"/>
      <c r="IHY215" s="44"/>
      <c r="IHZ215" s="44"/>
      <c r="IIA215" s="44"/>
      <c r="IIB215" s="44"/>
      <c r="IIC215" s="44"/>
      <c r="IID215" s="44"/>
      <c r="IIE215" s="44"/>
      <c r="IIF215" s="44"/>
      <c r="IIG215" s="44"/>
      <c r="IIH215" s="44"/>
      <c r="III215" s="44"/>
      <c r="IIJ215" s="44"/>
      <c r="IIK215" s="44"/>
      <c r="IIL215" s="44"/>
      <c r="IIM215" s="44"/>
      <c r="IIN215" s="44"/>
      <c r="IIO215" s="44"/>
      <c r="IIP215" s="44"/>
      <c r="IIQ215" s="44"/>
      <c r="IIR215" s="44"/>
      <c r="IIS215" s="44"/>
      <c r="IIT215" s="44"/>
      <c r="IIU215" s="44"/>
      <c r="IIV215" s="44"/>
      <c r="IIW215" s="44"/>
      <c r="IIX215" s="44"/>
      <c r="IIY215" s="44"/>
      <c r="IIZ215" s="44"/>
      <c r="IJA215" s="44"/>
      <c r="IJB215" s="44"/>
      <c r="IJC215" s="44"/>
      <c r="IJD215" s="44"/>
      <c r="IJE215" s="44"/>
      <c r="IJF215" s="44"/>
      <c r="IJG215" s="44"/>
      <c r="IJH215" s="44"/>
      <c r="IJI215" s="44"/>
      <c r="IJJ215" s="44"/>
      <c r="IJK215" s="44"/>
      <c r="IJL215" s="44"/>
      <c r="IJM215" s="44"/>
      <c r="IJN215" s="44"/>
      <c r="IJO215" s="44"/>
      <c r="IJP215" s="44"/>
      <c r="IJQ215" s="44"/>
      <c r="IJR215" s="44"/>
      <c r="IJS215" s="44"/>
      <c r="IJT215" s="44"/>
      <c r="IJU215" s="44"/>
      <c r="IJV215" s="44"/>
      <c r="IJW215" s="44"/>
      <c r="IJX215" s="44"/>
      <c r="IJY215" s="44"/>
      <c r="IJZ215" s="44"/>
      <c r="IKA215" s="44"/>
      <c r="IKB215" s="44"/>
      <c r="IKC215" s="44"/>
      <c r="IKD215" s="44"/>
      <c r="IKE215" s="44"/>
      <c r="IKF215" s="44"/>
      <c r="IKG215" s="44"/>
      <c r="IKH215" s="44"/>
      <c r="IKI215" s="44"/>
      <c r="IKJ215" s="44"/>
      <c r="IKK215" s="44"/>
      <c r="IKL215" s="44"/>
      <c r="IKM215" s="44"/>
      <c r="IKN215" s="44"/>
      <c r="IKO215" s="44"/>
      <c r="IKP215" s="44"/>
      <c r="IKQ215" s="44"/>
      <c r="IKR215" s="44"/>
      <c r="IKS215" s="44"/>
      <c r="IKT215" s="44"/>
      <c r="IKU215" s="44"/>
      <c r="IKV215" s="44"/>
      <c r="IKW215" s="44"/>
      <c r="IKX215" s="44"/>
      <c r="IKY215" s="44"/>
      <c r="IKZ215" s="44"/>
      <c r="ILA215" s="44"/>
      <c r="ILB215" s="44"/>
      <c r="ILC215" s="44"/>
      <c r="ILD215" s="44"/>
      <c r="ILE215" s="44"/>
      <c r="ILF215" s="44"/>
      <c r="ILG215" s="44"/>
      <c r="ILH215" s="44"/>
      <c r="ILI215" s="44"/>
      <c r="ILJ215" s="44"/>
      <c r="ILK215" s="44"/>
      <c r="ILL215" s="44"/>
      <c r="ILM215" s="44"/>
      <c r="ILN215" s="44"/>
      <c r="ILO215" s="44"/>
      <c r="ILP215" s="44"/>
      <c r="ILQ215" s="44"/>
      <c r="ILR215" s="44"/>
      <c r="ILS215" s="44"/>
      <c r="ILT215" s="44"/>
      <c r="ILU215" s="44"/>
      <c r="ILV215" s="44"/>
      <c r="ILW215" s="44"/>
      <c r="ILX215" s="44"/>
      <c r="ILY215" s="44"/>
      <c r="ILZ215" s="44"/>
      <c r="IMA215" s="44"/>
      <c r="IMB215" s="44"/>
      <c r="IMC215" s="44"/>
      <c r="IMD215" s="44"/>
      <c r="IME215" s="44"/>
      <c r="IMF215" s="44"/>
      <c r="IMG215" s="44"/>
      <c r="IMH215" s="44"/>
      <c r="IMI215" s="44"/>
      <c r="IMJ215" s="44"/>
      <c r="IMK215" s="44"/>
      <c r="IML215" s="44"/>
      <c r="IMM215" s="44"/>
      <c r="IMN215" s="44"/>
      <c r="IMO215" s="44"/>
      <c r="IMP215" s="44"/>
      <c r="IMQ215" s="44"/>
      <c r="IMR215" s="44"/>
      <c r="IMS215" s="44"/>
      <c r="IMT215" s="44"/>
      <c r="IMU215" s="44"/>
      <c r="IMV215" s="44"/>
      <c r="IMW215" s="44"/>
      <c r="IMX215" s="44"/>
      <c r="IMY215" s="44"/>
      <c r="IMZ215" s="44"/>
      <c r="INA215" s="44"/>
      <c r="INB215" s="44"/>
      <c r="INC215" s="44"/>
      <c r="IND215" s="44"/>
      <c r="INE215" s="44"/>
      <c r="INF215" s="44"/>
      <c r="ING215" s="44"/>
      <c r="INH215" s="44"/>
      <c r="INI215" s="44"/>
      <c r="INJ215" s="44"/>
      <c r="INK215" s="44"/>
      <c r="INL215" s="44"/>
      <c r="INM215" s="44"/>
      <c r="INN215" s="44"/>
      <c r="INO215" s="44"/>
      <c r="INP215" s="44"/>
      <c r="INQ215" s="44"/>
      <c r="INR215" s="44"/>
      <c r="INS215" s="44"/>
      <c r="INT215" s="44"/>
      <c r="INU215" s="44"/>
      <c r="INV215" s="44"/>
      <c r="INW215" s="44"/>
      <c r="INX215" s="44"/>
      <c r="INY215" s="44"/>
      <c r="INZ215" s="44"/>
      <c r="IOA215" s="44"/>
      <c r="IOB215" s="44"/>
      <c r="IOC215" s="44"/>
      <c r="IOD215" s="44"/>
      <c r="IOE215" s="44"/>
      <c r="IOF215" s="44"/>
      <c r="IOG215" s="44"/>
      <c r="IOH215" s="44"/>
      <c r="IOI215" s="44"/>
      <c r="IOJ215" s="44"/>
      <c r="IOK215" s="44"/>
      <c r="IOL215" s="44"/>
      <c r="IOM215" s="44"/>
      <c r="ION215" s="44"/>
      <c r="IOO215" s="44"/>
      <c r="IOP215" s="44"/>
      <c r="IOQ215" s="44"/>
      <c r="IOR215" s="44"/>
      <c r="IOS215" s="44"/>
      <c r="IOT215" s="44"/>
      <c r="IOU215" s="44"/>
      <c r="IOV215" s="44"/>
      <c r="IOW215" s="44"/>
      <c r="IOX215" s="44"/>
      <c r="IOY215" s="44"/>
      <c r="IOZ215" s="44"/>
      <c r="IPA215" s="44"/>
      <c r="IPB215" s="44"/>
      <c r="IPC215" s="44"/>
      <c r="IPD215" s="44"/>
      <c r="IPE215" s="44"/>
      <c r="IPF215" s="44"/>
      <c r="IPG215" s="44"/>
      <c r="IPH215" s="44"/>
      <c r="IPI215" s="44"/>
      <c r="IPJ215" s="44"/>
      <c r="IPK215" s="44"/>
      <c r="IPL215" s="44"/>
      <c r="IPM215" s="44"/>
      <c r="IPN215" s="44"/>
      <c r="IPO215" s="44"/>
      <c r="IPP215" s="44"/>
      <c r="IPQ215" s="44"/>
      <c r="IPR215" s="44"/>
      <c r="IPS215" s="44"/>
      <c r="IPT215" s="44"/>
      <c r="IPU215" s="44"/>
      <c r="IPV215" s="44"/>
      <c r="IPW215" s="44"/>
      <c r="IPX215" s="44"/>
      <c r="IPY215" s="44"/>
      <c r="IPZ215" s="44"/>
      <c r="IQA215" s="44"/>
      <c r="IQB215" s="44"/>
      <c r="IQC215" s="44"/>
      <c r="IQD215" s="44"/>
      <c r="IQE215" s="44"/>
      <c r="IQF215" s="44"/>
      <c r="IQG215" s="44"/>
      <c r="IQH215" s="44"/>
      <c r="IQI215" s="44"/>
      <c r="IQJ215" s="44"/>
      <c r="IQK215" s="44"/>
      <c r="IQL215" s="44"/>
      <c r="IQM215" s="44"/>
      <c r="IQN215" s="44"/>
      <c r="IQO215" s="44"/>
      <c r="IQP215" s="44"/>
      <c r="IQQ215" s="44"/>
      <c r="IQR215" s="44"/>
      <c r="IQS215" s="44"/>
      <c r="IQT215" s="44"/>
      <c r="IQU215" s="44"/>
      <c r="IQV215" s="44"/>
      <c r="IQW215" s="44"/>
      <c r="IQX215" s="44"/>
      <c r="IQY215" s="44"/>
      <c r="IQZ215" s="44"/>
      <c r="IRA215" s="44"/>
      <c r="IRB215" s="44"/>
      <c r="IRC215" s="44"/>
      <c r="IRD215" s="44"/>
      <c r="IRE215" s="44"/>
      <c r="IRF215" s="44"/>
      <c r="IRG215" s="44"/>
      <c r="IRH215" s="44"/>
      <c r="IRI215" s="44"/>
      <c r="IRJ215" s="44"/>
      <c r="IRK215" s="44"/>
      <c r="IRL215" s="44"/>
      <c r="IRM215" s="44"/>
      <c r="IRN215" s="44"/>
      <c r="IRO215" s="44"/>
      <c r="IRP215" s="44"/>
      <c r="IRQ215" s="44"/>
      <c r="IRR215" s="44"/>
      <c r="IRS215" s="44"/>
      <c r="IRT215" s="44"/>
      <c r="IRU215" s="44"/>
      <c r="IRV215" s="44"/>
      <c r="IRW215" s="44"/>
      <c r="IRX215" s="44"/>
      <c r="IRY215" s="44"/>
      <c r="IRZ215" s="44"/>
      <c r="ISA215" s="44"/>
      <c r="ISB215" s="44"/>
      <c r="ISC215" s="44"/>
      <c r="ISD215" s="44"/>
      <c r="ISE215" s="44"/>
      <c r="ISF215" s="44"/>
      <c r="ISG215" s="44"/>
      <c r="ISH215" s="44"/>
      <c r="ISI215" s="44"/>
      <c r="ISJ215" s="44"/>
      <c r="ISK215" s="44"/>
      <c r="ISL215" s="44"/>
      <c r="ISM215" s="44"/>
      <c r="ISN215" s="44"/>
      <c r="ISO215" s="44"/>
      <c r="ISP215" s="44"/>
      <c r="ISQ215" s="44"/>
      <c r="ISR215" s="44"/>
      <c r="ISS215" s="44"/>
      <c r="IST215" s="44"/>
      <c r="ISU215" s="44"/>
      <c r="ISV215" s="44"/>
      <c r="ISW215" s="44"/>
      <c r="ISX215" s="44"/>
      <c r="ISY215" s="44"/>
      <c r="ISZ215" s="44"/>
      <c r="ITA215" s="44"/>
      <c r="ITB215" s="44"/>
      <c r="ITC215" s="44"/>
      <c r="ITD215" s="44"/>
      <c r="ITE215" s="44"/>
      <c r="ITF215" s="44"/>
      <c r="ITG215" s="44"/>
      <c r="ITH215" s="44"/>
      <c r="ITI215" s="44"/>
      <c r="ITJ215" s="44"/>
      <c r="ITK215" s="44"/>
      <c r="ITL215" s="44"/>
      <c r="ITM215" s="44"/>
      <c r="ITN215" s="44"/>
      <c r="ITO215" s="44"/>
      <c r="ITP215" s="44"/>
      <c r="ITQ215" s="44"/>
      <c r="ITR215" s="44"/>
      <c r="ITS215" s="44"/>
      <c r="ITT215" s="44"/>
      <c r="ITU215" s="44"/>
      <c r="ITV215" s="44"/>
      <c r="ITW215" s="44"/>
      <c r="ITX215" s="44"/>
      <c r="ITY215" s="44"/>
      <c r="ITZ215" s="44"/>
      <c r="IUA215" s="44"/>
      <c r="IUB215" s="44"/>
      <c r="IUC215" s="44"/>
      <c r="IUD215" s="44"/>
      <c r="IUE215" s="44"/>
      <c r="IUF215" s="44"/>
      <c r="IUG215" s="44"/>
      <c r="IUH215" s="44"/>
      <c r="IUI215" s="44"/>
      <c r="IUJ215" s="44"/>
      <c r="IUK215" s="44"/>
      <c r="IUL215" s="44"/>
      <c r="IUM215" s="44"/>
      <c r="IUN215" s="44"/>
      <c r="IUO215" s="44"/>
      <c r="IUP215" s="44"/>
      <c r="IUQ215" s="44"/>
      <c r="IUR215" s="44"/>
      <c r="IUS215" s="44"/>
      <c r="IUT215" s="44"/>
      <c r="IUU215" s="44"/>
      <c r="IUV215" s="44"/>
      <c r="IUW215" s="44"/>
      <c r="IUX215" s="44"/>
      <c r="IUY215" s="44"/>
      <c r="IUZ215" s="44"/>
      <c r="IVA215" s="44"/>
      <c r="IVB215" s="44"/>
      <c r="IVC215" s="44"/>
      <c r="IVD215" s="44"/>
      <c r="IVE215" s="44"/>
      <c r="IVF215" s="44"/>
      <c r="IVG215" s="44"/>
      <c r="IVH215" s="44"/>
      <c r="IVI215" s="44"/>
      <c r="IVJ215" s="44"/>
      <c r="IVK215" s="44"/>
      <c r="IVL215" s="44"/>
      <c r="IVM215" s="44"/>
      <c r="IVN215" s="44"/>
      <c r="IVO215" s="44"/>
      <c r="IVP215" s="44"/>
      <c r="IVQ215" s="44"/>
      <c r="IVR215" s="44"/>
      <c r="IVS215" s="44"/>
      <c r="IVT215" s="44"/>
      <c r="IVU215" s="44"/>
      <c r="IVV215" s="44"/>
      <c r="IVW215" s="44"/>
      <c r="IVX215" s="44"/>
      <c r="IVY215" s="44"/>
      <c r="IVZ215" s="44"/>
      <c r="IWA215" s="44"/>
      <c r="IWB215" s="44"/>
      <c r="IWC215" s="44"/>
      <c r="IWD215" s="44"/>
      <c r="IWE215" s="44"/>
      <c r="IWF215" s="44"/>
      <c r="IWG215" s="44"/>
      <c r="IWH215" s="44"/>
      <c r="IWI215" s="44"/>
      <c r="IWJ215" s="44"/>
      <c r="IWK215" s="44"/>
      <c r="IWL215" s="44"/>
      <c r="IWM215" s="44"/>
      <c r="IWN215" s="44"/>
      <c r="IWO215" s="44"/>
      <c r="IWP215" s="44"/>
      <c r="IWQ215" s="44"/>
      <c r="IWR215" s="44"/>
      <c r="IWS215" s="44"/>
      <c r="IWT215" s="44"/>
      <c r="IWU215" s="44"/>
      <c r="IWV215" s="44"/>
      <c r="IWW215" s="44"/>
      <c r="IWX215" s="44"/>
      <c r="IWY215" s="44"/>
      <c r="IWZ215" s="44"/>
      <c r="IXA215" s="44"/>
      <c r="IXB215" s="44"/>
      <c r="IXC215" s="44"/>
      <c r="IXD215" s="44"/>
      <c r="IXE215" s="44"/>
      <c r="IXF215" s="44"/>
      <c r="IXG215" s="44"/>
      <c r="IXH215" s="44"/>
      <c r="IXI215" s="44"/>
      <c r="IXJ215" s="44"/>
      <c r="IXK215" s="44"/>
      <c r="IXL215" s="44"/>
      <c r="IXM215" s="44"/>
      <c r="IXN215" s="44"/>
      <c r="IXO215" s="44"/>
      <c r="IXP215" s="44"/>
      <c r="IXQ215" s="44"/>
      <c r="IXR215" s="44"/>
      <c r="IXS215" s="44"/>
      <c r="IXT215" s="44"/>
      <c r="IXU215" s="44"/>
      <c r="IXV215" s="44"/>
      <c r="IXW215" s="44"/>
      <c r="IXX215" s="44"/>
      <c r="IXY215" s="44"/>
      <c r="IXZ215" s="44"/>
      <c r="IYA215" s="44"/>
      <c r="IYB215" s="44"/>
      <c r="IYC215" s="44"/>
      <c r="IYD215" s="44"/>
      <c r="IYE215" s="44"/>
      <c r="IYF215" s="44"/>
      <c r="IYG215" s="44"/>
      <c r="IYH215" s="44"/>
      <c r="IYI215" s="44"/>
      <c r="IYJ215" s="44"/>
      <c r="IYK215" s="44"/>
      <c r="IYL215" s="44"/>
      <c r="IYM215" s="44"/>
      <c r="IYN215" s="44"/>
      <c r="IYO215" s="44"/>
      <c r="IYP215" s="44"/>
      <c r="IYQ215" s="44"/>
      <c r="IYR215" s="44"/>
      <c r="IYS215" s="44"/>
      <c r="IYT215" s="44"/>
      <c r="IYU215" s="44"/>
      <c r="IYV215" s="44"/>
      <c r="IYW215" s="44"/>
      <c r="IYX215" s="44"/>
      <c r="IYY215" s="44"/>
      <c r="IYZ215" s="44"/>
      <c r="IZA215" s="44"/>
      <c r="IZB215" s="44"/>
      <c r="IZC215" s="44"/>
      <c r="IZD215" s="44"/>
      <c r="IZE215" s="44"/>
      <c r="IZF215" s="44"/>
      <c r="IZG215" s="44"/>
      <c r="IZH215" s="44"/>
      <c r="IZI215" s="44"/>
      <c r="IZJ215" s="44"/>
      <c r="IZK215" s="44"/>
      <c r="IZL215" s="44"/>
      <c r="IZM215" s="44"/>
      <c r="IZN215" s="44"/>
      <c r="IZO215" s="44"/>
      <c r="IZP215" s="44"/>
      <c r="IZQ215" s="44"/>
      <c r="IZR215" s="44"/>
      <c r="IZS215" s="44"/>
      <c r="IZT215" s="44"/>
      <c r="IZU215" s="44"/>
      <c r="IZV215" s="44"/>
      <c r="IZW215" s="44"/>
      <c r="IZX215" s="44"/>
      <c r="IZY215" s="44"/>
      <c r="IZZ215" s="44"/>
      <c r="JAA215" s="44"/>
      <c r="JAB215" s="44"/>
      <c r="JAC215" s="44"/>
      <c r="JAD215" s="44"/>
      <c r="JAE215" s="44"/>
      <c r="JAF215" s="44"/>
      <c r="JAG215" s="44"/>
      <c r="JAH215" s="44"/>
      <c r="JAI215" s="44"/>
      <c r="JAJ215" s="44"/>
      <c r="JAK215" s="44"/>
      <c r="JAL215" s="44"/>
      <c r="JAM215" s="44"/>
      <c r="JAN215" s="44"/>
      <c r="JAO215" s="44"/>
      <c r="JAP215" s="44"/>
      <c r="JAQ215" s="44"/>
      <c r="JAR215" s="44"/>
      <c r="JAS215" s="44"/>
      <c r="JAT215" s="44"/>
      <c r="JAU215" s="44"/>
      <c r="JAV215" s="44"/>
      <c r="JAW215" s="44"/>
      <c r="JAX215" s="44"/>
      <c r="JAY215" s="44"/>
      <c r="JAZ215" s="44"/>
      <c r="JBA215" s="44"/>
      <c r="JBB215" s="44"/>
      <c r="JBC215" s="44"/>
      <c r="JBD215" s="44"/>
      <c r="JBE215" s="44"/>
      <c r="JBF215" s="44"/>
      <c r="JBG215" s="44"/>
      <c r="JBH215" s="44"/>
      <c r="JBI215" s="44"/>
      <c r="JBJ215" s="44"/>
      <c r="JBK215" s="44"/>
      <c r="JBL215" s="44"/>
      <c r="JBM215" s="44"/>
      <c r="JBN215" s="44"/>
      <c r="JBO215" s="44"/>
      <c r="JBP215" s="44"/>
      <c r="JBQ215" s="44"/>
      <c r="JBR215" s="44"/>
      <c r="JBS215" s="44"/>
      <c r="JBT215" s="44"/>
      <c r="JBU215" s="44"/>
      <c r="JBV215" s="44"/>
      <c r="JBW215" s="44"/>
      <c r="JBX215" s="44"/>
      <c r="JBY215" s="44"/>
      <c r="JBZ215" s="44"/>
      <c r="JCA215" s="44"/>
      <c r="JCB215" s="44"/>
      <c r="JCC215" s="44"/>
      <c r="JCD215" s="44"/>
      <c r="JCE215" s="44"/>
      <c r="JCF215" s="44"/>
      <c r="JCG215" s="44"/>
      <c r="JCH215" s="44"/>
      <c r="JCI215" s="44"/>
      <c r="JCJ215" s="44"/>
      <c r="JCK215" s="44"/>
      <c r="JCL215" s="44"/>
      <c r="JCM215" s="44"/>
      <c r="JCN215" s="44"/>
      <c r="JCO215" s="44"/>
      <c r="JCP215" s="44"/>
      <c r="JCQ215" s="44"/>
      <c r="JCR215" s="44"/>
      <c r="JCS215" s="44"/>
      <c r="JCT215" s="44"/>
      <c r="JCU215" s="44"/>
      <c r="JCV215" s="44"/>
      <c r="JCW215" s="44"/>
      <c r="JCX215" s="44"/>
      <c r="JCY215" s="44"/>
      <c r="JCZ215" s="44"/>
      <c r="JDA215" s="44"/>
      <c r="JDB215" s="44"/>
      <c r="JDC215" s="44"/>
      <c r="JDD215" s="44"/>
      <c r="JDE215" s="44"/>
      <c r="JDF215" s="44"/>
      <c r="JDG215" s="44"/>
      <c r="JDH215" s="44"/>
      <c r="JDI215" s="44"/>
      <c r="JDJ215" s="44"/>
      <c r="JDK215" s="44"/>
      <c r="JDL215" s="44"/>
      <c r="JDM215" s="44"/>
      <c r="JDN215" s="44"/>
      <c r="JDO215" s="44"/>
      <c r="JDP215" s="44"/>
      <c r="JDQ215" s="44"/>
      <c r="JDR215" s="44"/>
      <c r="JDS215" s="44"/>
      <c r="JDT215" s="44"/>
      <c r="JDU215" s="44"/>
      <c r="JDV215" s="44"/>
      <c r="JDW215" s="44"/>
      <c r="JDX215" s="44"/>
      <c r="JDY215" s="44"/>
      <c r="JDZ215" s="44"/>
      <c r="JEA215" s="44"/>
      <c r="JEB215" s="44"/>
      <c r="JEC215" s="44"/>
      <c r="JED215" s="44"/>
      <c r="JEE215" s="44"/>
      <c r="JEF215" s="44"/>
      <c r="JEG215" s="44"/>
      <c r="JEH215" s="44"/>
      <c r="JEI215" s="44"/>
      <c r="JEJ215" s="44"/>
      <c r="JEK215" s="44"/>
      <c r="JEL215" s="44"/>
      <c r="JEM215" s="44"/>
      <c r="JEN215" s="44"/>
      <c r="JEO215" s="44"/>
      <c r="JEP215" s="44"/>
      <c r="JEQ215" s="44"/>
      <c r="JER215" s="44"/>
      <c r="JES215" s="44"/>
      <c r="JET215" s="44"/>
      <c r="JEU215" s="44"/>
      <c r="JEV215" s="44"/>
      <c r="JEW215" s="44"/>
      <c r="JEX215" s="44"/>
      <c r="JEY215" s="44"/>
      <c r="JEZ215" s="44"/>
      <c r="JFA215" s="44"/>
      <c r="JFB215" s="44"/>
      <c r="JFC215" s="44"/>
      <c r="JFD215" s="44"/>
      <c r="JFE215" s="44"/>
      <c r="JFF215" s="44"/>
      <c r="JFG215" s="44"/>
      <c r="JFH215" s="44"/>
      <c r="JFI215" s="44"/>
      <c r="JFJ215" s="44"/>
      <c r="JFK215" s="44"/>
      <c r="JFL215" s="44"/>
      <c r="JFM215" s="44"/>
      <c r="JFN215" s="44"/>
      <c r="JFO215" s="44"/>
      <c r="JFP215" s="44"/>
      <c r="JFQ215" s="44"/>
      <c r="JFR215" s="44"/>
      <c r="JFS215" s="44"/>
      <c r="JFT215" s="44"/>
      <c r="JFU215" s="44"/>
      <c r="JFV215" s="44"/>
      <c r="JFW215" s="44"/>
      <c r="JFX215" s="44"/>
      <c r="JFY215" s="44"/>
      <c r="JFZ215" s="44"/>
      <c r="JGA215" s="44"/>
      <c r="JGB215" s="44"/>
      <c r="JGC215" s="44"/>
      <c r="JGD215" s="44"/>
      <c r="JGE215" s="44"/>
      <c r="JGF215" s="44"/>
      <c r="JGG215" s="44"/>
      <c r="JGH215" s="44"/>
      <c r="JGI215" s="44"/>
      <c r="JGJ215" s="44"/>
      <c r="JGK215" s="44"/>
      <c r="JGL215" s="44"/>
      <c r="JGM215" s="44"/>
      <c r="JGN215" s="44"/>
      <c r="JGO215" s="44"/>
      <c r="JGP215" s="44"/>
      <c r="JGQ215" s="44"/>
      <c r="JGR215" s="44"/>
      <c r="JGS215" s="44"/>
      <c r="JGT215" s="44"/>
      <c r="JGU215" s="44"/>
      <c r="JGV215" s="44"/>
      <c r="JGW215" s="44"/>
      <c r="JGX215" s="44"/>
      <c r="JGY215" s="44"/>
      <c r="JGZ215" s="44"/>
      <c r="JHA215" s="44"/>
      <c r="JHB215" s="44"/>
      <c r="JHC215" s="44"/>
      <c r="JHD215" s="44"/>
      <c r="JHE215" s="44"/>
      <c r="JHF215" s="44"/>
      <c r="JHG215" s="44"/>
      <c r="JHH215" s="44"/>
      <c r="JHI215" s="44"/>
      <c r="JHJ215" s="44"/>
      <c r="JHK215" s="44"/>
      <c r="JHL215" s="44"/>
      <c r="JHM215" s="44"/>
      <c r="JHN215" s="44"/>
      <c r="JHO215" s="44"/>
      <c r="JHP215" s="44"/>
      <c r="JHQ215" s="44"/>
      <c r="JHR215" s="44"/>
      <c r="JHS215" s="44"/>
      <c r="JHT215" s="44"/>
      <c r="JHU215" s="44"/>
      <c r="JHV215" s="44"/>
      <c r="JHW215" s="44"/>
      <c r="JHX215" s="44"/>
      <c r="JHY215" s="44"/>
      <c r="JHZ215" s="44"/>
      <c r="JIA215" s="44"/>
      <c r="JIB215" s="44"/>
      <c r="JIC215" s="44"/>
      <c r="JID215" s="44"/>
      <c r="JIE215" s="44"/>
      <c r="JIF215" s="44"/>
      <c r="JIG215" s="44"/>
      <c r="JIH215" s="44"/>
      <c r="JII215" s="44"/>
      <c r="JIJ215" s="44"/>
      <c r="JIK215" s="44"/>
      <c r="JIL215" s="44"/>
      <c r="JIM215" s="44"/>
      <c r="JIN215" s="44"/>
      <c r="JIO215" s="44"/>
      <c r="JIP215" s="44"/>
      <c r="JIQ215" s="44"/>
      <c r="JIR215" s="44"/>
      <c r="JIS215" s="44"/>
      <c r="JIT215" s="44"/>
      <c r="JIU215" s="44"/>
      <c r="JIV215" s="44"/>
      <c r="JIW215" s="44"/>
      <c r="JIX215" s="44"/>
      <c r="JIY215" s="44"/>
      <c r="JIZ215" s="44"/>
      <c r="JJA215" s="44"/>
      <c r="JJB215" s="44"/>
      <c r="JJC215" s="44"/>
      <c r="JJD215" s="44"/>
      <c r="JJE215" s="44"/>
      <c r="JJF215" s="44"/>
      <c r="JJG215" s="44"/>
      <c r="JJH215" s="44"/>
      <c r="JJI215" s="44"/>
      <c r="JJJ215" s="44"/>
      <c r="JJK215" s="44"/>
      <c r="JJL215" s="44"/>
      <c r="JJM215" s="44"/>
      <c r="JJN215" s="44"/>
      <c r="JJO215" s="44"/>
      <c r="JJP215" s="44"/>
      <c r="JJQ215" s="44"/>
      <c r="JJR215" s="44"/>
      <c r="JJS215" s="44"/>
      <c r="JJT215" s="44"/>
      <c r="JJU215" s="44"/>
      <c r="JJV215" s="44"/>
      <c r="JJW215" s="44"/>
      <c r="JJX215" s="44"/>
      <c r="JJY215" s="44"/>
      <c r="JJZ215" s="44"/>
      <c r="JKA215" s="44"/>
      <c r="JKB215" s="44"/>
      <c r="JKC215" s="44"/>
      <c r="JKD215" s="44"/>
      <c r="JKE215" s="44"/>
      <c r="JKF215" s="44"/>
      <c r="JKG215" s="44"/>
      <c r="JKH215" s="44"/>
      <c r="JKI215" s="44"/>
      <c r="JKJ215" s="44"/>
      <c r="JKK215" s="44"/>
      <c r="JKL215" s="44"/>
      <c r="JKM215" s="44"/>
      <c r="JKN215" s="44"/>
      <c r="JKO215" s="44"/>
      <c r="JKP215" s="44"/>
      <c r="JKQ215" s="44"/>
      <c r="JKR215" s="44"/>
      <c r="JKS215" s="44"/>
      <c r="JKT215" s="44"/>
      <c r="JKU215" s="44"/>
      <c r="JKV215" s="44"/>
      <c r="JKW215" s="44"/>
      <c r="JKX215" s="44"/>
      <c r="JKY215" s="44"/>
      <c r="JKZ215" s="44"/>
      <c r="JLA215" s="44"/>
      <c r="JLB215" s="44"/>
      <c r="JLC215" s="44"/>
      <c r="JLD215" s="44"/>
      <c r="JLE215" s="44"/>
      <c r="JLF215" s="44"/>
      <c r="JLG215" s="44"/>
      <c r="JLH215" s="44"/>
      <c r="JLI215" s="44"/>
      <c r="JLJ215" s="44"/>
      <c r="JLK215" s="44"/>
      <c r="JLL215" s="44"/>
      <c r="JLM215" s="44"/>
      <c r="JLN215" s="44"/>
      <c r="JLO215" s="44"/>
      <c r="JLP215" s="44"/>
      <c r="JLQ215" s="44"/>
      <c r="JLR215" s="44"/>
      <c r="JLS215" s="44"/>
      <c r="JLT215" s="44"/>
      <c r="JLU215" s="44"/>
      <c r="JLV215" s="44"/>
      <c r="JLW215" s="44"/>
      <c r="JLX215" s="44"/>
      <c r="JLY215" s="44"/>
      <c r="JLZ215" s="44"/>
      <c r="JMA215" s="44"/>
      <c r="JMB215" s="44"/>
      <c r="JMC215" s="44"/>
      <c r="JMD215" s="44"/>
      <c r="JME215" s="44"/>
      <c r="JMF215" s="44"/>
      <c r="JMG215" s="44"/>
      <c r="JMH215" s="44"/>
      <c r="JMI215" s="44"/>
      <c r="JMJ215" s="44"/>
      <c r="JMK215" s="44"/>
      <c r="JML215" s="44"/>
      <c r="JMM215" s="44"/>
      <c r="JMN215" s="44"/>
      <c r="JMO215" s="44"/>
      <c r="JMP215" s="44"/>
      <c r="JMQ215" s="44"/>
      <c r="JMR215" s="44"/>
      <c r="JMS215" s="44"/>
      <c r="JMT215" s="44"/>
      <c r="JMU215" s="44"/>
      <c r="JMV215" s="44"/>
      <c r="JMW215" s="44"/>
      <c r="JMX215" s="44"/>
      <c r="JMY215" s="44"/>
      <c r="JMZ215" s="44"/>
      <c r="JNA215" s="44"/>
      <c r="JNB215" s="44"/>
      <c r="JNC215" s="44"/>
      <c r="JND215" s="44"/>
      <c r="JNE215" s="44"/>
      <c r="JNF215" s="44"/>
      <c r="JNG215" s="44"/>
      <c r="JNH215" s="44"/>
      <c r="JNI215" s="44"/>
      <c r="JNJ215" s="44"/>
      <c r="JNK215" s="44"/>
      <c r="JNL215" s="44"/>
      <c r="JNM215" s="44"/>
      <c r="JNN215" s="44"/>
      <c r="JNO215" s="44"/>
      <c r="JNP215" s="44"/>
      <c r="JNQ215" s="44"/>
      <c r="JNR215" s="44"/>
      <c r="JNS215" s="44"/>
      <c r="JNT215" s="44"/>
      <c r="JNU215" s="44"/>
      <c r="JNV215" s="44"/>
      <c r="JNW215" s="44"/>
      <c r="JNX215" s="44"/>
      <c r="JNY215" s="44"/>
      <c r="JNZ215" s="44"/>
      <c r="JOA215" s="44"/>
      <c r="JOB215" s="44"/>
      <c r="JOC215" s="44"/>
      <c r="JOD215" s="44"/>
      <c r="JOE215" s="44"/>
      <c r="JOF215" s="44"/>
      <c r="JOG215" s="44"/>
      <c r="JOH215" s="44"/>
      <c r="JOI215" s="44"/>
      <c r="JOJ215" s="44"/>
      <c r="JOK215" s="44"/>
      <c r="JOL215" s="44"/>
      <c r="JOM215" s="44"/>
      <c r="JON215" s="44"/>
      <c r="JOO215" s="44"/>
      <c r="JOP215" s="44"/>
      <c r="JOQ215" s="44"/>
      <c r="JOR215" s="44"/>
      <c r="JOS215" s="44"/>
      <c r="JOT215" s="44"/>
      <c r="JOU215" s="44"/>
      <c r="JOV215" s="44"/>
      <c r="JOW215" s="44"/>
      <c r="JOX215" s="44"/>
      <c r="JOY215" s="44"/>
      <c r="JOZ215" s="44"/>
      <c r="JPA215" s="44"/>
      <c r="JPB215" s="44"/>
      <c r="JPC215" s="44"/>
      <c r="JPD215" s="44"/>
      <c r="JPE215" s="44"/>
      <c r="JPF215" s="44"/>
      <c r="JPG215" s="44"/>
      <c r="JPH215" s="44"/>
      <c r="JPI215" s="44"/>
      <c r="JPJ215" s="44"/>
      <c r="JPK215" s="44"/>
      <c r="JPL215" s="44"/>
      <c r="JPM215" s="44"/>
      <c r="JPN215" s="44"/>
      <c r="JPO215" s="44"/>
      <c r="JPP215" s="44"/>
      <c r="JPQ215" s="44"/>
      <c r="JPR215" s="44"/>
      <c r="JPS215" s="44"/>
      <c r="JPT215" s="44"/>
      <c r="JPU215" s="44"/>
      <c r="JPV215" s="44"/>
      <c r="JPW215" s="44"/>
      <c r="JPX215" s="44"/>
      <c r="JPY215" s="44"/>
      <c r="JPZ215" s="44"/>
      <c r="JQA215" s="44"/>
      <c r="JQB215" s="44"/>
      <c r="JQC215" s="44"/>
      <c r="JQD215" s="44"/>
      <c r="JQE215" s="44"/>
      <c r="JQF215" s="44"/>
      <c r="JQG215" s="44"/>
      <c r="JQH215" s="44"/>
      <c r="JQI215" s="44"/>
      <c r="JQJ215" s="44"/>
      <c r="JQK215" s="44"/>
      <c r="JQL215" s="44"/>
      <c r="JQM215" s="44"/>
      <c r="JQN215" s="44"/>
      <c r="JQO215" s="44"/>
      <c r="JQP215" s="44"/>
      <c r="JQQ215" s="44"/>
      <c r="JQR215" s="44"/>
      <c r="JQS215" s="44"/>
      <c r="JQT215" s="44"/>
      <c r="JQU215" s="44"/>
      <c r="JQV215" s="44"/>
      <c r="JQW215" s="44"/>
      <c r="JQX215" s="44"/>
      <c r="JQY215" s="44"/>
      <c r="JQZ215" s="44"/>
      <c r="JRA215" s="44"/>
      <c r="JRB215" s="44"/>
      <c r="JRC215" s="44"/>
      <c r="JRD215" s="44"/>
      <c r="JRE215" s="44"/>
      <c r="JRF215" s="44"/>
      <c r="JRG215" s="44"/>
      <c r="JRH215" s="44"/>
      <c r="JRI215" s="44"/>
      <c r="JRJ215" s="44"/>
      <c r="JRK215" s="44"/>
      <c r="JRL215" s="44"/>
      <c r="JRM215" s="44"/>
      <c r="JRN215" s="44"/>
      <c r="JRO215" s="44"/>
      <c r="JRP215" s="44"/>
      <c r="JRQ215" s="44"/>
      <c r="JRR215" s="44"/>
      <c r="JRS215" s="44"/>
      <c r="JRT215" s="44"/>
      <c r="JRU215" s="44"/>
      <c r="JRV215" s="44"/>
      <c r="JRW215" s="44"/>
      <c r="JRX215" s="44"/>
      <c r="JRY215" s="44"/>
      <c r="JRZ215" s="44"/>
      <c r="JSA215" s="44"/>
      <c r="JSB215" s="44"/>
      <c r="JSC215" s="44"/>
      <c r="JSD215" s="44"/>
      <c r="JSE215" s="44"/>
      <c r="JSF215" s="44"/>
      <c r="JSG215" s="44"/>
      <c r="JSH215" s="44"/>
      <c r="JSI215" s="44"/>
      <c r="JSJ215" s="44"/>
      <c r="JSK215" s="44"/>
      <c r="JSL215" s="44"/>
      <c r="JSM215" s="44"/>
      <c r="JSN215" s="44"/>
      <c r="JSO215" s="44"/>
      <c r="JSP215" s="44"/>
      <c r="JSQ215" s="44"/>
      <c r="JSR215" s="44"/>
      <c r="JSS215" s="44"/>
      <c r="JST215" s="44"/>
      <c r="JSU215" s="44"/>
      <c r="JSV215" s="44"/>
      <c r="JSW215" s="44"/>
      <c r="JSX215" s="44"/>
      <c r="JSY215" s="44"/>
      <c r="JSZ215" s="44"/>
      <c r="JTA215" s="44"/>
      <c r="JTB215" s="44"/>
      <c r="JTC215" s="44"/>
      <c r="JTD215" s="44"/>
      <c r="JTE215" s="44"/>
      <c r="JTF215" s="44"/>
      <c r="JTG215" s="44"/>
      <c r="JTH215" s="44"/>
      <c r="JTI215" s="44"/>
      <c r="JTJ215" s="44"/>
      <c r="JTK215" s="44"/>
      <c r="JTL215" s="44"/>
      <c r="JTM215" s="44"/>
      <c r="JTN215" s="44"/>
      <c r="JTO215" s="44"/>
      <c r="JTP215" s="44"/>
      <c r="JTQ215" s="44"/>
      <c r="JTR215" s="44"/>
      <c r="JTS215" s="44"/>
      <c r="JTT215" s="44"/>
      <c r="JTU215" s="44"/>
      <c r="JTV215" s="44"/>
      <c r="JTW215" s="44"/>
      <c r="JTX215" s="44"/>
      <c r="JTY215" s="44"/>
      <c r="JTZ215" s="44"/>
      <c r="JUA215" s="44"/>
      <c r="JUB215" s="44"/>
      <c r="JUC215" s="44"/>
      <c r="JUD215" s="44"/>
      <c r="JUE215" s="44"/>
      <c r="JUF215" s="44"/>
      <c r="JUG215" s="44"/>
      <c r="JUH215" s="44"/>
      <c r="JUI215" s="44"/>
      <c r="JUJ215" s="44"/>
      <c r="JUK215" s="44"/>
      <c r="JUL215" s="44"/>
      <c r="JUM215" s="44"/>
      <c r="JUN215" s="44"/>
      <c r="JUO215" s="44"/>
      <c r="JUP215" s="44"/>
      <c r="JUQ215" s="44"/>
      <c r="JUR215" s="44"/>
      <c r="JUS215" s="44"/>
      <c r="JUT215" s="44"/>
      <c r="JUU215" s="44"/>
      <c r="JUV215" s="44"/>
      <c r="JUW215" s="44"/>
      <c r="JUX215" s="44"/>
      <c r="JUY215" s="44"/>
      <c r="JUZ215" s="44"/>
      <c r="JVA215" s="44"/>
      <c r="JVB215" s="44"/>
      <c r="JVC215" s="44"/>
      <c r="JVD215" s="44"/>
      <c r="JVE215" s="44"/>
      <c r="JVF215" s="44"/>
      <c r="JVG215" s="44"/>
      <c r="JVH215" s="44"/>
      <c r="JVI215" s="44"/>
      <c r="JVJ215" s="44"/>
      <c r="JVK215" s="44"/>
      <c r="JVL215" s="44"/>
      <c r="JVM215" s="44"/>
      <c r="JVN215" s="44"/>
      <c r="JVO215" s="44"/>
      <c r="JVP215" s="44"/>
      <c r="JVQ215" s="44"/>
      <c r="JVR215" s="44"/>
      <c r="JVS215" s="44"/>
      <c r="JVT215" s="44"/>
      <c r="JVU215" s="44"/>
      <c r="JVV215" s="44"/>
      <c r="JVW215" s="44"/>
      <c r="JVX215" s="44"/>
      <c r="JVY215" s="44"/>
      <c r="JVZ215" s="44"/>
      <c r="JWA215" s="44"/>
      <c r="JWB215" s="44"/>
      <c r="JWC215" s="44"/>
      <c r="JWD215" s="44"/>
      <c r="JWE215" s="44"/>
      <c r="JWF215" s="44"/>
      <c r="JWG215" s="44"/>
      <c r="JWH215" s="44"/>
      <c r="JWI215" s="44"/>
      <c r="JWJ215" s="44"/>
      <c r="JWK215" s="44"/>
      <c r="JWL215" s="44"/>
      <c r="JWM215" s="44"/>
      <c r="JWN215" s="44"/>
      <c r="JWO215" s="44"/>
      <c r="JWP215" s="44"/>
      <c r="JWQ215" s="44"/>
      <c r="JWR215" s="44"/>
      <c r="JWS215" s="44"/>
      <c r="JWT215" s="44"/>
      <c r="JWU215" s="44"/>
      <c r="JWV215" s="44"/>
      <c r="JWW215" s="44"/>
      <c r="JWX215" s="44"/>
      <c r="JWY215" s="44"/>
      <c r="JWZ215" s="44"/>
      <c r="JXA215" s="44"/>
      <c r="JXB215" s="44"/>
      <c r="JXC215" s="44"/>
      <c r="JXD215" s="44"/>
      <c r="JXE215" s="44"/>
      <c r="JXF215" s="44"/>
      <c r="JXG215" s="44"/>
      <c r="JXH215" s="44"/>
      <c r="JXI215" s="44"/>
      <c r="JXJ215" s="44"/>
      <c r="JXK215" s="44"/>
      <c r="JXL215" s="44"/>
      <c r="JXM215" s="44"/>
      <c r="JXN215" s="44"/>
      <c r="JXO215" s="44"/>
      <c r="JXP215" s="44"/>
      <c r="JXQ215" s="44"/>
      <c r="JXR215" s="44"/>
      <c r="JXS215" s="44"/>
      <c r="JXT215" s="44"/>
      <c r="JXU215" s="44"/>
      <c r="JXV215" s="44"/>
      <c r="JXW215" s="44"/>
      <c r="JXX215" s="44"/>
      <c r="JXY215" s="44"/>
      <c r="JXZ215" s="44"/>
      <c r="JYA215" s="44"/>
      <c r="JYB215" s="44"/>
      <c r="JYC215" s="44"/>
      <c r="JYD215" s="44"/>
      <c r="JYE215" s="44"/>
      <c r="JYF215" s="44"/>
      <c r="JYG215" s="44"/>
      <c r="JYH215" s="44"/>
      <c r="JYI215" s="44"/>
      <c r="JYJ215" s="44"/>
      <c r="JYK215" s="44"/>
      <c r="JYL215" s="44"/>
      <c r="JYM215" s="44"/>
      <c r="JYN215" s="44"/>
      <c r="JYO215" s="44"/>
      <c r="JYP215" s="44"/>
      <c r="JYQ215" s="44"/>
      <c r="JYR215" s="44"/>
      <c r="JYS215" s="44"/>
      <c r="JYT215" s="44"/>
      <c r="JYU215" s="44"/>
      <c r="JYV215" s="44"/>
      <c r="JYW215" s="44"/>
      <c r="JYX215" s="44"/>
      <c r="JYY215" s="44"/>
      <c r="JYZ215" s="44"/>
      <c r="JZA215" s="44"/>
      <c r="JZB215" s="44"/>
      <c r="JZC215" s="44"/>
      <c r="JZD215" s="44"/>
      <c r="JZE215" s="44"/>
      <c r="JZF215" s="44"/>
      <c r="JZG215" s="44"/>
      <c r="JZH215" s="44"/>
      <c r="JZI215" s="44"/>
      <c r="JZJ215" s="44"/>
      <c r="JZK215" s="44"/>
      <c r="JZL215" s="44"/>
      <c r="JZM215" s="44"/>
      <c r="JZN215" s="44"/>
      <c r="JZO215" s="44"/>
      <c r="JZP215" s="44"/>
      <c r="JZQ215" s="44"/>
      <c r="JZR215" s="44"/>
      <c r="JZS215" s="44"/>
      <c r="JZT215" s="44"/>
      <c r="JZU215" s="44"/>
      <c r="JZV215" s="44"/>
      <c r="JZW215" s="44"/>
      <c r="JZX215" s="44"/>
      <c r="JZY215" s="44"/>
      <c r="JZZ215" s="44"/>
      <c r="KAA215" s="44"/>
      <c r="KAB215" s="44"/>
      <c r="KAC215" s="44"/>
      <c r="KAD215" s="44"/>
      <c r="KAE215" s="44"/>
      <c r="KAF215" s="44"/>
      <c r="KAG215" s="44"/>
      <c r="KAH215" s="44"/>
      <c r="KAI215" s="44"/>
      <c r="KAJ215" s="44"/>
      <c r="KAK215" s="44"/>
      <c r="KAL215" s="44"/>
      <c r="KAM215" s="44"/>
      <c r="KAN215" s="44"/>
      <c r="KAO215" s="44"/>
      <c r="KAP215" s="44"/>
      <c r="KAQ215" s="44"/>
      <c r="KAR215" s="44"/>
      <c r="KAS215" s="44"/>
      <c r="KAT215" s="44"/>
      <c r="KAU215" s="44"/>
      <c r="KAV215" s="44"/>
      <c r="KAW215" s="44"/>
      <c r="KAX215" s="44"/>
      <c r="KAY215" s="44"/>
      <c r="KAZ215" s="44"/>
      <c r="KBA215" s="44"/>
      <c r="KBB215" s="44"/>
      <c r="KBC215" s="44"/>
      <c r="KBD215" s="44"/>
      <c r="KBE215" s="44"/>
      <c r="KBF215" s="44"/>
      <c r="KBG215" s="44"/>
      <c r="KBH215" s="44"/>
      <c r="KBI215" s="44"/>
      <c r="KBJ215" s="44"/>
      <c r="KBK215" s="44"/>
      <c r="KBL215" s="44"/>
      <c r="KBM215" s="44"/>
      <c r="KBN215" s="44"/>
      <c r="KBO215" s="44"/>
      <c r="KBP215" s="44"/>
      <c r="KBQ215" s="44"/>
      <c r="KBR215" s="44"/>
      <c r="KBS215" s="44"/>
      <c r="KBT215" s="44"/>
      <c r="KBU215" s="44"/>
      <c r="KBV215" s="44"/>
      <c r="KBW215" s="44"/>
      <c r="KBX215" s="44"/>
      <c r="KBY215" s="44"/>
      <c r="KBZ215" s="44"/>
      <c r="KCA215" s="44"/>
      <c r="KCB215" s="44"/>
      <c r="KCC215" s="44"/>
      <c r="KCD215" s="44"/>
      <c r="KCE215" s="44"/>
      <c r="KCF215" s="44"/>
      <c r="KCG215" s="44"/>
      <c r="KCH215" s="44"/>
      <c r="KCI215" s="44"/>
      <c r="KCJ215" s="44"/>
      <c r="KCK215" s="44"/>
      <c r="KCL215" s="44"/>
      <c r="KCM215" s="44"/>
      <c r="KCN215" s="44"/>
      <c r="KCO215" s="44"/>
      <c r="KCP215" s="44"/>
      <c r="KCQ215" s="44"/>
      <c r="KCR215" s="44"/>
      <c r="KCS215" s="44"/>
      <c r="KCT215" s="44"/>
      <c r="KCU215" s="44"/>
      <c r="KCV215" s="44"/>
      <c r="KCW215" s="44"/>
      <c r="KCX215" s="44"/>
      <c r="KCY215" s="44"/>
      <c r="KCZ215" s="44"/>
      <c r="KDA215" s="44"/>
      <c r="KDB215" s="44"/>
      <c r="KDC215" s="44"/>
      <c r="KDD215" s="44"/>
      <c r="KDE215" s="44"/>
      <c r="KDF215" s="44"/>
      <c r="KDG215" s="44"/>
      <c r="KDH215" s="44"/>
      <c r="KDI215" s="44"/>
      <c r="KDJ215" s="44"/>
      <c r="KDK215" s="44"/>
      <c r="KDL215" s="44"/>
      <c r="KDM215" s="44"/>
      <c r="KDN215" s="44"/>
      <c r="KDO215" s="44"/>
      <c r="KDP215" s="44"/>
      <c r="KDQ215" s="44"/>
      <c r="KDR215" s="44"/>
      <c r="KDS215" s="44"/>
      <c r="KDT215" s="44"/>
      <c r="KDU215" s="44"/>
      <c r="KDV215" s="44"/>
      <c r="KDW215" s="44"/>
      <c r="KDX215" s="44"/>
      <c r="KDY215" s="44"/>
      <c r="KDZ215" s="44"/>
      <c r="KEA215" s="44"/>
      <c r="KEB215" s="44"/>
      <c r="KEC215" s="44"/>
      <c r="KED215" s="44"/>
      <c r="KEE215" s="44"/>
      <c r="KEF215" s="44"/>
      <c r="KEG215" s="44"/>
      <c r="KEH215" s="44"/>
      <c r="KEI215" s="44"/>
      <c r="KEJ215" s="44"/>
      <c r="KEK215" s="44"/>
      <c r="KEL215" s="44"/>
      <c r="KEM215" s="44"/>
      <c r="KEN215" s="44"/>
      <c r="KEO215" s="44"/>
      <c r="KEP215" s="44"/>
      <c r="KEQ215" s="44"/>
      <c r="KER215" s="44"/>
      <c r="KES215" s="44"/>
      <c r="KET215" s="44"/>
      <c r="KEU215" s="44"/>
      <c r="KEV215" s="44"/>
      <c r="KEW215" s="44"/>
      <c r="KEX215" s="44"/>
      <c r="KEY215" s="44"/>
      <c r="KEZ215" s="44"/>
      <c r="KFA215" s="44"/>
      <c r="KFB215" s="44"/>
      <c r="KFC215" s="44"/>
      <c r="KFD215" s="44"/>
      <c r="KFE215" s="44"/>
      <c r="KFF215" s="44"/>
      <c r="KFG215" s="44"/>
      <c r="KFH215" s="44"/>
      <c r="KFI215" s="44"/>
      <c r="KFJ215" s="44"/>
      <c r="KFK215" s="44"/>
      <c r="KFL215" s="44"/>
      <c r="KFM215" s="44"/>
      <c r="KFN215" s="44"/>
      <c r="KFO215" s="44"/>
      <c r="KFP215" s="44"/>
      <c r="KFQ215" s="44"/>
      <c r="KFR215" s="44"/>
      <c r="KFS215" s="44"/>
      <c r="KFT215" s="44"/>
      <c r="KFU215" s="44"/>
      <c r="KFV215" s="44"/>
      <c r="KFW215" s="44"/>
      <c r="KFX215" s="44"/>
      <c r="KFY215" s="44"/>
      <c r="KFZ215" s="44"/>
      <c r="KGA215" s="44"/>
      <c r="KGB215" s="44"/>
      <c r="KGC215" s="44"/>
      <c r="KGD215" s="44"/>
      <c r="KGE215" s="44"/>
      <c r="KGF215" s="44"/>
      <c r="KGG215" s="44"/>
      <c r="KGH215" s="44"/>
      <c r="KGI215" s="44"/>
      <c r="KGJ215" s="44"/>
      <c r="KGK215" s="44"/>
      <c r="KGL215" s="44"/>
      <c r="KGM215" s="44"/>
      <c r="KGN215" s="44"/>
      <c r="KGO215" s="44"/>
      <c r="KGP215" s="44"/>
      <c r="KGQ215" s="44"/>
      <c r="KGR215" s="44"/>
      <c r="KGS215" s="44"/>
      <c r="KGT215" s="44"/>
      <c r="KGU215" s="44"/>
      <c r="KGV215" s="44"/>
      <c r="KGW215" s="44"/>
      <c r="KGX215" s="44"/>
      <c r="KGY215" s="44"/>
      <c r="KGZ215" s="44"/>
      <c r="KHA215" s="44"/>
      <c r="KHB215" s="44"/>
      <c r="KHC215" s="44"/>
      <c r="KHD215" s="44"/>
      <c r="KHE215" s="44"/>
      <c r="KHF215" s="44"/>
      <c r="KHG215" s="44"/>
      <c r="KHH215" s="44"/>
      <c r="KHI215" s="44"/>
      <c r="KHJ215" s="44"/>
      <c r="KHK215" s="44"/>
      <c r="KHL215" s="44"/>
      <c r="KHM215" s="44"/>
      <c r="KHN215" s="44"/>
      <c r="KHO215" s="44"/>
      <c r="KHP215" s="44"/>
      <c r="KHQ215" s="44"/>
      <c r="KHR215" s="44"/>
      <c r="KHS215" s="44"/>
      <c r="KHT215" s="44"/>
      <c r="KHU215" s="44"/>
      <c r="KHV215" s="44"/>
      <c r="KHW215" s="44"/>
      <c r="KHX215" s="44"/>
      <c r="KHY215" s="44"/>
      <c r="KHZ215" s="44"/>
      <c r="KIA215" s="44"/>
      <c r="KIB215" s="44"/>
      <c r="KIC215" s="44"/>
      <c r="KID215" s="44"/>
      <c r="KIE215" s="44"/>
      <c r="KIF215" s="44"/>
      <c r="KIG215" s="44"/>
      <c r="KIH215" s="44"/>
      <c r="KII215" s="44"/>
      <c r="KIJ215" s="44"/>
      <c r="KIK215" s="44"/>
      <c r="KIL215" s="44"/>
      <c r="KIM215" s="44"/>
      <c r="KIN215" s="44"/>
      <c r="KIO215" s="44"/>
      <c r="KIP215" s="44"/>
      <c r="KIQ215" s="44"/>
      <c r="KIR215" s="44"/>
      <c r="KIS215" s="44"/>
      <c r="KIT215" s="44"/>
      <c r="KIU215" s="44"/>
      <c r="KIV215" s="44"/>
      <c r="KIW215" s="44"/>
      <c r="KIX215" s="44"/>
      <c r="KIY215" s="44"/>
      <c r="KIZ215" s="44"/>
      <c r="KJA215" s="44"/>
      <c r="KJB215" s="44"/>
      <c r="KJC215" s="44"/>
      <c r="KJD215" s="44"/>
      <c r="KJE215" s="44"/>
      <c r="KJF215" s="44"/>
      <c r="KJG215" s="44"/>
      <c r="KJH215" s="44"/>
      <c r="KJI215" s="44"/>
      <c r="KJJ215" s="44"/>
      <c r="KJK215" s="44"/>
      <c r="KJL215" s="44"/>
      <c r="KJM215" s="44"/>
      <c r="KJN215" s="44"/>
      <c r="KJO215" s="44"/>
      <c r="KJP215" s="44"/>
      <c r="KJQ215" s="44"/>
      <c r="KJR215" s="44"/>
      <c r="KJS215" s="44"/>
      <c r="KJT215" s="44"/>
      <c r="KJU215" s="44"/>
      <c r="KJV215" s="44"/>
      <c r="KJW215" s="44"/>
      <c r="KJX215" s="44"/>
      <c r="KJY215" s="44"/>
      <c r="KJZ215" s="44"/>
      <c r="KKA215" s="44"/>
      <c r="KKB215" s="44"/>
      <c r="KKC215" s="44"/>
      <c r="KKD215" s="44"/>
      <c r="KKE215" s="44"/>
      <c r="KKF215" s="44"/>
      <c r="KKG215" s="44"/>
      <c r="KKH215" s="44"/>
      <c r="KKI215" s="44"/>
      <c r="KKJ215" s="44"/>
      <c r="KKK215" s="44"/>
      <c r="KKL215" s="44"/>
      <c r="KKM215" s="44"/>
      <c r="KKN215" s="44"/>
      <c r="KKO215" s="44"/>
      <c r="KKP215" s="44"/>
      <c r="KKQ215" s="44"/>
      <c r="KKR215" s="44"/>
      <c r="KKS215" s="44"/>
      <c r="KKT215" s="44"/>
      <c r="KKU215" s="44"/>
      <c r="KKV215" s="44"/>
      <c r="KKW215" s="44"/>
      <c r="KKX215" s="44"/>
      <c r="KKY215" s="44"/>
      <c r="KKZ215" s="44"/>
      <c r="KLA215" s="44"/>
      <c r="KLB215" s="44"/>
      <c r="KLC215" s="44"/>
      <c r="KLD215" s="44"/>
      <c r="KLE215" s="44"/>
      <c r="KLF215" s="44"/>
      <c r="KLG215" s="44"/>
      <c r="KLH215" s="44"/>
      <c r="KLI215" s="44"/>
      <c r="KLJ215" s="44"/>
      <c r="KLK215" s="44"/>
      <c r="KLL215" s="44"/>
      <c r="KLM215" s="44"/>
      <c r="KLN215" s="44"/>
      <c r="KLO215" s="44"/>
      <c r="KLP215" s="44"/>
      <c r="KLQ215" s="44"/>
      <c r="KLR215" s="44"/>
      <c r="KLS215" s="44"/>
      <c r="KLT215" s="44"/>
      <c r="KLU215" s="44"/>
      <c r="KLV215" s="44"/>
      <c r="KLW215" s="44"/>
      <c r="KLX215" s="44"/>
      <c r="KLY215" s="44"/>
      <c r="KLZ215" s="44"/>
      <c r="KMA215" s="44"/>
      <c r="KMB215" s="44"/>
      <c r="KMC215" s="44"/>
      <c r="KMD215" s="44"/>
      <c r="KME215" s="44"/>
      <c r="KMF215" s="44"/>
      <c r="KMG215" s="44"/>
      <c r="KMH215" s="44"/>
      <c r="KMI215" s="44"/>
      <c r="KMJ215" s="44"/>
      <c r="KMK215" s="44"/>
      <c r="KML215" s="44"/>
      <c r="KMM215" s="44"/>
      <c r="KMN215" s="44"/>
      <c r="KMO215" s="44"/>
      <c r="KMP215" s="44"/>
      <c r="KMQ215" s="44"/>
      <c r="KMR215" s="44"/>
      <c r="KMS215" s="44"/>
      <c r="KMT215" s="44"/>
      <c r="KMU215" s="44"/>
      <c r="KMV215" s="44"/>
      <c r="KMW215" s="44"/>
      <c r="KMX215" s="44"/>
      <c r="KMY215" s="44"/>
      <c r="KMZ215" s="44"/>
      <c r="KNA215" s="44"/>
      <c r="KNB215" s="44"/>
      <c r="KNC215" s="44"/>
      <c r="KND215" s="44"/>
      <c r="KNE215" s="44"/>
      <c r="KNF215" s="44"/>
      <c r="KNG215" s="44"/>
      <c r="KNH215" s="44"/>
      <c r="KNI215" s="44"/>
      <c r="KNJ215" s="44"/>
      <c r="KNK215" s="44"/>
      <c r="KNL215" s="44"/>
      <c r="KNM215" s="44"/>
      <c r="KNN215" s="44"/>
      <c r="KNO215" s="44"/>
      <c r="KNP215" s="44"/>
      <c r="KNQ215" s="44"/>
      <c r="KNR215" s="44"/>
      <c r="KNS215" s="44"/>
      <c r="KNT215" s="44"/>
      <c r="KNU215" s="44"/>
      <c r="KNV215" s="44"/>
      <c r="KNW215" s="44"/>
      <c r="KNX215" s="44"/>
      <c r="KNY215" s="44"/>
      <c r="KNZ215" s="44"/>
      <c r="KOA215" s="44"/>
      <c r="KOB215" s="44"/>
      <c r="KOC215" s="44"/>
      <c r="KOD215" s="44"/>
      <c r="KOE215" s="44"/>
      <c r="KOF215" s="44"/>
      <c r="KOG215" s="44"/>
      <c r="KOH215" s="44"/>
      <c r="KOI215" s="44"/>
      <c r="KOJ215" s="44"/>
      <c r="KOK215" s="44"/>
      <c r="KOL215" s="44"/>
      <c r="KOM215" s="44"/>
      <c r="KON215" s="44"/>
      <c r="KOO215" s="44"/>
      <c r="KOP215" s="44"/>
      <c r="KOQ215" s="44"/>
      <c r="KOR215" s="44"/>
      <c r="KOS215" s="44"/>
      <c r="KOT215" s="44"/>
      <c r="KOU215" s="44"/>
      <c r="KOV215" s="44"/>
      <c r="KOW215" s="44"/>
      <c r="KOX215" s="44"/>
      <c r="KOY215" s="44"/>
      <c r="KOZ215" s="44"/>
      <c r="KPA215" s="44"/>
      <c r="KPB215" s="44"/>
      <c r="KPC215" s="44"/>
      <c r="KPD215" s="44"/>
      <c r="KPE215" s="44"/>
      <c r="KPF215" s="44"/>
      <c r="KPG215" s="44"/>
      <c r="KPH215" s="44"/>
      <c r="KPI215" s="44"/>
      <c r="KPJ215" s="44"/>
      <c r="KPK215" s="44"/>
      <c r="KPL215" s="44"/>
      <c r="KPM215" s="44"/>
      <c r="KPN215" s="44"/>
      <c r="KPO215" s="44"/>
      <c r="KPP215" s="44"/>
      <c r="KPQ215" s="44"/>
      <c r="KPR215" s="44"/>
      <c r="KPS215" s="44"/>
      <c r="KPT215" s="44"/>
      <c r="KPU215" s="44"/>
      <c r="KPV215" s="44"/>
      <c r="KPW215" s="44"/>
      <c r="KPX215" s="44"/>
      <c r="KPY215" s="44"/>
      <c r="KPZ215" s="44"/>
      <c r="KQA215" s="44"/>
      <c r="KQB215" s="44"/>
      <c r="KQC215" s="44"/>
      <c r="KQD215" s="44"/>
      <c r="KQE215" s="44"/>
      <c r="KQF215" s="44"/>
      <c r="KQG215" s="44"/>
      <c r="KQH215" s="44"/>
      <c r="KQI215" s="44"/>
      <c r="KQJ215" s="44"/>
      <c r="KQK215" s="44"/>
      <c r="KQL215" s="44"/>
      <c r="KQM215" s="44"/>
      <c r="KQN215" s="44"/>
      <c r="KQO215" s="44"/>
      <c r="KQP215" s="44"/>
      <c r="KQQ215" s="44"/>
      <c r="KQR215" s="44"/>
      <c r="KQS215" s="44"/>
      <c r="KQT215" s="44"/>
      <c r="KQU215" s="44"/>
      <c r="KQV215" s="44"/>
      <c r="KQW215" s="44"/>
      <c r="KQX215" s="44"/>
      <c r="KQY215" s="44"/>
      <c r="KQZ215" s="44"/>
      <c r="KRA215" s="44"/>
      <c r="KRB215" s="44"/>
      <c r="KRC215" s="44"/>
      <c r="KRD215" s="44"/>
      <c r="KRE215" s="44"/>
      <c r="KRF215" s="44"/>
      <c r="KRG215" s="44"/>
      <c r="KRH215" s="44"/>
      <c r="KRI215" s="44"/>
      <c r="KRJ215" s="44"/>
      <c r="KRK215" s="44"/>
      <c r="KRL215" s="44"/>
      <c r="KRM215" s="44"/>
      <c r="KRN215" s="44"/>
      <c r="KRO215" s="44"/>
      <c r="KRP215" s="44"/>
      <c r="KRQ215" s="44"/>
      <c r="KRR215" s="44"/>
      <c r="KRS215" s="44"/>
      <c r="KRT215" s="44"/>
      <c r="KRU215" s="44"/>
      <c r="KRV215" s="44"/>
      <c r="KRW215" s="44"/>
      <c r="KRX215" s="44"/>
      <c r="KRY215" s="44"/>
      <c r="KRZ215" s="44"/>
      <c r="KSA215" s="44"/>
      <c r="KSB215" s="44"/>
      <c r="KSC215" s="44"/>
      <c r="KSD215" s="44"/>
      <c r="KSE215" s="44"/>
      <c r="KSF215" s="44"/>
      <c r="KSG215" s="44"/>
      <c r="KSH215" s="44"/>
      <c r="KSI215" s="44"/>
      <c r="KSJ215" s="44"/>
      <c r="KSK215" s="44"/>
      <c r="KSL215" s="44"/>
      <c r="KSM215" s="44"/>
      <c r="KSN215" s="44"/>
      <c r="KSO215" s="44"/>
      <c r="KSP215" s="44"/>
      <c r="KSQ215" s="44"/>
      <c r="KSR215" s="44"/>
      <c r="KSS215" s="44"/>
      <c r="KST215" s="44"/>
      <c r="KSU215" s="44"/>
      <c r="KSV215" s="44"/>
      <c r="KSW215" s="44"/>
      <c r="KSX215" s="44"/>
      <c r="KSY215" s="44"/>
      <c r="KSZ215" s="44"/>
      <c r="KTA215" s="44"/>
      <c r="KTB215" s="44"/>
      <c r="KTC215" s="44"/>
      <c r="KTD215" s="44"/>
      <c r="KTE215" s="44"/>
      <c r="KTF215" s="44"/>
      <c r="KTG215" s="44"/>
      <c r="KTH215" s="44"/>
      <c r="KTI215" s="44"/>
      <c r="KTJ215" s="44"/>
      <c r="KTK215" s="44"/>
      <c r="KTL215" s="44"/>
      <c r="KTM215" s="44"/>
      <c r="KTN215" s="44"/>
      <c r="KTO215" s="44"/>
      <c r="KTP215" s="44"/>
      <c r="KTQ215" s="44"/>
      <c r="KTR215" s="44"/>
      <c r="KTS215" s="44"/>
      <c r="KTT215" s="44"/>
      <c r="KTU215" s="44"/>
      <c r="KTV215" s="44"/>
      <c r="KTW215" s="44"/>
      <c r="KTX215" s="44"/>
      <c r="KTY215" s="44"/>
      <c r="KTZ215" s="44"/>
      <c r="KUA215" s="44"/>
      <c r="KUB215" s="44"/>
      <c r="KUC215" s="44"/>
      <c r="KUD215" s="44"/>
      <c r="KUE215" s="44"/>
      <c r="KUF215" s="44"/>
      <c r="KUG215" s="44"/>
      <c r="KUH215" s="44"/>
      <c r="KUI215" s="44"/>
      <c r="KUJ215" s="44"/>
      <c r="KUK215" s="44"/>
      <c r="KUL215" s="44"/>
      <c r="KUM215" s="44"/>
      <c r="KUN215" s="44"/>
      <c r="KUO215" s="44"/>
      <c r="KUP215" s="44"/>
      <c r="KUQ215" s="44"/>
      <c r="KUR215" s="44"/>
      <c r="KUS215" s="44"/>
      <c r="KUT215" s="44"/>
      <c r="KUU215" s="44"/>
      <c r="KUV215" s="44"/>
      <c r="KUW215" s="44"/>
      <c r="KUX215" s="44"/>
      <c r="KUY215" s="44"/>
      <c r="KUZ215" s="44"/>
      <c r="KVA215" s="44"/>
      <c r="KVB215" s="44"/>
      <c r="KVC215" s="44"/>
      <c r="KVD215" s="44"/>
      <c r="KVE215" s="44"/>
      <c r="KVF215" s="44"/>
      <c r="KVG215" s="44"/>
      <c r="KVH215" s="44"/>
      <c r="KVI215" s="44"/>
      <c r="KVJ215" s="44"/>
      <c r="KVK215" s="44"/>
      <c r="KVL215" s="44"/>
      <c r="KVM215" s="44"/>
      <c r="KVN215" s="44"/>
      <c r="KVO215" s="44"/>
      <c r="KVP215" s="44"/>
      <c r="KVQ215" s="44"/>
      <c r="KVR215" s="44"/>
      <c r="KVS215" s="44"/>
      <c r="KVT215" s="44"/>
      <c r="KVU215" s="44"/>
      <c r="KVV215" s="44"/>
      <c r="KVW215" s="44"/>
      <c r="KVX215" s="44"/>
      <c r="KVY215" s="44"/>
      <c r="KVZ215" s="44"/>
      <c r="KWA215" s="44"/>
      <c r="KWB215" s="44"/>
      <c r="KWC215" s="44"/>
      <c r="KWD215" s="44"/>
      <c r="KWE215" s="44"/>
      <c r="KWF215" s="44"/>
      <c r="KWG215" s="44"/>
      <c r="KWH215" s="44"/>
      <c r="KWI215" s="44"/>
      <c r="KWJ215" s="44"/>
      <c r="KWK215" s="44"/>
      <c r="KWL215" s="44"/>
      <c r="KWM215" s="44"/>
      <c r="KWN215" s="44"/>
      <c r="KWO215" s="44"/>
      <c r="KWP215" s="44"/>
      <c r="KWQ215" s="44"/>
      <c r="KWR215" s="44"/>
      <c r="KWS215" s="44"/>
      <c r="KWT215" s="44"/>
      <c r="KWU215" s="44"/>
      <c r="KWV215" s="44"/>
      <c r="KWW215" s="44"/>
      <c r="KWX215" s="44"/>
      <c r="KWY215" s="44"/>
      <c r="KWZ215" s="44"/>
      <c r="KXA215" s="44"/>
      <c r="KXB215" s="44"/>
      <c r="KXC215" s="44"/>
      <c r="KXD215" s="44"/>
      <c r="KXE215" s="44"/>
      <c r="KXF215" s="44"/>
      <c r="KXG215" s="44"/>
      <c r="KXH215" s="44"/>
      <c r="KXI215" s="44"/>
      <c r="KXJ215" s="44"/>
      <c r="KXK215" s="44"/>
      <c r="KXL215" s="44"/>
      <c r="KXM215" s="44"/>
      <c r="KXN215" s="44"/>
      <c r="KXO215" s="44"/>
      <c r="KXP215" s="44"/>
      <c r="KXQ215" s="44"/>
      <c r="KXR215" s="44"/>
      <c r="KXS215" s="44"/>
      <c r="KXT215" s="44"/>
      <c r="KXU215" s="44"/>
      <c r="KXV215" s="44"/>
      <c r="KXW215" s="44"/>
      <c r="KXX215" s="44"/>
      <c r="KXY215" s="44"/>
      <c r="KXZ215" s="44"/>
      <c r="KYA215" s="44"/>
      <c r="KYB215" s="44"/>
      <c r="KYC215" s="44"/>
      <c r="KYD215" s="44"/>
      <c r="KYE215" s="44"/>
      <c r="KYF215" s="44"/>
      <c r="KYG215" s="44"/>
      <c r="KYH215" s="44"/>
      <c r="KYI215" s="44"/>
      <c r="KYJ215" s="44"/>
      <c r="KYK215" s="44"/>
      <c r="KYL215" s="44"/>
      <c r="KYM215" s="44"/>
      <c r="KYN215" s="44"/>
      <c r="KYO215" s="44"/>
      <c r="KYP215" s="44"/>
      <c r="KYQ215" s="44"/>
      <c r="KYR215" s="44"/>
      <c r="KYS215" s="44"/>
      <c r="KYT215" s="44"/>
      <c r="KYU215" s="44"/>
      <c r="KYV215" s="44"/>
      <c r="KYW215" s="44"/>
      <c r="KYX215" s="44"/>
      <c r="KYY215" s="44"/>
      <c r="KYZ215" s="44"/>
      <c r="KZA215" s="44"/>
      <c r="KZB215" s="44"/>
      <c r="KZC215" s="44"/>
      <c r="KZD215" s="44"/>
      <c r="KZE215" s="44"/>
      <c r="KZF215" s="44"/>
      <c r="KZG215" s="44"/>
      <c r="KZH215" s="44"/>
      <c r="KZI215" s="44"/>
      <c r="KZJ215" s="44"/>
      <c r="KZK215" s="44"/>
      <c r="KZL215" s="44"/>
      <c r="KZM215" s="44"/>
      <c r="KZN215" s="44"/>
      <c r="KZO215" s="44"/>
      <c r="KZP215" s="44"/>
      <c r="KZQ215" s="44"/>
      <c r="KZR215" s="44"/>
      <c r="KZS215" s="44"/>
      <c r="KZT215" s="44"/>
      <c r="KZU215" s="44"/>
      <c r="KZV215" s="44"/>
      <c r="KZW215" s="44"/>
      <c r="KZX215" s="44"/>
      <c r="KZY215" s="44"/>
      <c r="KZZ215" s="44"/>
      <c r="LAA215" s="44"/>
      <c r="LAB215" s="44"/>
      <c r="LAC215" s="44"/>
      <c r="LAD215" s="44"/>
      <c r="LAE215" s="44"/>
      <c r="LAF215" s="44"/>
      <c r="LAG215" s="44"/>
      <c r="LAH215" s="44"/>
      <c r="LAI215" s="44"/>
      <c r="LAJ215" s="44"/>
      <c r="LAK215" s="44"/>
      <c r="LAL215" s="44"/>
      <c r="LAM215" s="44"/>
      <c r="LAN215" s="44"/>
      <c r="LAO215" s="44"/>
      <c r="LAP215" s="44"/>
      <c r="LAQ215" s="44"/>
      <c r="LAR215" s="44"/>
      <c r="LAS215" s="44"/>
      <c r="LAT215" s="44"/>
      <c r="LAU215" s="44"/>
      <c r="LAV215" s="44"/>
      <c r="LAW215" s="44"/>
      <c r="LAX215" s="44"/>
      <c r="LAY215" s="44"/>
      <c r="LAZ215" s="44"/>
      <c r="LBA215" s="44"/>
      <c r="LBB215" s="44"/>
      <c r="LBC215" s="44"/>
      <c r="LBD215" s="44"/>
      <c r="LBE215" s="44"/>
      <c r="LBF215" s="44"/>
      <c r="LBG215" s="44"/>
      <c r="LBH215" s="44"/>
      <c r="LBI215" s="44"/>
      <c r="LBJ215" s="44"/>
      <c r="LBK215" s="44"/>
      <c r="LBL215" s="44"/>
      <c r="LBM215" s="44"/>
      <c r="LBN215" s="44"/>
      <c r="LBO215" s="44"/>
      <c r="LBP215" s="44"/>
      <c r="LBQ215" s="44"/>
      <c r="LBR215" s="44"/>
      <c r="LBS215" s="44"/>
      <c r="LBT215" s="44"/>
      <c r="LBU215" s="44"/>
      <c r="LBV215" s="44"/>
      <c r="LBW215" s="44"/>
      <c r="LBX215" s="44"/>
      <c r="LBY215" s="44"/>
      <c r="LBZ215" s="44"/>
      <c r="LCA215" s="44"/>
      <c r="LCB215" s="44"/>
      <c r="LCC215" s="44"/>
      <c r="LCD215" s="44"/>
      <c r="LCE215" s="44"/>
      <c r="LCF215" s="44"/>
      <c r="LCG215" s="44"/>
      <c r="LCH215" s="44"/>
      <c r="LCI215" s="44"/>
      <c r="LCJ215" s="44"/>
      <c r="LCK215" s="44"/>
      <c r="LCL215" s="44"/>
      <c r="LCM215" s="44"/>
      <c r="LCN215" s="44"/>
      <c r="LCO215" s="44"/>
      <c r="LCP215" s="44"/>
      <c r="LCQ215" s="44"/>
      <c r="LCR215" s="44"/>
      <c r="LCS215" s="44"/>
      <c r="LCT215" s="44"/>
      <c r="LCU215" s="44"/>
      <c r="LCV215" s="44"/>
      <c r="LCW215" s="44"/>
      <c r="LCX215" s="44"/>
      <c r="LCY215" s="44"/>
      <c r="LCZ215" s="44"/>
      <c r="LDA215" s="44"/>
      <c r="LDB215" s="44"/>
      <c r="LDC215" s="44"/>
      <c r="LDD215" s="44"/>
      <c r="LDE215" s="44"/>
      <c r="LDF215" s="44"/>
      <c r="LDG215" s="44"/>
      <c r="LDH215" s="44"/>
      <c r="LDI215" s="44"/>
      <c r="LDJ215" s="44"/>
      <c r="LDK215" s="44"/>
      <c r="LDL215" s="44"/>
      <c r="LDM215" s="44"/>
      <c r="LDN215" s="44"/>
      <c r="LDO215" s="44"/>
      <c r="LDP215" s="44"/>
      <c r="LDQ215" s="44"/>
      <c r="LDR215" s="44"/>
      <c r="LDS215" s="44"/>
      <c r="LDT215" s="44"/>
      <c r="LDU215" s="44"/>
      <c r="LDV215" s="44"/>
      <c r="LDW215" s="44"/>
      <c r="LDX215" s="44"/>
      <c r="LDY215" s="44"/>
      <c r="LDZ215" s="44"/>
      <c r="LEA215" s="44"/>
      <c r="LEB215" s="44"/>
      <c r="LEC215" s="44"/>
      <c r="LED215" s="44"/>
      <c r="LEE215" s="44"/>
      <c r="LEF215" s="44"/>
      <c r="LEG215" s="44"/>
      <c r="LEH215" s="44"/>
      <c r="LEI215" s="44"/>
      <c r="LEJ215" s="44"/>
      <c r="LEK215" s="44"/>
      <c r="LEL215" s="44"/>
      <c r="LEM215" s="44"/>
      <c r="LEN215" s="44"/>
      <c r="LEO215" s="44"/>
      <c r="LEP215" s="44"/>
      <c r="LEQ215" s="44"/>
      <c r="LER215" s="44"/>
      <c r="LES215" s="44"/>
      <c r="LET215" s="44"/>
      <c r="LEU215" s="44"/>
      <c r="LEV215" s="44"/>
      <c r="LEW215" s="44"/>
      <c r="LEX215" s="44"/>
      <c r="LEY215" s="44"/>
      <c r="LEZ215" s="44"/>
      <c r="LFA215" s="44"/>
      <c r="LFB215" s="44"/>
      <c r="LFC215" s="44"/>
      <c r="LFD215" s="44"/>
      <c r="LFE215" s="44"/>
      <c r="LFF215" s="44"/>
      <c r="LFG215" s="44"/>
      <c r="LFH215" s="44"/>
      <c r="LFI215" s="44"/>
      <c r="LFJ215" s="44"/>
      <c r="LFK215" s="44"/>
      <c r="LFL215" s="44"/>
      <c r="LFM215" s="44"/>
      <c r="LFN215" s="44"/>
      <c r="LFO215" s="44"/>
      <c r="LFP215" s="44"/>
      <c r="LFQ215" s="44"/>
      <c r="LFR215" s="44"/>
      <c r="LFS215" s="44"/>
      <c r="LFT215" s="44"/>
      <c r="LFU215" s="44"/>
      <c r="LFV215" s="44"/>
      <c r="LFW215" s="44"/>
      <c r="LFX215" s="44"/>
      <c r="LFY215" s="44"/>
      <c r="LFZ215" s="44"/>
      <c r="LGA215" s="44"/>
      <c r="LGB215" s="44"/>
      <c r="LGC215" s="44"/>
      <c r="LGD215" s="44"/>
      <c r="LGE215" s="44"/>
      <c r="LGF215" s="44"/>
      <c r="LGG215" s="44"/>
      <c r="LGH215" s="44"/>
      <c r="LGI215" s="44"/>
      <c r="LGJ215" s="44"/>
      <c r="LGK215" s="44"/>
      <c r="LGL215" s="44"/>
      <c r="LGM215" s="44"/>
      <c r="LGN215" s="44"/>
      <c r="LGO215" s="44"/>
      <c r="LGP215" s="44"/>
      <c r="LGQ215" s="44"/>
      <c r="LGR215" s="44"/>
      <c r="LGS215" s="44"/>
      <c r="LGT215" s="44"/>
      <c r="LGU215" s="44"/>
      <c r="LGV215" s="44"/>
      <c r="LGW215" s="44"/>
      <c r="LGX215" s="44"/>
      <c r="LGY215" s="44"/>
      <c r="LGZ215" s="44"/>
      <c r="LHA215" s="44"/>
      <c r="LHB215" s="44"/>
      <c r="LHC215" s="44"/>
      <c r="LHD215" s="44"/>
      <c r="LHE215" s="44"/>
      <c r="LHF215" s="44"/>
      <c r="LHG215" s="44"/>
      <c r="LHH215" s="44"/>
      <c r="LHI215" s="44"/>
      <c r="LHJ215" s="44"/>
      <c r="LHK215" s="44"/>
      <c r="LHL215" s="44"/>
      <c r="LHM215" s="44"/>
      <c r="LHN215" s="44"/>
      <c r="LHO215" s="44"/>
      <c r="LHP215" s="44"/>
      <c r="LHQ215" s="44"/>
      <c r="LHR215" s="44"/>
      <c r="LHS215" s="44"/>
      <c r="LHT215" s="44"/>
      <c r="LHU215" s="44"/>
      <c r="LHV215" s="44"/>
      <c r="LHW215" s="44"/>
      <c r="LHX215" s="44"/>
      <c r="LHY215" s="44"/>
      <c r="LHZ215" s="44"/>
      <c r="LIA215" s="44"/>
      <c r="LIB215" s="44"/>
      <c r="LIC215" s="44"/>
      <c r="LID215" s="44"/>
      <c r="LIE215" s="44"/>
      <c r="LIF215" s="44"/>
      <c r="LIG215" s="44"/>
      <c r="LIH215" s="44"/>
      <c r="LII215" s="44"/>
      <c r="LIJ215" s="44"/>
      <c r="LIK215" s="44"/>
      <c r="LIL215" s="44"/>
      <c r="LIM215" s="44"/>
      <c r="LIN215" s="44"/>
      <c r="LIO215" s="44"/>
      <c r="LIP215" s="44"/>
      <c r="LIQ215" s="44"/>
      <c r="LIR215" s="44"/>
      <c r="LIS215" s="44"/>
      <c r="LIT215" s="44"/>
      <c r="LIU215" s="44"/>
      <c r="LIV215" s="44"/>
      <c r="LIW215" s="44"/>
      <c r="LIX215" s="44"/>
      <c r="LIY215" s="44"/>
      <c r="LIZ215" s="44"/>
      <c r="LJA215" s="44"/>
      <c r="LJB215" s="44"/>
      <c r="LJC215" s="44"/>
      <c r="LJD215" s="44"/>
      <c r="LJE215" s="44"/>
      <c r="LJF215" s="44"/>
      <c r="LJG215" s="44"/>
      <c r="LJH215" s="44"/>
      <c r="LJI215" s="44"/>
      <c r="LJJ215" s="44"/>
      <c r="LJK215" s="44"/>
      <c r="LJL215" s="44"/>
      <c r="LJM215" s="44"/>
      <c r="LJN215" s="44"/>
      <c r="LJO215" s="44"/>
      <c r="LJP215" s="44"/>
      <c r="LJQ215" s="44"/>
      <c r="LJR215" s="44"/>
      <c r="LJS215" s="44"/>
      <c r="LJT215" s="44"/>
      <c r="LJU215" s="44"/>
      <c r="LJV215" s="44"/>
      <c r="LJW215" s="44"/>
      <c r="LJX215" s="44"/>
      <c r="LJY215" s="44"/>
      <c r="LJZ215" s="44"/>
      <c r="LKA215" s="44"/>
      <c r="LKB215" s="44"/>
      <c r="LKC215" s="44"/>
      <c r="LKD215" s="44"/>
      <c r="LKE215" s="44"/>
      <c r="LKF215" s="44"/>
      <c r="LKG215" s="44"/>
      <c r="LKH215" s="44"/>
      <c r="LKI215" s="44"/>
      <c r="LKJ215" s="44"/>
      <c r="LKK215" s="44"/>
      <c r="LKL215" s="44"/>
      <c r="LKM215" s="44"/>
      <c r="LKN215" s="44"/>
      <c r="LKO215" s="44"/>
      <c r="LKP215" s="44"/>
      <c r="LKQ215" s="44"/>
      <c r="LKR215" s="44"/>
      <c r="LKS215" s="44"/>
      <c r="LKT215" s="44"/>
      <c r="LKU215" s="44"/>
      <c r="LKV215" s="44"/>
      <c r="LKW215" s="44"/>
      <c r="LKX215" s="44"/>
      <c r="LKY215" s="44"/>
      <c r="LKZ215" s="44"/>
      <c r="LLA215" s="44"/>
      <c r="LLB215" s="44"/>
      <c r="LLC215" s="44"/>
      <c r="LLD215" s="44"/>
      <c r="LLE215" s="44"/>
      <c r="LLF215" s="44"/>
      <c r="LLG215" s="44"/>
      <c r="LLH215" s="44"/>
      <c r="LLI215" s="44"/>
      <c r="LLJ215" s="44"/>
      <c r="LLK215" s="44"/>
      <c r="LLL215" s="44"/>
      <c r="LLM215" s="44"/>
      <c r="LLN215" s="44"/>
      <c r="LLO215" s="44"/>
      <c r="LLP215" s="44"/>
      <c r="LLQ215" s="44"/>
      <c r="LLR215" s="44"/>
      <c r="LLS215" s="44"/>
      <c r="LLT215" s="44"/>
      <c r="LLU215" s="44"/>
      <c r="LLV215" s="44"/>
      <c r="LLW215" s="44"/>
      <c r="LLX215" s="44"/>
      <c r="LLY215" s="44"/>
      <c r="LLZ215" s="44"/>
      <c r="LMA215" s="44"/>
      <c r="LMB215" s="44"/>
      <c r="LMC215" s="44"/>
      <c r="LMD215" s="44"/>
      <c r="LME215" s="44"/>
      <c r="LMF215" s="44"/>
      <c r="LMG215" s="44"/>
      <c r="LMH215" s="44"/>
      <c r="LMI215" s="44"/>
      <c r="LMJ215" s="44"/>
      <c r="LMK215" s="44"/>
      <c r="LML215" s="44"/>
      <c r="LMM215" s="44"/>
      <c r="LMN215" s="44"/>
      <c r="LMO215" s="44"/>
      <c r="LMP215" s="44"/>
      <c r="LMQ215" s="44"/>
      <c r="LMR215" s="44"/>
      <c r="LMS215" s="44"/>
      <c r="LMT215" s="44"/>
      <c r="LMU215" s="44"/>
      <c r="LMV215" s="44"/>
      <c r="LMW215" s="44"/>
      <c r="LMX215" s="44"/>
      <c r="LMY215" s="44"/>
      <c r="LMZ215" s="44"/>
      <c r="LNA215" s="44"/>
      <c r="LNB215" s="44"/>
      <c r="LNC215" s="44"/>
      <c r="LND215" s="44"/>
      <c r="LNE215" s="44"/>
      <c r="LNF215" s="44"/>
      <c r="LNG215" s="44"/>
      <c r="LNH215" s="44"/>
      <c r="LNI215" s="44"/>
      <c r="LNJ215" s="44"/>
      <c r="LNK215" s="44"/>
      <c r="LNL215" s="44"/>
      <c r="LNM215" s="44"/>
      <c r="LNN215" s="44"/>
      <c r="LNO215" s="44"/>
      <c r="LNP215" s="44"/>
      <c r="LNQ215" s="44"/>
      <c r="LNR215" s="44"/>
      <c r="LNS215" s="44"/>
      <c r="LNT215" s="44"/>
      <c r="LNU215" s="44"/>
      <c r="LNV215" s="44"/>
      <c r="LNW215" s="44"/>
      <c r="LNX215" s="44"/>
      <c r="LNY215" s="44"/>
      <c r="LNZ215" s="44"/>
      <c r="LOA215" s="44"/>
      <c r="LOB215" s="44"/>
      <c r="LOC215" s="44"/>
      <c r="LOD215" s="44"/>
      <c r="LOE215" s="44"/>
      <c r="LOF215" s="44"/>
      <c r="LOG215" s="44"/>
      <c r="LOH215" s="44"/>
      <c r="LOI215" s="44"/>
      <c r="LOJ215" s="44"/>
      <c r="LOK215" s="44"/>
      <c r="LOL215" s="44"/>
      <c r="LOM215" s="44"/>
      <c r="LON215" s="44"/>
      <c r="LOO215" s="44"/>
      <c r="LOP215" s="44"/>
      <c r="LOQ215" s="44"/>
      <c r="LOR215" s="44"/>
      <c r="LOS215" s="44"/>
      <c r="LOT215" s="44"/>
      <c r="LOU215" s="44"/>
      <c r="LOV215" s="44"/>
      <c r="LOW215" s="44"/>
      <c r="LOX215" s="44"/>
      <c r="LOY215" s="44"/>
      <c r="LOZ215" s="44"/>
      <c r="LPA215" s="44"/>
      <c r="LPB215" s="44"/>
      <c r="LPC215" s="44"/>
      <c r="LPD215" s="44"/>
      <c r="LPE215" s="44"/>
      <c r="LPF215" s="44"/>
      <c r="LPG215" s="44"/>
      <c r="LPH215" s="44"/>
      <c r="LPI215" s="44"/>
      <c r="LPJ215" s="44"/>
      <c r="LPK215" s="44"/>
      <c r="LPL215" s="44"/>
      <c r="LPM215" s="44"/>
      <c r="LPN215" s="44"/>
      <c r="LPO215" s="44"/>
      <c r="LPP215" s="44"/>
      <c r="LPQ215" s="44"/>
      <c r="LPR215" s="44"/>
      <c r="LPS215" s="44"/>
      <c r="LPT215" s="44"/>
      <c r="LPU215" s="44"/>
      <c r="LPV215" s="44"/>
      <c r="LPW215" s="44"/>
      <c r="LPX215" s="44"/>
      <c r="LPY215" s="44"/>
      <c r="LPZ215" s="44"/>
      <c r="LQA215" s="44"/>
      <c r="LQB215" s="44"/>
      <c r="LQC215" s="44"/>
      <c r="LQD215" s="44"/>
      <c r="LQE215" s="44"/>
      <c r="LQF215" s="44"/>
      <c r="LQG215" s="44"/>
      <c r="LQH215" s="44"/>
      <c r="LQI215" s="44"/>
      <c r="LQJ215" s="44"/>
      <c r="LQK215" s="44"/>
      <c r="LQL215" s="44"/>
      <c r="LQM215" s="44"/>
      <c r="LQN215" s="44"/>
      <c r="LQO215" s="44"/>
      <c r="LQP215" s="44"/>
      <c r="LQQ215" s="44"/>
      <c r="LQR215" s="44"/>
      <c r="LQS215" s="44"/>
      <c r="LQT215" s="44"/>
      <c r="LQU215" s="44"/>
      <c r="LQV215" s="44"/>
      <c r="LQW215" s="44"/>
      <c r="LQX215" s="44"/>
      <c r="LQY215" s="44"/>
      <c r="LQZ215" s="44"/>
      <c r="LRA215" s="44"/>
      <c r="LRB215" s="44"/>
      <c r="LRC215" s="44"/>
      <c r="LRD215" s="44"/>
      <c r="LRE215" s="44"/>
      <c r="LRF215" s="44"/>
      <c r="LRG215" s="44"/>
      <c r="LRH215" s="44"/>
      <c r="LRI215" s="44"/>
      <c r="LRJ215" s="44"/>
      <c r="LRK215" s="44"/>
      <c r="LRL215" s="44"/>
      <c r="LRM215" s="44"/>
      <c r="LRN215" s="44"/>
      <c r="LRO215" s="44"/>
      <c r="LRP215" s="44"/>
      <c r="LRQ215" s="44"/>
      <c r="LRR215" s="44"/>
      <c r="LRS215" s="44"/>
      <c r="LRT215" s="44"/>
      <c r="LRU215" s="44"/>
      <c r="LRV215" s="44"/>
      <c r="LRW215" s="44"/>
      <c r="LRX215" s="44"/>
      <c r="LRY215" s="44"/>
      <c r="LRZ215" s="44"/>
      <c r="LSA215" s="44"/>
      <c r="LSB215" s="44"/>
      <c r="LSC215" s="44"/>
      <c r="LSD215" s="44"/>
      <c r="LSE215" s="44"/>
      <c r="LSF215" s="44"/>
      <c r="LSG215" s="44"/>
      <c r="LSH215" s="44"/>
      <c r="LSI215" s="44"/>
      <c r="LSJ215" s="44"/>
      <c r="LSK215" s="44"/>
      <c r="LSL215" s="44"/>
      <c r="LSM215" s="44"/>
      <c r="LSN215" s="44"/>
      <c r="LSO215" s="44"/>
      <c r="LSP215" s="44"/>
      <c r="LSQ215" s="44"/>
      <c r="LSR215" s="44"/>
      <c r="LSS215" s="44"/>
      <c r="LST215" s="44"/>
      <c r="LSU215" s="44"/>
      <c r="LSV215" s="44"/>
      <c r="LSW215" s="44"/>
      <c r="LSX215" s="44"/>
      <c r="LSY215" s="44"/>
      <c r="LSZ215" s="44"/>
      <c r="LTA215" s="44"/>
      <c r="LTB215" s="44"/>
      <c r="LTC215" s="44"/>
      <c r="LTD215" s="44"/>
      <c r="LTE215" s="44"/>
      <c r="LTF215" s="44"/>
      <c r="LTG215" s="44"/>
      <c r="LTH215" s="44"/>
      <c r="LTI215" s="44"/>
      <c r="LTJ215" s="44"/>
      <c r="LTK215" s="44"/>
      <c r="LTL215" s="44"/>
      <c r="LTM215" s="44"/>
      <c r="LTN215" s="44"/>
      <c r="LTO215" s="44"/>
      <c r="LTP215" s="44"/>
      <c r="LTQ215" s="44"/>
      <c r="LTR215" s="44"/>
      <c r="LTS215" s="44"/>
      <c r="LTT215" s="44"/>
      <c r="LTU215" s="44"/>
      <c r="LTV215" s="44"/>
      <c r="LTW215" s="44"/>
      <c r="LTX215" s="44"/>
      <c r="LTY215" s="44"/>
      <c r="LTZ215" s="44"/>
      <c r="LUA215" s="44"/>
      <c r="LUB215" s="44"/>
      <c r="LUC215" s="44"/>
      <c r="LUD215" s="44"/>
      <c r="LUE215" s="44"/>
      <c r="LUF215" s="44"/>
      <c r="LUG215" s="44"/>
      <c r="LUH215" s="44"/>
      <c r="LUI215" s="44"/>
      <c r="LUJ215" s="44"/>
      <c r="LUK215" s="44"/>
      <c r="LUL215" s="44"/>
      <c r="LUM215" s="44"/>
      <c r="LUN215" s="44"/>
      <c r="LUO215" s="44"/>
      <c r="LUP215" s="44"/>
      <c r="LUQ215" s="44"/>
      <c r="LUR215" s="44"/>
      <c r="LUS215" s="44"/>
      <c r="LUT215" s="44"/>
      <c r="LUU215" s="44"/>
      <c r="LUV215" s="44"/>
      <c r="LUW215" s="44"/>
      <c r="LUX215" s="44"/>
      <c r="LUY215" s="44"/>
      <c r="LUZ215" s="44"/>
      <c r="LVA215" s="44"/>
      <c r="LVB215" s="44"/>
      <c r="LVC215" s="44"/>
      <c r="LVD215" s="44"/>
      <c r="LVE215" s="44"/>
      <c r="LVF215" s="44"/>
      <c r="LVG215" s="44"/>
      <c r="LVH215" s="44"/>
      <c r="LVI215" s="44"/>
      <c r="LVJ215" s="44"/>
      <c r="LVK215" s="44"/>
      <c r="LVL215" s="44"/>
      <c r="LVM215" s="44"/>
      <c r="LVN215" s="44"/>
      <c r="LVO215" s="44"/>
      <c r="LVP215" s="44"/>
      <c r="LVQ215" s="44"/>
      <c r="LVR215" s="44"/>
      <c r="LVS215" s="44"/>
      <c r="LVT215" s="44"/>
      <c r="LVU215" s="44"/>
      <c r="LVV215" s="44"/>
      <c r="LVW215" s="44"/>
      <c r="LVX215" s="44"/>
      <c r="LVY215" s="44"/>
      <c r="LVZ215" s="44"/>
      <c r="LWA215" s="44"/>
      <c r="LWB215" s="44"/>
      <c r="LWC215" s="44"/>
      <c r="LWD215" s="44"/>
      <c r="LWE215" s="44"/>
      <c r="LWF215" s="44"/>
      <c r="LWG215" s="44"/>
      <c r="LWH215" s="44"/>
      <c r="LWI215" s="44"/>
      <c r="LWJ215" s="44"/>
      <c r="LWK215" s="44"/>
      <c r="LWL215" s="44"/>
      <c r="LWM215" s="44"/>
      <c r="LWN215" s="44"/>
      <c r="LWO215" s="44"/>
      <c r="LWP215" s="44"/>
      <c r="LWQ215" s="44"/>
      <c r="LWR215" s="44"/>
      <c r="LWS215" s="44"/>
      <c r="LWT215" s="44"/>
      <c r="LWU215" s="44"/>
      <c r="LWV215" s="44"/>
      <c r="LWW215" s="44"/>
      <c r="LWX215" s="44"/>
      <c r="LWY215" s="44"/>
      <c r="LWZ215" s="44"/>
      <c r="LXA215" s="44"/>
      <c r="LXB215" s="44"/>
      <c r="LXC215" s="44"/>
      <c r="LXD215" s="44"/>
      <c r="LXE215" s="44"/>
      <c r="LXF215" s="44"/>
      <c r="LXG215" s="44"/>
      <c r="LXH215" s="44"/>
      <c r="LXI215" s="44"/>
      <c r="LXJ215" s="44"/>
      <c r="LXK215" s="44"/>
      <c r="LXL215" s="44"/>
      <c r="LXM215" s="44"/>
      <c r="LXN215" s="44"/>
      <c r="LXO215" s="44"/>
      <c r="LXP215" s="44"/>
      <c r="LXQ215" s="44"/>
      <c r="LXR215" s="44"/>
      <c r="LXS215" s="44"/>
      <c r="LXT215" s="44"/>
      <c r="LXU215" s="44"/>
      <c r="LXV215" s="44"/>
      <c r="LXW215" s="44"/>
      <c r="LXX215" s="44"/>
      <c r="LXY215" s="44"/>
      <c r="LXZ215" s="44"/>
      <c r="LYA215" s="44"/>
      <c r="LYB215" s="44"/>
      <c r="LYC215" s="44"/>
      <c r="LYD215" s="44"/>
      <c r="LYE215" s="44"/>
      <c r="LYF215" s="44"/>
      <c r="LYG215" s="44"/>
      <c r="LYH215" s="44"/>
      <c r="LYI215" s="44"/>
      <c r="LYJ215" s="44"/>
      <c r="LYK215" s="44"/>
      <c r="LYL215" s="44"/>
      <c r="LYM215" s="44"/>
      <c r="LYN215" s="44"/>
      <c r="LYO215" s="44"/>
      <c r="LYP215" s="44"/>
      <c r="LYQ215" s="44"/>
      <c r="LYR215" s="44"/>
      <c r="LYS215" s="44"/>
      <c r="LYT215" s="44"/>
      <c r="LYU215" s="44"/>
      <c r="LYV215" s="44"/>
      <c r="LYW215" s="44"/>
      <c r="LYX215" s="44"/>
      <c r="LYY215" s="44"/>
      <c r="LYZ215" s="44"/>
      <c r="LZA215" s="44"/>
      <c r="LZB215" s="44"/>
      <c r="LZC215" s="44"/>
      <c r="LZD215" s="44"/>
      <c r="LZE215" s="44"/>
      <c r="LZF215" s="44"/>
      <c r="LZG215" s="44"/>
      <c r="LZH215" s="44"/>
      <c r="LZI215" s="44"/>
      <c r="LZJ215" s="44"/>
      <c r="LZK215" s="44"/>
      <c r="LZL215" s="44"/>
      <c r="LZM215" s="44"/>
      <c r="LZN215" s="44"/>
      <c r="LZO215" s="44"/>
      <c r="LZP215" s="44"/>
      <c r="LZQ215" s="44"/>
      <c r="LZR215" s="44"/>
      <c r="LZS215" s="44"/>
      <c r="LZT215" s="44"/>
      <c r="LZU215" s="44"/>
      <c r="LZV215" s="44"/>
      <c r="LZW215" s="44"/>
      <c r="LZX215" s="44"/>
      <c r="LZY215" s="44"/>
      <c r="LZZ215" s="44"/>
      <c r="MAA215" s="44"/>
      <c r="MAB215" s="44"/>
      <c r="MAC215" s="44"/>
      <c r="MAD215" s="44"/>
      <c r="MAE215" s="44"/>
      <c r="MAF215" s="44"/>
      <c r="MAG215" s="44"/>
      <c r="MAH215" s="44"/>
      <c r="MAI215" s="44"/>
      <c r="MAJ215" s="44"/>
      <c r="MAK215" s="44"/>
      <c r="MAL215" s="44"/>
      <c r="MAM215" s="44"/>
      <c r="MAN215" s="44"/>
      <c r="MAO215" s="44"/>
      <c r="MAP215" s="44"/>
      <c r="MAQ215" s="44"/>
      <c r="MAR215" s="44"/>
      <c r="MAS215" s="44"/>
      <c r="MAT215" s="44"/>
      <c r="MAU215" s="44"/>
      <c r="MAV215" s="44"/>
      <c r="MAW215" s="44"/>
      <c r="MAX215" s="44"/>
      <c r="MAY215" s="44"/>
      <c r="MAZ215" s="44"/>
      <c r="MBA215" s="44"/>
      <c r="MBB215" s="44"/>
      <c r="MBC215" s="44"/>
      <c r="MBD215" s="44"/>
      <c r="MBE215" s="44"/>
      <c r="MBF215" s="44"/>
      <c r="MBG215" s="44"/>
      <c r="MBH215" s="44"/>
      <c r="MBI215" s="44"/>
      <c r="MBJ215" s="44"/>
      <c r="MBK215" s="44"/>
      <c r="MBL215" s="44"/>
      <c r="MBM215" s="44"/>
      <c r="MBN215" s="44"/>
      <c r="MBO215" s="44"/>
      <c r="MBP215" s="44"/>
      <c r="MBQ215" s="44"/>
      <c r="MBR215" s="44"/>
      <c r="MBS215" s="44"/>
      <c r="MBT215" s="44"/>
      <c r="MBU215" s="44"/>
      <c r="MBV215" s="44"/>
      <c r="MBW215" s="44"/>
      <c r="MBX215" s="44"/>
      <c r="MBY215" s="44"/>
      <c r="MBZ215" s="44"/>
      <c r="MCA215" s="44"/>
      <c r="MCB215" s="44"/>
      <c r="MCC215" s="44"/>
      <c r="MCD215" s="44"/>
      <c r="MCE215" s="44"/>
      <c r="MCF215" s="44"/>
      <c r="MCG215" s="44"/>
      <c r="MCH215" s="44"/>
      <c r="MCI215" s="44"/>
      <c r="MCJ215" s="44"/>
      <c r="MCK215" s="44"/>
      <c r="MCL215" s="44"/>
      <c r="MCM215" s="44"/>
      <c r="MCN215" s="44"/>
      <c r="MCO215" s="44"/>
      <c r="MCP215" s="44"/>
      <c r="MCQ215" s="44"/>
      <c r="MCR215" s="44"/>
      <c r="MCS215" s="44"/>
      <c r="MCT215" s="44"/>
      <c r="MCU215" s="44"/>
      <c r="MCV215" s="44"/>
      <c r="MCW215" s="44"/>
      <c r="MCX215" s="44"/>
      <c r="MCY215" s="44"/>
      <c r="MCZ215" s="44"/>
      <c r="MDA215" s="44"/>
      <c r="MDB215" s="44"/>
      <c r="MDC215" s="44"/>
      <c r="MDD215" s="44"/>
      <c r="MDE215" s="44"/>
      <c r="MDF215" s="44"/>
      <c r="MDG215" s="44"/>
      <c r="MDH215" s="44"/>
      <c r="MDI215" s="44"/>
      <c r="MDJ215" s="44"/>
      <c r="MDK215" s="44"/>
      <c r="MDL215" s="44"/>
      <c r="MDM215" s="44"/>
      <c r="MDN215" s="44"/>
      <c r="MDO215" s="44"/>
      <c r="MDP215" s="44"/>
      <c r="MDQ215" s="44"/>
      <c r="MDR215" s="44"/>
      <c r="MDS215" s="44"/>
      <c r="MDT215" s="44"/>
      <c r="MDU215" s="44"/>
      <c r="MDV215" s="44"/>
      <c r="MDW215" s="44"/>
      <c r="MDX215" s="44"/>
      <c r="MDY215" s="44"/>
      <c r="MDZ215" s="44"/>
      <c r="MEA215" s="44"/>
      <c r="MEB215" s="44"/>
      <c r="MEC215" s="44"/>
      <c r="MED215" s="44"/>
      <c r="MEE215" s="44"/>
      <c r="MEF215" s="44"/>
      <c r="MEG215" s="44"/>
      <c r="MEH215" s="44"/>
      <c r="MEI215" s="44"/>
      <c r="MEJ215" s="44"/>
      <c r="MEK215" s="44"/>
      <c r="MEL215" s="44"/>
      <c r="MEM215" s="44"/>
      <c r="MEN215" s="44"/>
      <c r="MEO215" s="44"/>
      <c r="MEP215" s="44"/>
      <c r="MEQ215" s="44"/>
      <c r="MER215" s="44"/>
      <c r="MES215" s="44"/>
      <c r="MET215" s="44"/>
      <c r="MEU215" s="44"/>
      <c r="MEV215" s="44"/>
      <c r="MEW215" s="44"/>
      <c r="MEX215" s="44"/>
      <c r="MEY215" s="44"/>
      <c r="MEZ215" s="44"/>
      <c r="MFA215" s="44"/>
      <c r="MFB215" s="44"/>
      <c r="MFC215" s="44"/>
      <c r="MFD215" s="44"/>
      <c r="MFE215" s="44"/>
      <c r="MFF215" s="44"/>
      <c r="MFG215" s="44"/>
      <c r="MFH215" s="44"/>
      <c r="MFI215" s="44"/>
      <c r="MFJ215" s="44"/>
      <c r="MFK215" s="44"/>
      <c r="MFL215" s="44"/>
      <c r="MFM215" s="44"/>
      <c r="MFN215" s="44"/>
      <c r="MFO215" s="44"/>
      <c r="MFP215" s="44"/>
      <c r="MFQ215" s="44"/>
      <c r="MFR215" s="44"/>
      <c r="MFS215" s="44"/>
      <c r="MFT215" s="44"/>
      <c r="MFU215" s="44"/>
      <c r="MFV215" s="44"/>
      <c r="MFW215" s="44"/>
      <c r="MFX215" s="44"/>
      <c r="MFY215" s="44"/>
      <c r="MFZ215" s="44"/>
      <c r="MGA215" s="44"/>
      <c r="MGB215" s="44"/>
      <c r="MGC215" s="44"/>
      <c r="MGD215" s="44"/>
      <c r="MGE215" s="44"/>
      <c r="MGF215" s="44"/>
      <c r="MGG215" s="44"/>
      <c r="MGH215" s="44"/>
      <c r="MGI215" s="44"/>
      <c r="MGJ215" s="44"/>
      <c r="MGK215" s="44"/>
      <c r="MGL215" s="44"/>
      <c r="MGM215" s="44"/>
      <c r="MGN215" s="44"/>
      <c r="MGO215" s="44"/>
      <c r="MGP215" s="44"/>
      <c r="MGQ215" s="44"/>
      <c r="MGR215" s="44"/>
      <c r="MGS215" s="44"/>
      <c r="MGT215" s="44"/>
      <c r="MGU215" s="44"/>
      <c r="MGV215" s="44"/>
      <c r="MGW215" s="44"/>
      <c r="MGX215" s="44"/>
      <c r="MGY215" s="44"/>
      <c r="MGZ215" s="44"/>
      <c r="MHA215" s="44"/>
      <c r="MHB215" s="44"/>
      <c r="MHC215" s="44"/>
      <c r="MHD215" s="44"/>
      <c r="MHE215" s="44"/>
      <c r="MHF215" s="44"/>
      <c r="MHG215" s="44"/>
      <c r="MHH215" s="44"/>
      <c r="MHI215" s="44"/>
      <c r="MHJ215" s="44"/>
      <c r="MHK215" s="44"/>
      <c r="MHL215" s="44"/>
      <c r="MHM215" s="44"/>
      <c r="MHN215" s="44"/>
      <c r="MHO215" s="44"/>
      <c r="MHP215" s="44"/>
      <c r="MHQ215" s="44"/>
      <c r="MHR215" s="44"/>
      <c r="MHS215" s="44"/>
      <c r="MHT215" s="44"/>
      <c r="MHU215" s="44"/>
      <c r="MHV215" s="44"/>
      <c r="MHW215" s="44"/>
      <c r="MHX215" s="44"/>
      <c r="MHY215" s="44"/>
      <c r="MHZ215" s="44"/>
      <c r="MIA215" s="44"/>
      <c r="MIB215" s="44"/>
      <c r="MIC215" s="44"/>
      <c r="MID215" s="44"/>
      <c r="MIE215" s="44"/>
      <c r="MIF215" s="44"/>
      <c r="MIG215" s="44"/>
      <c r="MIH215" s="44"/>
      <c r="MII215" s="44"/>
      <c r="MIJ215" s="44"/>
      <c r="MIK215" s="44"/>
      <c r="MIL215" s="44"/>
      <c r="MIM215" s="44"/>
      <c r="MIN215" s="44"/>
      <c r="MIO215" s="44"/>
      <c r="MIP215" s="44"/>
      <c r="MIQ215" s="44"/>
      <c r="MIR215" s="44"/>
      <c r="MIS215" s="44"/>
      <c r="MIT215" s="44"/>
      <c r="MIU215" s="44"/>
      <c r="MIV215" s="44"/>
      <c r="MIW215" s="44"/>
      <c r="MIX215" s="44"/>
      <c r="MIY215" s="44"/>
      <c r="MIZ215" s="44"/>
      <c r="MJA215" s="44"/>
      <c r="MJB215" s="44"/>
      <c r="MJC215" s="44"/>
      <c r="MJD215" s="44"/>
      <c r="MJE215" s="44"/>
      <c r="MJF215" s="44"/>
      <c r="MJG215" s="44"/>
      <c r="MJH215" s="44"/>
      <c r="MJI215" s="44"/>
      <c r="MJJ215" s="44"/>
      <c r="MJK215" s="44"/>
      <c r="MJL215" s="44"/>
      <c r="MJM215" s="44"/>
      <c r="MJN215" s="44"/>
      <c r="MJO215" s="44"/>
      <c r="MJP215" s="44"/>
      <c r="MJQ215" s="44"/>
      <c r="MJR215" s="44"/>
      <c r="MJS215" s="44"/>
      <c r="MJT215" s="44"/>
      <c r="MJU215" s="44"/>
      <c r="MJV215" s="44"/>
      <c r="MJW215" s="44"/>
      <c r="MJX215" s="44"/>
      <c r="MJY215" s="44"/>
      <c r="MJZ215" s="44"/>
      <c r="MKA215" s="44"/>
      <c r="MKB215" s="44"/>
      <c r="MKC215" s="44"/>
      <c r="MKD215" s="44"/>
      <c r="MKE215" s="44"/>
      <c r="MKF215" s="44"/>
      <c r="MKG215" s="44"/>
      <c r="MKH215" s="44"/>
      <c r="MKI215" s="44"/>
      <c r="MKJ215" s="44"/>
      <c r="MKK215" s="44"/>
      <c r="MKL215" s="44"/>
      <c r="MKM215" s="44"/>
      <c r="MKN215" s="44"/>
      <c r="MKO215" s="44"/>
      <c r="MKP215" s="44"/>
      <c r="MKQ215" s="44"/>
      <c r="MKR215" s="44"/>
      <c r="MKS215" s="44"/>
      <c r="MKT215" s="44"/>
      <c r="MKU215" s="44"/>
      <c r="MKV215" s="44"/>
      <c r="MKW215" s="44"/>
      <c r="MKX215" s="44"/>
      <c r="MKY215" s="44"/>
      <c r="MKZ215" s="44"/>
      <c r="MLA215" s="44"/>
      <c r="MLB215" s="44"/>
      <c r="MLC215" s="44"/>
      <c r="MLD215" s="44"/>
      <c r="MLE215" s="44"/>
      <c r="MLF215" s="44"/>
      <c r="MLG215" s="44"/>
      <c r="MLH215" s="44"/>
      <c r="MLI215" s="44"/>
      <c r="MLJ215" s="44"/>
      <c r="MLK215" s="44"/>
      <c r="MLL215" s="44"/>
      <c r="MLM215" s="44"/>
      <c r="MLN215" s="44"/>
      <c r="MLO215" s="44"/>
      <c r="MLP215" s="44"/>
      <c r="MLQ215" s="44"/>
      <c r="MLR215" s="44"/>
      <c r="MLS215" s="44"/>
      <c r="MLT215" s="44"/>
      <c r="MLU215" s="44"/>
      <c r="MLV215" s="44"/>
      <c r="MLW215" s="44"/>
      <c r="MLX215" s="44"/>
      <c r="MLY215" s="44"/>
      <c r="MLZ215" s="44"/>
      <c r="MMA215" s="44"/>
      <c r="MMB215" s="44"/>
      <c r="MMC215" s="44"/>
      <c r="MMD215" s="44"/>
      <c r="MME215" s="44"/>
      <c r="MMF215" s="44"/>
      <c r="MMG215" s="44"/>
      <c r="MMH215" s="44"/>
      <c r="MMI215" s="44"/>
      <c r="MMJ215" s="44"/>
      <c r="MMK215" s="44"/>
      <c r="MML215" s="44"/>
      <c r="MMM215" s="44"/>
      <c r="MMN215" s="44"/>
      <c r="MMO215" s="44"/>
      <c r="MMP215" s="44"/>
      <c r="MMQ215" s="44"/>
      <c r="MMR215" s="44"/>
      <c r="MMS215" s="44"/>
      <c r="MMT215" s="44"/>
      <c r="MMU215" s="44"/>
      <c r="MMV215" s="44"/>
      <c r="MMW215" s="44"/>
      <c r="MMX215" s="44"/>
      <c r="MMY215" s="44"/>
      <c r="MMZ215" s="44"/>
      <c r="MNA215" s="44"/>
      <c r="MNB215" s="44"/>
      <c r="MNC215" s="44"/>
      <c r="MND215" s="44"/>
      <c r="MNE215" s="44"/>
      <c r="MNF215" s="44"/>
      <c r="MNG215" s="44"/>
      <c r="MNH215" s="44"/>
      <c r="MNI215" s="44"/>
      <c r="MNJ215" s="44"/>
      <c r="MNK215" s="44"/>
      <c r="MNL215" s="44"/>
      <c r="MNM215" s="44"/>
      <c r="MNN215" s="44"/>
      <c r="MNO215" s="44"/>
      <c r="MNP215" s="44"/>
      <c r="MNQ215" s="44"/>
      <c r="MNR215" s="44"/>
      <c r="MNS215" s="44"/>
      <c r="MNT215" s="44"/>
      <c r="MNU215" s="44"/>
      <c r="MNV215" s="44"/>
      <c r="MNW215" s="44"/>
      <c r="MNX215" s="44"/>
      <c r="MNY215" s="44"/>
      <c r="MNZ215" s="44"/>
      <c r="MOA215" s="44"/>
      <c r="MOB215" s="44"/>
      <c r="MOC215" s="44"/>
      <c r="MOD215" s="44"/>
      <c r="MOE215" s="44"/>
      <c r="MOF215" s="44"/>
      <c r="MOG215" s="44"/>
      <c r="MOH215" s="44"/>
      <c r="MOI215" s="44"/>
      <c r="MOJ215" s="44"/>
      <c r="MOK215" s="44"/>
      <c r="MOL215" s="44"/>
      <c r="MOM215" s="44"/>
      <c r="MON215" s="44"/>
      <c r="MOO215" s="44"/>
      <c r="MOP215" s="44"/>
      <c r="MOQ215" s="44"/>
      <c r="MOR215" s="44"/>
      <c r="MOS215" s="44"/>
      <c r="MOT215" s="44"/>
      <c r="MOU215" s="44"/>
      <c r="MOV215" s="44"/>
      <c r="MOW215" s="44"/>
      <c r="MOX215" s="44"/>
      <c r="MOY215" s="44"/>
      <c r="MOZ215" s="44"/>
      <c r="MPA215" s="44"/>
      <c r="MPB215" s="44"/>
      <c r="MPC215" s="44"/>
      <c r="MPD215" s="44"/>
      <c r="MPE215" s="44"/>
      <c r="MPF215" s="44"/>
      <c r="MPG215" s="44"/>
      <c r="MPH215" s="44"/>
      <c r="MPI215" s="44"/>
      <c r="MPJ215" s="44"/>
      <c r="MPK215" s="44"/>
      <c r="MPL215" s="44"/>
      <c r="MPM215" s="44"/>
      <c r="MPN215" s="44"/>
      <c r="MPO215" s="44"/>
      <c r="MPP215" s="44"/>
      <c r="MPQ215" s="44"/>
      <c r="MPR215" s="44"/>
      <c r="MPS215" s="44"/>
      <c r="MPT215" s="44"/>
      <c r="MPU215" s="44"/>
      <c r="MPV215" s="44"/>
      <c r="MPW215" s="44"/>
      <c r="MPX215" s="44"/>
      <c r="MPY215" s="44"/>
      <c r="MPZ215" s="44"/>
      <c r="MQA215" s="44"/>
      <c r="MQB215" s="44"/>
      <c r="MQC215" s="44"/>
      <c r="MQD215" s="44"/>
      <c r="MQE215" s="44"/>
      <c r="MQF215" s="44"/>
      <c r="MQG215" s="44"/>
      <c r="MQH215" s="44"/>
      <c r="MQI215" s="44"/>
      <c r="MQJ215" s="44"/>
      <c r="MQK215" s="44"/>
      <c r="MQL215" s="44"/>
      <c r="MQM215" s="44"/>
      <c r="MQN215" s="44"/>
      <c r="MQO215" s="44"/>
      <c r="MQP215" s="44"/>
      <c r="MQQ215" s="44"/>
      <c r="MQR215" s="44"/>
      <c r="MQS215" s="44"/>
      <c r="MQT215" s="44"/>
      <c r="MQU215" s="44"/>
      <c r="MQV215" s="44"/>
      <c r="MQW215" s="44"/>
      <c r="MQX215" s="44"/>
      <c r="MQY215" s="44"/>
      <c r="MQZ215" s="44"/>
      <c r="MRA215" s="44"/>
      <c r="MRB215" s="44"/>
      <c r="MRC215" s="44"/>
      <c r="MRD215" s="44"/>
      <c r="MRE215" s="44"/>
      <c r="MRF215" s="44"/>
      <c r="MRG215" s="44"/>
      <c r="MRH215" s="44"/>
      <c r="MRI215" s="44"/>
      <c r="MRJ215" s="44"/>
      <c r="MRK215" s="44"/>
      <c r="MRL215" s="44"/>
      <c r="MRM215" s="44"/>
      <c r="MRN215" s="44"/>
      <c r="MRO215" s="44"/>
      <c r="MRP215" s="44"/>
      <c r="MRQ215" s="44"/>
      <c r="MRR215" s="44"/>
      <c r="MRS215" s="44"/>
      <c r="MRT215" s="44"/>
      <c r="MRU215" s="44"/>
      <c r="MRV215" s="44"/>
      <c r="MRW215" s="44"/>
      <c r="MRX215" s="44"/>
      <c r="MRY215" s="44"/>
      <c r="MRZ215" s="44"/>
      <c r="MSA215" s="44"/>
      <c r="MSB215" s="44"/>
      <c r="MSC215" s="44"/>
      <c r="MSD215" s="44"/>
      <c r="MSE215" s="44"/>
      <c r="MSF215" s="44"/>
      <c r="MSG215" s="44"/>
      <c r="MSH215" s="44"/>
      <c r="MSI215" s="44"/>
      <c r="MSJ215" s="44"/>
      <c r="MSK215" s="44"/>
      <c r="MSL215" s="44"/>
      <c r="MSM215" s="44"/>
      <c r="MSN215" s="44"/>
      <c r="MSO215" s="44"/>
      <c r="MSP215" s="44"/>
      <c r="MSQ215" s="44"/>
      <c r="MSR215" s="44"/>
      <c r="MSS215" s="44"/>
      <c r="MST215" s="44"/>
      <c r="MSU215" s="44"/>
      <c r="MSV215" s="44"/>
      <c r="MSW215" s="44"/>
      <c r="MSX215" s="44"/>
      <c r="MSY215" s="44"/>
      <c r="MSZ215" s="44"/>
      <c r="MTA215" s="44"/>
      <c r="MTB215" s="44"/>
      <c r="MTC215" s="44"/>
      <c r="MTD215" s="44"/>
      <c r="MTE215" s="44"/>
      <c r="MTF215" s="44"/>
      <c r="MTG215" s="44"/>
      <c r="MTH215" s="44"/>
      <c r="MTI215" s="44"/>
      <c r="MTJ215" s="44"/>
      <c r="MTK215" s="44"/>
      <c r="MTL215" s="44"/>
      <c r="MTM215" s="44"/>
      <c r="MTN215" s="44"/>
      <c r="MTO215" s="44"/>
      <c r="MTP215" s="44"/>
      <c r="MTQ215" s="44"/>
      <c r="MTR215" s="44"/>
      <c r="MTS215" s="44"/>
      <c r="MTT215" s="44"/>
      <c r="MTU215" s="44"/>
      <c r="MTV215" s="44"/>
      <c r="MTW215" s="44"/>
      <c r="MTX215" s="44"/>
      <c r="MTY215" s="44"/>
      <c r="MTZ215" s="44"/>
      <c r="MUA215" s="44"/>
      <c r="MUB215" s="44"/>
      <c r="MUC215" s="44"/>
      <c r="MUD215" s="44"/>
      <c r="MUE215" s="44"/>
      <c r="MUF215" s="44"/>
      <c r="MUG215" s="44"/>
      <c r="MUH215" s="44"/>
      <c r="MUI215" s="44"/>
      <c r="MUJ215" s="44"/>
      <c r="MUK215" s="44"/>
      <c r="MUL215" s="44"/>
      <c r="MUM215" s="44"/>
      <c r="MUN215" s="44"/>
      <c r="MUO215" s="44"/>
      <c r="MUP215" s="44"/>
      <c r="MUQ215" s="44"/>
      <c r="MUR215" s="44"/>
      <c r="MUS215" s="44"/>
      <c r="MUT215" s="44"/>
      <c r="MUU215" s="44"/>
      <c r="MUV215" s="44"/>
      <c r="MUW215" s="44"/>
      <c r="MUX215" s="44"/>
      <c r="MUY215" s="44"/>
      <c r="MUZ215" s="44"/>
      <c r="MVA215" s="44"/>
      <c r="MVB215" s="44"/>
      <c r="MVC215" s="44"/>
      <c r="MVD215" s="44"/>
      <c r="MVE215" s="44"/>
      <c r="MVF215" s="44"/>
      <c r="MVG215" s="44"/>
      <c r="MVH215" s="44"/>
      <c r="MVI215" s="44"/>
      <c r="MVJ215" s="44"/>
      <c r="MVK215" s="44"/>
      <c r="MVL215" s="44"/>
      <c r="MVM215" s="44"/>
      <c r="MVN215" s="44"/>
      <c r="MVO215" s="44"/>
      <c r="MVP215" s="44"/>
      <c r="MVQ215" s="44"/>
      <c r="MVR215" s="44"/>
      <c r="MVS215" s="44"/>
      <c r="MVT215" s="44"/>
      <c r="MVU215" s="44"/>
      <c r="MVV215" s="44"/>
      <c r="MVW215" s="44"/>
      <c r="MVX215" s="44"/>
      <c r="MVY215" s="44"/>
      <c r="MVZ215" s="44"/>
      <c r="MWA215" s="44"/>
      <c r="MWB215" s="44"/>
      <c r="MWC215" s="44"/>
      <c r="MWD215" s="44"/>
      <c r="MWE215" s="44"/>
      <c r="MWF215" s="44"/>
      <c r="MWG215" s="44"/>
      <c r="MWH215" s="44"/>
      <c r="MWI215" s="44"/>
      <c r="MWJ215" s="44"/>
      <c r="MWK215" s="44"/>
      <c r="MWL215" s="44"/>
      <c r="MWM215" s="44"/>
      <c r="MWN215" s="44"/>
      <c r="MWO215" s="44"/>
      <c r="MWP215" s="44"/>
      <c r="MWQ215" s="44"/>
      <c r="MWR215" s="44"/>
      <c r="MWS215" s="44"/>
      <c r="MWT215" s="44"/>
      <c r="MWU215" s="44"/>
      <c r="MWV215" s="44"/>
      <c r="MWW215" s="44"/>
      <c r="MWX215" s="44"/>
      <c r="MWY215" s="44"/>
      <c r="MWZ215" s="44"/>
      <c r="MXA215" s="44"/>
      <c r="MXB215" s="44"/>
      <c r="MXC215" s="44"/>
      <c r="MXD215" s="44"/>
      <c r="MXE215" s="44"/>
      <c r="MXF215" s="44"/>
      <c r="MXG215" s="44"/>
      <c r="MXH215" s="44"/>
      <c r="MXI215" s="44"/>
      <c r="MXJ215" s="44"/>
      <c r="MXK215" s="44"/>
      <c r="MXL215" s="44"/>
      <c r="MXM215" s="44"/>
      <c r="MXN215" s="44"/>
      <c r="MXO215" s="44"/>
      <c r="MXP215" s="44"/>
      <c r="MXQ215" s="44"/>
      <c r="MXR215" s="44"/>
      <c r="MXS215" s="44"/>
      <c r="MXT215" s="44"/>
      <c r="MXU215" s="44"/>
      <c r="MXV215" s="44"/>
      <c r="MXW215" s="44"/>
      <c r="MXX215" s="44"/>
      <c r="MXY215" s="44"/>
      <c r="MXZ215" s="44"/>
      <c r="MYA215" s="44"/>
      <c r="MYB215" s="44"/>
      <c r="MYC215" s="44"/>
      <c r="MYD215" s="44"/>
      <c r="MYE215" s="44"/>
      <c r="MYF215" s="44"/>
      <c r="MYG215" s="44"/>
      <c r="MYH215" s="44"/>
      <c r="MYI215" s="44"/>
      <c r="MYJ215" s="44"/>
      <c r="MYK215" s="44"/>
      <c r="MYL215" s="44"/>
      <c r="MYM215" s="44"/>
      <c r="MYN215" s="44"/>
      <c r="MYO215" s="44"/>
      <c r="MYP215" s="44"/>
      <c r="MYQ215" s="44"/>
      <c r="MYR215" s="44"/>
      <c r="MYS215" s="44"/>
      <c r="MYT215" s="44"/>
      <c r="MYU215" s="44"/>
      <c r="MYV215" s="44"/>
      <c r="MYW215" s="44"/>
      <c r="MYX215" s="44"/>
      <c r="MYY215" s="44"/>
      <c r="MYZ215" s="44"/>
      <c r="MZA215" s="44"/>
      <c r="MZB215" s="44"/>
      <c r="MZC215" s="44"/>
      <c r="MZD215" s="44"/>
      <c r="MZE215" s="44"/>
      <c r="MZF215" s="44"/>
      <c r="MZG215" s="44"/>
      <c r="MZH215" s="44"/>
      <c r="MZI215" s="44"/>
      <c r="MZJ215" s="44"/>
      <c r="MZK215" s="44"/>
      <c r="MZL215" s="44"/>
      <c r="MZM215" s="44"/>
      <c r="MZN215" s="44"/>
      <c r="MZO215" s="44"/>
      <c r="MZP215" s="44"/>
      <c r="MZQ215" s="44"/>
      <c r="MZR215" s="44"/>
      <c r="MZS215" s="44"/>
      <c r="MZT215" s="44"/>
      <c r="MZU215" s="44"/>
      <c r="MZV215" s="44"/>
      <c r="MZW215" s="44"/>
      <c r="MZX215" s="44"/>
      <c r="MZY215" s="44"/>
      <c r="MZZ215" s="44"/>
      <c r="NAA215" s="44"/>
      <c r="NAB215" s="44"/>
      <c r="NAC215" s="44"/>
      <c r="NAD215" s="44"/>
      <c r="NAE215" s="44"/>
      <c r="NAF215" s="44"/>
      <c r="NAG215" s="44"/>
      <c r="NAH215" s="44"/>
      <c r="NAI215" s="44"/>
      <c r="NAJ215" s="44"/>
      <c r="NAK215" s="44"/>
      <c r="NAL215" s="44"/>
      <c r="NAM215" s="44"/>
      <c r="NAN215" s="44"/>
      <c r="NAO215" s="44"/>
      <c r="NAP215" s="44"/>
      <c r="NAQ215" s="44"/>
      <c r="NAR215" s="44"/>
      <c r="NAS215" s="44"/>
      <c r="NAT215" s="44"/>
      <c r="NAU215" s="44"/>
      <c r="NAV215" s="44"/>
      <c r="NAW215" s="44"/>
      <c r="NAX215" s="44"/>
      <c r="NAY215" s="44"/>
      <c r="NAZ215" s="44"/>
      <c r="NBA215" s="44"/>
      <c r="NBB215" s="44"/>
      <c r="NBC215" s="44"/>
      <c r="NBD215" s="44"/>
      <c r="NBE215" s="44"/>
      <c r="NBF215" s="44"/>
      <c r="NBG215" s="44"/>
      <c r="NBH215" s="44"/>
      <c r="NBI215" s="44"/>
      <c r="NBJ215" s="44"/>
      <c r="NBK215" s="44"/>
      <c r="NBL215" s="44"/>
      <c r="NBM215" s="44"/>
      <c r="NBN215" s="44"/>
      <c r="NBO215" s="44"/>
      <c r="NBP215" s="44"/>
      <c r="NBQ215" s="44"/>
      <c r="NBR215" s="44"/>
      <c r="NBS215" s="44"/>
      <c r="NBT215" s="44"/>
      <c r="NBU215" s="44"/>
      <c r="NBV215" s="44"/>
      <c r="NBW215" s="44"/>
      <c r="NBX215" s="44"/>
      <c r="NBY215" s="44"/>
      <c r="NBZ215" s="44"/>
      <c r="NCA215" s="44"/>
      <c r="NCB215" s="44"/>
      <c r="NCC215" s="44"/>
      <c r="NCD215" s="44"/>
      <c r="NCE215" s="44"/>
      <c r="NCF215" s="44"/>
      <c r="NCG215" s="44"/>
      <c r="NCH215" s="44"/>
      <c r="NCI215" s="44"/>
      <c r="NCJ215" s="44"/>
      <c r="NCK215" s="44"/>
      <c r="NCL215" s="44"/>
      <c r="NCM215" s="44"/>
      <c r="NCN215" s="44"/>
      <c r="NCO215" s="44"/>
      <c r="NCP215" s="44"/>
      <c r="NCQ215" s="44"/>
      <c r="NCR215" s="44"/>
      <c r="NCS215" s="44"/>
      <c r="NCT215" s="44"/>
      <c r="NCU215" s="44"/>
      <c r="NCV215" s="44"/>
      <c r="NCW215" s="44"/>
      <c r="NCX215" s="44"/>
      <c r="NCY215" s="44"/>
      <c r="NCZ215" s="44"/>
      <c r="NDA215" s="44"/>
      <c r="NDB215" s="44"/>
      <c r="NDC215" s="44"/>
      <c r="NDD215" s="44"/>
      <c r="NDE215" s="44"/>
      <c r="NDF215" s="44"/>
      <c r="NDG215" s="44"/>
      <c r="NDH215" s="44"/>
      <c r="NDI215" s="44"/>
      <c r="NDJ215" s="44"/>
      <c r="NDK215" s="44"/>
      <c r="NDL215" s="44"/>
      <c r="NDM215" s="44"/>
      <c r="NDN215" s="44"/>
      <c r="NDO215" s="44"/>
      <c r="NDP215" s="44"/>
      <c r="NDQ215" s="44"/>
      <c r="NDR215" s="44"/>
      <c r="NDS215" s="44"/>
      <c r="NDT215" s="44"/>
      <c r="NDU215" s="44"/>
      <c r="NDV215" s="44"/>
      <c r="NDW215" s="44"/>
      <c r="NDX215" s="44"/>
      <c r="NDY215" s="44"/>
      <c r="NDZ215" s="44"/>
      <c r="NEA215" s="44"/>
      <c r="NEB215" s="44"/>
      <c r="NEC215" s="44"/>
      <c r="NED215" s="44"/>
      <c r="NEE215" s="44"/>
      <c r="NEF215" s="44"/>
      <c r="NEG215" s="44"/>
      <c r="NEH215" s="44"/>
      <c r="NEI215" s="44"/>
      <c r="NEJ215" s="44"/>
      <c r="NEK215" s="44"/>
      <c r="NEL215" s="44"/>
      <c r="NEM215" s="44"/>
      <c r="NEN215" s="44"/>
      <c r="NEO215" s="44"/>
      <c r="NEP215" s="44"/>
      <c r="NEQ215" s="44"/>
      <c r="NER215" s="44"/>
      <c r="NES215" s="44"/>
      <c r="NET215" s="44"/>
      <c r="NEU215" s="44"/>
      <c r="NEV215" s="44"/>
      <c r="NEW215" s="44"/>
      <c r="NEX215" s="44"/>
      <c r="NEY215" s="44"/>
      <c r="NEZ215" s="44"/>
      <c r="NFA215" s="44"/>
      <c r="NFB215" s="44"/>
      <c r="NFC215" s="44"/>
      <c r="NFD215" s="44"/>
      <c r="NFE215" s="44"/>
      <c r="NFF215" s="44"/>
      <c r="NFG215" s="44"/>
      <c r="NFH215" s="44"/>
      <c r="NFI215" s="44"/>
      <c r="NFJ215" s="44"/>
      <c r="NFK215" s="44"/>
      <c r="NFL215" s="44"/>
      <c r="NFM215" s="44"/>
      <c r="NFN215" s="44"/>
      <c r="NFO215" s="44"/>
      <c r="NFP215" s="44"/>
      <c r="NFQ215" s="44"/>
      <c r="NFR215" s="44"/>
      <c r="NFS215" s="44"/>
      <c r="NFT215" s="44"/>
      <c r="NFU215" s="44"/>
      <c r="NFV215" s="44"/>
      <c r="NFW215" s="44"/>
      <c r="NFX215" s="44"/>
      <c r="NFY215" s="44"/>
      <c r="NFZ215" s="44"/>
      <c r="NGA215" s="44"/>
      <c r="NGB215" s="44"/>
      <c r="NGC215" s="44"/>
      <c r="NGD215" s="44"/>
      <c r="NGE215" s="44"/>
      <c r="NGF215" s="44"/>
      <c r="NGG215" s="44"/>
      <c r="NGH215" s="44"/>
      <c r="NGI215" s="44"/>
      <c r="NGJ215" s="44"/>
      <c r="NGK215" s="44"/>
      <c r="NGL215" s="44"/>
      <c r="NGM215" s="44"/>
      <c r="NGN215" s="44"/>
      <c r="NGO215" s="44"/>
      <c r="NGP215" s="44"/>
      <c r="NGQ215" s="44"/>
      <c r="NGR215" s="44"/>
      <c r="NGS215" s="44"/>
      <c r="NGT215" s="44"/>
      <c r="NGU215" s="44"/>
      <c r="NGV215" s="44"/>
      <c r="NGW215" s="44"/>
      <c r="NGX215" s="44"/>
      <c r="NGY215" s="44"/>
      <c r="NGZ215" s="44"/>
      <c r="NHA215" s="44"/>
      <c r="NHB215" s="44"/>
      <c r="NHC215" s="44"/>
      <c r="NHD215" s="44"/>
      <c r="NHE215" s="44"/>
      <c r="NHF215" s="44"/>
      <c r="NHG215" s="44"/>
      <c r="NHH215" s="44"/>
      <c r="NHI215" s="44"/>
      <c r="NHJ215" s="44"/>
      <c r="NHK215" s="44"/>
      <c r="NHL215" s="44"/>
      <c r="NHM215" s="44"/>
      <c r="NHN215" s="44"/>
      <c r="NHO215" s="44"/>
      <c r="NHP215" s="44"/>
      <c r="NHQ215" s="44"/>
      <c r="NHR215" s="44"/>
      <c r="NHS215" s="44"/>
      <c r="NHT215" s="44"/>
      <c r="NHU215" s="44"/>
      <c r="NHV215" s="44"/>
      <c r="NHW215" s="44"/>
      <c r="NHX215" s="44"/>
      <c r="NHY215" s="44"/>
      <c r="NHZ215" s="44"/>
      <c r="NIA215" s="44"/>
      <c r="NIB215" s="44"/>
      <c r="NIC215" s="44"/>
      <c r="NID215" s="44"/>
      <c r="NIE215" s="44"/>
      <c r="NIF215" s="44"/>
      <c r="NIG215" s="44"/>
      <c r="NIH215" s="44"/>
      <c r="NII215" s="44"/>
      <c r="NIJ215" s="44"/>
      <c r="NIK215" s="44"/>
      <c r="NIL215" s="44"/>
      <c r="NIM215" s="44"/>
      <c r="NIN215" s="44"/>
      <c r="NIO215" s="44"/>
      <c r="NIP215" s="44"/>
      <c r="NIQ215" s="44"/>
      <c r="NIR215" s="44"/>
      <c r="NIS215" s="44"/>
      <c r="NIT215" s="44"/>
      <c r="NIU215" s="44"/>
      <c r="NIV215" s="44"/>
      <c r="NIW215" s="44"/>
      <c r="NIX215" s="44"/>
      <c r="NIY215" s="44"/>
      <c r="NIZ215" s="44"/>
      <c r="NJA215" s="44"/>
      <c r="NJB215" s="44"/>
      <c r="NJC215" s="44"/>
      <c r="NJD215" s="44"/>
      <c r="NJE215" s="44"/>
      <c r="NJF215" s="44"/>
      <c r="NJG215" s="44"/>
      <c r="NJH215" s="44"/>
      <c r="NJI215" s="44"/>
      <c r="NJJ215" s="44"/>
      <c r="NJK215" s="44"/>
      <c r="NJL215" s="44"/>
      <c r="NJM215" s="44"/>
      <c r="NJN215" s="44"/>
      <c r="NJO215" s="44"/>
      <c r="NJP215" s="44"/>
      <c r="NJQ215" s="44"/>
      <c r="NJR215" s="44"/>
      <c r="NJS215" s="44"/>
      <c r="NJT215" s="44"/>
      <c r="NJU215" s="44"/>
      <c r="NJV215" s="44"/>
      <c r="NJW215" s="44"/>
      <c r="NJX215" s="44"/>
      <c r="NJY215" s="44"/>
      <c r="NJZ215" s="44"/>
      <c r="NKA215" s="44"/>
      <c r="NKB215" s="44"/>
      <c r="NKC215" s="44"/>
      <c r="NKD215" s="44"/>
      <c r="NKE215" s="44"/>
      <c r="NKF215" s="44"/>
      <c r="NKG215" s="44"/>
      <c r="NKH215" s="44"/>
      <c r="NKI215" s="44"/>
      <c r="NKJ215" s="44"/>
      <c r="NKK215" s="44"/>
      <c r="NKL215" s="44"/>
      <c r="NKM215" s="44"/>
      <c r="NKN215" s="44"/>
      <c r="NKO215" s="44"/>
      <c r="NKP215" s="44"/>
      <c r="NKQ215" s="44"/>
      <c r="NKR215" s="44"/>
      <c r="NKS215" s="44"/>
      <c r="NKT215" s="44"/>
      <c r="NKU215" s="44"/>
      <c r="NKV215" s="44"/>
      <c r="NKW215" s="44"/>
      <c r="NKX215" s="44"/>
      <c r="NKY215" s="44"/>
      <c r="NKZ215" s="44"/>
      <c r="NLA215" s="44"/>
      <c r="NLB215" s="44"/>
      <c r="NLC215" s="44"/>
      <c r="NLD215" s="44"/>
      <c r="NLE215" s="44"/>
      <c r="NLF215" s="44"/>
      <c r="NLG215" s="44"/>
      <c r="NLH215" s="44"/>
      <c r="NLI215" s="44"/>
      <c r="NLJ215" s="44"/>
      <c r="NLK215" s="44"/>
      <c r="NLL215" s="44"/>
      <c r="NLM215" s="44"/>
      <c r="NLN215" s="44"/>
      <c r="NLO215" s="44"/>
      <c r="NLP215" s="44"/>
      <c r="NLQ215" s="44"/>
      <c r="NLR215" s="44"/>
      <c r="NLS215" s="44"/>
      <c r="NLT215" s="44"/>
      <c r="NLU215" s="44"/>
      <c r="NLV215" s="44"/>
      <c r="NLW215" s="44"/>
      <c r="NLX215" s="44"/>
      <c r="NLY215" s="44"/>
      <c r="NLZ215" s="44"/>
      <c r="NMA215" s="44"/>
      <c r="NMB215" s="44"/>
      <c r="NMC215" s="44"/>
      <c r="NMD215" s="44"/>
      <c r="NME215" s="44"/>
      <c r="NMF215" s="44"/>
      <c r="NMG215" s="44"/>
      <c r="NMH215" s="44"/>
      <c r="NMI215" s="44"/>
      <c r="NMJ215" s="44"/>
      <c r="NMK215" s="44"/>
      <c r="NML215" s="44"/>
      <c r="NMM215" s="44"/>
      <c r="NMN215" s="44"/>
      <c r="NMO215" s="44"/>
      <c r="NMP215" s="44"/>
      <c r="NMQ215" s="44"/>
      <c r="NMR215" s="44"/>
      <c r="NMS215" s="44"/>
      <c r="NMT215" s="44"/>
      <c r="NMU215" s="44"/>
      <c r="NMV215" s="44"/>
      <c r="NMW215" s="44"/>
      <c r="NMX215" s="44"/>
      <c r="NMY215" s="44"/>
      <c r="NMZ215" s="44"/>
      <c r="NNA215" s="44"/>
      <c r="NNB215" s="44"/>
      <c r="NNC215" s="44"/>
      <c r="NND215" s="44"/>
      <c r="NNE215" s="44"/>
      <c r="NNF215" s="44"/>
      <c r="NNG215" s="44"/>
      <c r="NNH215" s="44"/>
      <c r="NNI215" s="44"/>
      <c r="NNJ215" s="44"/>
      <c r="NNK215" s="44"/>
      <c r="NNL215" s="44"/>
      <c r="NNM215" s="44"/>
      <c r="NNN215" s="44"/>
      <c r="NNO215" s="44"/>
      <c r="NNP215" s="44"/>
      <c r="NNQ215" s="44"/>
      <c r="NNR215" s="44"/>
      <c r="NNS215" s="44"/>
      <c r="NNT215" s="44"/>
      <c r="NNU215" s="44"/>
      <c r="NNV215" s="44"/>
      <c r="NNW215" s="44"/>
      <c r="NNX215" s="44"/>
      <c r="NNY215" s="44"/>
      <c r="NNZ215" s="44"/>
      <c r="NOA215" s="44"/>
      <c r="NOB215" s="44"/>
      <c r="NOC215" s="44"/>
      <c r="NOD215" s="44"/>
      <c r="NOE215" s="44"/>
      <c r="NOF215" s="44"/>
      <c r="NOG215" s="44"/>
      <c r="NOH215" s="44"/>
      <c r="NOI215" s="44"/>
      <c r="NOJ215" s="44"/>
      <c r="NOK215" s="44"/>
      <c r="NOL215" s="44"/>
      <c r="NOM215" s="44"/>
      <c r="NON215" s="44"/>
      <c r="NOO215" s="44"/>
      <c r="NOP215" s="44"/>
      <c r="NOQ215" s="44"/>
      <c r="NOR215" s="44"/>
      <c r="NOS215" s="44"/>
      <c r="NOT215" s="44"/>
      <c r="NOU215" s="44"/>
      <c r="NOV215" s="44"/>
      <c r="NOW215" s="44"/>
      <c r="NOX215" s="44"/>
      <c r="NOY215" s="44"/>
      <c r="NOZ215" s="44"/>
      <c r="NPA215" s="44"/>
      <c r="NPB215" s="44"/>
      <c r="NPC215" s="44"/>
      <c r="NPD215" s="44"/>
      <c r="NPE215" s="44"/>
      <c r="NPF215" s="44"/>
      <c r="NPG215" s="44"/>
      <c r="NPH215" s="44"/>
      <c r="NPI215" s="44"/>
      <c r="NPJ215" s="44"/>
      <c r="NPK215" s="44"/>
      <c r="NPL215" s="44"/>
      <c r="NPM215" s="44"/>
      <c r="NPN215" s="44"/>
      <c r="NPO215" s="44"/>
      <c r="NPP215" s="44"/>
      <c r="NPQ215" s="44"/>
      <c r="NPR215" s="44"/>
      <c r="NPS215" s="44"/>
      <c r="NPT215" s="44"/>
      <c r="NPU215" s="44"/>
      <c r="NPV215" s="44"/>
      <c r="NPW215" s="44"/>
      <c r="NPX215" s="44"/>
      <c r="NPY215" s="44"/>
      <c r="NPZ215" s="44"/>
      <c r="NQA215" s="44"/>
      <c r="NQB215" s="44"/>
      <c r="NQC215" s="44"/>
      <c r="NQD215" s="44"/>
      <c r="NQE215" s="44"/>
      <c r="NQF215" s="44"/>
      <c r="NQG215" s="44"/>
      <c r="NQH215" s="44"/>
      <c r="NQI215" s="44"/>
      <c r="NQJ215" s="44"/>
      <c r="NQK215" s="44"/>
      <c r="NQL215" s="44"/>
      <c r="NQM215" s="44"/>
      <c r="NQN215" s="44"/>
      <c r="NQO215" s="44"/>
      <c r="NQP215" s="44"/>
      <c r="NQQ215" s="44"/>
      <c r="NQR215" s="44"/>
      <c r="NQS215" s="44"/>
      <c r="NQT215" s="44"/>
      <c r="NQU215" s="44"/>
      <c r="NQV215" s="44"/>
      <c r="NQW215" s="44"/>
      <c r="NQX215" s="44"/>
      <c r="NQY215" s="44"/>
      <c r="NQZ215" s="44"/>
      <c r="NRA215" s="44"/>
      <c r="NRB215" s="44"/>
      <c r="NRC215" s="44"/>
      <c r="NRD215" s="44"/>
      <c r="NRE215" s="44"/>
      <c r="NRF215" s="44"/>
      <c r="NRG215" s="44"/>
      <c r="NRH215" s="44"/>
      <c r="NRI215" s="44"/>
      <c r="NRJ215" s="44"/>
      <c r="NRK215" s="44"/>
      <c r="NRL215" s="44"/>
      <c r="NRM215" s="44"/>
      <c r="NRN215" s="44"/>
      <c r="NRO215" s="44"/>
      <c r="NRP215" s="44"/>
      <c r="NRQ215" s="44"/>
      <c r="NRR215" s="44"/>
      <c r="NRS215" s="44"/>
      <c r="NRT215" s="44"/>
      <c r="NRU215" s="44"/>
      <c r="NRV215" s="44"/>
      <c r="NRW215" s="44"/>
      <c r="NRX215" s="44"/>
      <c r="NRY215" s="44"/>
      <c r="NRZ215" s="44"/>
      <c r="NSA215" s="44"/>
      <c r="NSB215" s="44"/>
      <c r="NSC215" s="44"/>
      <c r="NSD215" s="44"/>
      <c r="NSE215" s="44"/>
      <c r="NSF215" s="44"/>
      <c r="NSG215" s="44"/>
      <c r="NSH215" s="44"/>
      <c r="NSI215" s="44"/>
      <c r="NSJ215" s="44"/>
      <c r="NSK215" s="44"/>
      <c r="NSL215" s="44"/>
      <c r="NSM215" s="44"/>
      <c r="NSN215" s="44"/>
      <c r="NSO215" s="44"/>
      <c r="NSP215" s="44"/>
      <c r="NSQ215" s="44"/>
      <c r="NSR215" s="44"/>
      <c r="NSS215" s="44"/>
      <c r="NST215" s="44"/>
      <c r="NSU215" s="44"/>
      <c r="NSV215" s="44"/>
      <c r="NSW215" s="44"/>
      <c r="NSX215" s="44"/>
      <c r="NSY215" s="44"/>
      <c r="NSZ215" s="44"/>
      <c r="NTA215" s="44"/>
      <c r="NTB215" s="44"/>
      <c r="NTC215" s="44"/>
      <c r="NTD215" s="44"/>
      <c r="NTE215" s="44"/>
      <c r="NTF215" s="44"/>
      <c r="NTG215" s="44"/>
      <c r="NTH215" s="44"/>
      <c r="NTI215" s="44"/>
      <c r="NTJ215" s="44"/>
      <c r="NTK215" s="44"/>
      <c r="NTL215" s="44"/>
      <c r="NTM215" s="44"/>
      <c r="NTN215" s="44"/>
      <c r="NTO215" s="44"/>
      <c r="NTP215" s="44"/>
      <c r="NTQ215" s="44"/>
      <c r="NTR215" s="44"/>
      <c r="NTS215" s="44"/>
      <c r="NTT215" s="44"/>
      <c r="NTU215" s="44"/>
      <c r="NTV215" s="44"/>
      <c r="NTW215" s="44"/>
      <c r="NTX215" s="44"/>
      <c r="NTY215" s="44"/>
      <c r="NTZ215" s="44"/>
      <c r="NUA215" s="44"/>
      <c r="NUB215" s="44"/>
      <c r="NUC215" s="44"/>
      <c r="NUD215" s="44"/>
      <c r="NUE215" s="44"/>
      <c r="NUF215" s="44"/>
      <c r="NUG215" s="44"/>
      <c r="NUH215" s="44"/>
      <c r="NUI215" s="44"/>
      <c r="NUJ215" s="44"/>
      <c r="NUK215" s="44"/>
      <c r="NUL215" s="44"/>
      <c r="NUM215" s="44"/>
      <c r="NUN215" s="44"/>
      <c r="NUO215" s="44"/>
      <c r="NUP215" s="44"/>
      <c r="NUQ215" s="44"/>
      <c r="NUR215" s="44"/>
      <c r="NUS215" s="44"/>
      <c r="NUT215" s="44"/>
      <c r="NUU215" s="44"/>
      <c r="NUV215" s="44"/>
      <c r="NUW215" s="44"/>
      <c r="NUX215" s="44"/>
      <c r="NUY215" s="44"/>
      <c r="NUZ215" s="44"/>
      <c r="NVA215" s="44"/>
      <c r="NVB215" s="44"/>
      <c r="NVC215" s="44"/>
      <c r="NVD215" s="44"/>
      <c r="NVE215" s="44"/>
      <c r="NVF215" s="44"/>
      <c r="NVG215" s="44"/>
      <c r="NVH215" s="44"/>
      <c r="NVI215" s="44"/>
      <c r="NVJ215" s="44"/>
      <c r="NVK215" s="44"/>
      <c r="NVL215" s="44"/>
      <c r="NVM215" s="44"/>
      <c r="NVN215" s="44"/>
      <c r="NVO215" s="44"/>
      <c r="NVP215" s="44"/>
      <c r="NVQ215" s="44"/>
      <c r="NVR215" s="44"/>
      <c r="NVS215" s="44"/>
      <c r="NVT215" s="44"/>
      <c r="NVU215" s="44"/>
      <c r="NVV215" s="44"/>
      <c r="NVW215" s="44"/>
      <c r="NVX215" s="44"/>
      <c r="NVY215" s="44"/>
      <c r="NVZ215" s="44"/>
      <c r="NWA215" s="44"/>
      <c r="NWB215" s="44"/>
      <c r="NWC215" s="44"/>
      <c r="NWD215" s="44"/>
      <c r="NWE215" s="44"/>
      <c r="NWF215" s="44"/>
      <c r="NWG215" s="44"/>
      <c r="NWH215" s="44"/>
      <c r="NWI215" s="44"/>
      <c r="NWJ215" s="44"/>
      <c r="NWK215" s="44"/>
      <c r="NWL215" s="44"/>
      <c r="NWM215" s="44"/>
      <c r="NWN215" s="44"/>
      <c r="NWO215" s="44"/>
      <c r="NWP215" s="44"/>
      <c r="NWQ215" s="44"/>
      <c r="NWR215" s="44"/>
      <c r="NWS215" s="44"/>
      <c r="NWT215" s="44"/>
      <c r="NWU215" s="44"/>
      <c r="NWV215" s="44"/>
      <c r="NWW215" s="44"/>
      <c r="NWX215" s="44"/>
      <c r="NWY215" s="44"/>
      <c r="NWZ215" s="44"/>
      <c r="NXA215" s="44"/>
      <c r="NXB215" s="44"/>
      <c r="NXC215" s="44"/>
      <c r="NXD215" s="44"/>
      <c r="NXE215" s="44"/>
      <c r="NXF215" s="44"/>
      <c r="NXG215" s="44"/>
      <c r="NXH215" s="44"/>
      <c r="NXI215" s="44"/>
      <c r="NXJ215" s="44"/>
      <c r="NXK215" s="44"/>
      <c r="NXL215" s="44"/>
      <c r="NXM215" s="44"/>
      <c r="NXN215" s="44"/>
      <c r="NXO215" s="44"/>
      <c r="NXP215" s="44"/>
      <c r="NXQ215" s="44"/>
      <c r="NXR215" s="44"/>
      <c r="NXS215" s="44"/>
      <c r="NXT215" s="44"/>
      <c r="NXU215" s="44"/>
      <c r="NXV215" s="44"/>
      <c r="NXW215" s="44"/>
      <c r="NXX215" s="44"/>
      <c r="NXY215" s="44"/>
      <c r="NXZ215" s="44"/>
      <c r="NYA215" s="44"/>
      <c r="NYB215" s="44"/>
      <c r="NYC215" s="44"/>
      <c r="NYD215" s="44"/>
      <c r="NYE215" s="44"/>
      <c r="NYF215" s="44"/>
      <c r="NYG215" s="44"/>
      <c r="NYH215" s="44"/>
      <c r="NYI215" s="44"/>
      <c r="NYJ215" s="44"/>
      <c r="NYK215" s="44"/>
      <c r="NYL215" s="44"/>
      <c r="NYM215" s="44"/>
      <c r="NYN215" s="44"/>
      <c r="NYO215" s="44"/>
      <c r="NYP215" s="44"/>
      <c r="NYQ215" s="44"/>
      <c r="NYR215" s="44"/>
      <c r="NYS215" s="44"/>
      <c r="NYT215" s="44"/>
      <c r="NYU215" s="44"/>
      <c r="NYV215" s="44"/>
      <c r="NYW215" s="44"/>
      <c r="NYX215" s="44"/>
      <c r="NYY215" s="44"/>
      <c r="NYZ215" s="44"/>
      <c r="NZA215" s="44"/>
      <c r="NZB215" s="44"/>
      <c r="NZC215" s="44"/>
      <c r="NZD215" s="44"/>
      <c r="NZE215" s="44"/>
      <c r="NZF215" s="44"/>
      <c r="NZG215" s="44"/>
      <c r="NZH215" s="44"/>
      <c r="NZI215" s="44"/>
      <c r="NZJ215" s="44"/>
      <c r="NZK215" s="44"/>
      <c r="NZL215" s="44"/>
      <c r="NZM215" s="44"/>
      <c r="NZN215" s="44"/>
      <c r="NZO215" s="44"/>
      <c r="NZP215" s="44"/>
      <c r="NZQ215" s="44"/>
      <c r="NZR215" s="44"/>
      <c r="NZS215" s="44"/>
      <c r="NZT215" s="44"/>
      <c r="NZU215" s="44"/>
      <c r="NZV215" s="44"/>
      <c r="NZW215" s="44"/>
      <c r="NZX215" s="44"/>
      <c r="NZY215" s="44"/>
      <c r="NZZ215" s="44"/>
      <c r="OAA215" s="44"/>
      <c r="OAB215" s="44"/>
      <c r="OAC215" s="44"/>
      <c r="OAD215" s="44"/>
      <c r="OAE215" s="44"/>
      <c r="OAF215" s="44"/>
      <c r="OAG215" s="44"/>
      <c r="OAH215" s="44"/>
      <c r="OAI215" s="44"/>
      <c r="OAJ215" s="44"/>
      <c r="OAK215" s="44"/>
      <c r="OAL215" s="44"/>
      <c r="OAM215" s="44"/>
      <c r="OAN215" s="44"/>
      <c r="OAO215" s="44"/>
      <c r="OAP215" s="44"/>
      <c r="OAQ215" s="44"/>
      <c r="OAR215" s="44"/>
      <c r="OAS215" s="44"/>
      <c r="OAT215" s="44"/>
      <c r="OAU215" s="44"/>
      <c r="OAV215" s="44"/>
      <c r="OAW215" s="44"/>
      <c r="OAX215" s="44"/>
      <c r="OAY215" s="44"/>
      <c r="OAZ215" s="44"/>
      <c r="OBA215" s="44"/>
      <c r="OBB215" s="44"/>
      <c r="OBC215" s="44"/>
      <c r="OBD215" s="44"/>
      <c r="OBE215" s="44"/>
      <c r="OBF215" s="44"/>
      <c r="OBG215" s="44"/>
      <c r="OBH215" s="44"/>
      <c r="OBI215" s="44"/>
      <c r="OBJ215" s="44"/>
      <c r="OBK215" s="44"/>
      <c r="OBL215" s="44"/>
      <c r="OBM215" s="44"/>
      <c r="OBN215" s="44"/>
      <c r="OBO215" s="44"/>
      <c r="OBP215" s="44"/>
      <c r="OBQ215" s="44"/>
      <c r="OBR215" s="44"/>
      <c r="OBS215" s="44"/>
      <c r="OBT215" s="44"/>
      <c r="OBU215" s="44"/>
      <c r="OBV215" s="44"/>
      <c r="OBW215" s="44"/>
      <c r="OBX215" s="44"/>
      <c r="OBY215" s="44"/>
      <c r="OBZ215" s="44"/>
      <c r="OCA215" s="44"/>
      <c r="OCB215" s="44"/>
      <c r="OCC215" s="44"/>
      <c r="OCD215" s="44"/>
      <c r="OCE215" s="44"/>
      <c r="OCF215" s="44"/>
      <c r="OCG215" s="44"/>
      <c r="OCH215" s="44"/>
      <c r="OCI215" s="44"/>
      <c r="OCJ215" s="44"/>
      <c r="OCK215" s="44"/>
      <c r="OCL215" s="44"/>
      <c r="OCM215" s="44"/>
      <c r="OCN215" s="44"/>
      <c r="OCO215" s="44"/>
      <c r="OCP215" s="44"/>
      <c r="OCQ215" s="44"/>
      <c r="OCR215" s="44"/>
      <c r="OCS215" s="44"/>
      <c r="OCT215" s="44"/>
      <c r="OCU215" s="44"/>
      <c r="OCV215" s="44"/>
      <c r="OCW215" s="44"/>
      <c r="OCX215" s="44"/>
      <c r="OCY215" s="44"/>
      <c r="OCZ215" s="44"/>
      <c r="ODA215" s="44"/>
      <c r="ODB215" s="44"/>
      <c r="ODC215" s="44"/>
      <c r="ODD215" s="44"/>
      <c r="ODE215" s="44"/>
      <c r="ODF215" s="44"/>
      <c r="ODG215" s="44"/>
      <c r="ODH215" s="44"/>
      <c r="ODI215" s="44"/>
      <c r="ODJ215" s="44"/>
      <c r="ODK215" s="44"/>
      <c r="ODL215" s="44"/>
      <c r="ODM215" s="44"/>
      <c r="ODN215" s="44"/>
      <c r="ODO215" s="44"/>
      <c r="ODP215" s="44"/>
      <c r="ODQ215" s="44"/>
      <c r="ODR215" s="44"/>
      <c r="ODS215" s="44"/>
      <c r="ODT215" s="44"/>
      <c r="ODU215" s="44"/>
      <c r="ODV215" s="44"/>
      <c r="ODW215" s="44"/>
      <c r="ODX215" s="44"/>
      <c r="ODY215" s="44"/>
      <c r="ODZ215" s="44"/>
      <c r="OEA215" s="44"/>
      <c r="OEB215" s="44"/>
      <c r="OEC215" s="44"/>
      <c r="OED215" s="44"/>
      <c r="OEE215" s="44"/>
      <c r="OEF215" s="44"/>
      <c r="OEG215" s="44"/>
      <c r="OEH215" s="44"/>
      <c r="OEI215" s="44"/>
      <c r="OEJ215" s="44"/>
      <c r="OEK215" s="44"/>
      <c r="OEL215" s="44"/>
      <c r="OEM215" s="44"/>
      <c r="OEN215" s="44"/>
      <c r="OEO215" s="44"/>
      <c r="OEP215" s="44"/>
      <c r="OEQ215" s="44"/>
      <c r="OER215" s="44"/>
      <c r="OES215" s="44"/>
      <c r="OET215" s="44"/>
      <c r="OEU215" s="44"/>
      <c r="OEV215" s="44"/>
      <c r="OEW215" s="44"/>
      <c r="OEX215" s="44"/>
      <c r="OEY215" s="44"/>
      <c r="OEZ215" s="44"/>
      <c r="OFA215" s="44"/>
      <c r="OFB215" s="44"/>
      <c r="OFC215" s="44"/>
      <c r="OFD215" s="44"/>
      <c r="OFE215" s="44"/>
      <c r="OFF215" s="44"/>
      <c r="OFG215" s="44"/>
      <c r="OFH215" s="44"/>
      <c r="OFI215" s="44"/>
      <c r="OFJ215" s="44"/>
      <c r="OFK215" s="44"/>
      <c r="OFL215" s="44"/>
      <c r="OFM215" s="44"/>
      <c r="OFN215" s="44"/>
      <c r="OFO215" s="44"/>
      <c r="OFP215" s="44"/>
      <c r="OFQ215" s="44"/>
      <c r="OFR215" s="44"/>
      <c r="OFS215" s="44"/>
      <c r="OFT215" s="44"/>
      <c r="OFU215" s="44"/>
      <c r="OFV215" s="44"/>
      <c r="OFW215" s="44"/>
      <c r="OFX215" s="44"/>
      <c r="OFY215" s="44"/>
      <c r="OFZ215" s="44"/>
      <c r="OGA215" s="44"/>
      <c r="OGB215" s="44"/>
      <c r="OGC215" s="44"/>
      <c r="OGD215" s="44"/>
      <c r="OGE215" s="44"/>
      <c r="OGF215" s="44"/>
      <c r="OGG215" s="44"/>
      <c r="OGH215" s="44"/>
      <c r="OGI215" s="44"/>
      <c r="OGJ215" s="44"/>
      <c r="OGK215" s="44"/>
      <c r="OGL215" s="44"/>
      <c r="OGM215" s="44"/>
      <c r="OGN215" s="44"/>
      <c r="OGO215" s="44"/>
      <c r="OGP215" s="44"/>
      <c r="OGQ215" s="44"/>
      <c r="OGR215" s="44"/>
      <c r="OGS215" s="44"/>
      <c r="OGT215" s="44"/>
      <c r="OGU215" s="44"/>
      <c r="OGV215" s="44"/>
      <c r="OGW215" s="44"/>
      <c r="OGX215" s="44"/>
      <c r="OGY215" s="44"/>
      <c r="OGZ215" s="44"/>
      <c r="OHA215" s="44"/>
      <c r="OHB215" s="44"/>
      <c r="OHC215" s="44"/>
      <c r="OHD215" s="44"/>
      <c r="OHE215" s="44"/>
      <c r="OHF215" s="44"/>
      <c r="OHG215" s="44"/>
      <c r="OHH215" s="44"/>
      <c r="OHI215" s="44"/>
      <c r="OHJ215" s="44"/>
      <c r="OHK215" s="44"/>
      <c r="OHL215" s="44"/>
      <c r="OHM215" s="44"/>
      <c r="OHN215" s="44"/>
      <c r="OHO215" s="44"/>
      <c r="OHP215" s="44"/>
      <c r="OHQ215" s="44"/>
      <c r="OHR215" s="44"/>
      <c r="OHS215" s="44"/>
      <c r="OHT215" s="44"/>
      <c r="OHU215" s="44"/>
      <c r="OHV215" s="44"/>
      <c r="OHW215" s="44"/>
      <c r="OHX215" s="44"/>
      <c r="OHY215" s="44"/>
      <c r="OHZ215" s="44"/>
      <c r="OIA215" s="44"/>
      <c r="OIB215" s="44"/>
      <c r="OIC215" s="44"/>
      <c r="OID215" s="44"/>
      <c r="OIE215" s="44"/>
      <c r="OIF215" s="44"/>
      <c r="OIG215" s="44"/>
      <c r="OIH215" s="44"/>
      <c r="OII215" s="44"/>
      <c r="OIJ215" s="44"/>
      <c r="OIK215" s="44"/>
      <c r="OIL215" s="44"/>
      <c r="OIM215" s="44"/>
      <c r="OIN215" s="44"/>
      <c r="OIO215" s="44"/>
      <c r="OIP215" s="44"/>
      <c r="OIQ215" s="44"/>
      <c r="OIR215" s="44"/>
      <c r="OIS215" s="44"/>
      <c r="OIT215" s="44"/>
      <c r="OIU215" s="44"/>
      <c r="OIV215" s="44"/>
      <c r="OIW215" s="44"/>
      <c r="OIX215" s="44"/>
      <c r="OIY215" s="44"/>
      <c r="OIZ215" s="44"/>
      <c r="OJA215" s="44"/>
      <c r="OJB215" s="44"/>
      <c r="OJC215" s="44"/>
      <c r="OJD215" s="44"/>
      <c r="OJE215" s="44"/>
      <c r="OJF215" s="44"/>
      <c r="OJG215" s="44"/>
      <c r="OJH215" s="44"/>
      <c r="OJI215" s="44"/>
      <c r="OJJ215" s="44"/>
      <c r="OJK215" s="44"/>
      <c r="OJL215" s="44"/>
      <c r="OJM215" s="44"/>
      <c r="OJN215" s="44"/>
      <c r="OJO215" s="44"/>
      <c r="OJP215" s="44"/>
      <c r="OJQ215" s="44"/>
      <c r="OJR215" s="44"/>
      <c r="OJS215" s="44"/>
      <c r="OJT215" s="44"/>
      <c r="OJU215" s="44"/>
      <c r="OJV215" s="44"/>
      <c r="OJW215" s="44"/>
      <c r="OJX215" s="44"/>
      <c r="OJY215" s="44"/>
      <c r="OJZ215" s="44"/>
      <c r="OKA215" s="44"/>
      <c r="OKB215" s="44"/>
      <c r="OKC215" s="44"/>
      <c r="OKD215" s="44"/>
      <c r="OKE215" s="44"/>
      <c r="OKF215" s="44"/>
      <c r="OKG215" s="44"/>
      <c r="OKH215" s="44"/>
      <c r="OKI215" s="44"/>
      <c r="OKJ215" s="44"/>
      <c r="OKK215" s="44"/>
      <c r="OKL215" s="44"/>
      <c r="OKM215" s="44"/>
      <c r="OKN215" s="44"/>
      <c r="OKO215" s="44"/>
      <c r="OKP215" s="44"/>
      <c r="OKQ215" s="44"/>
      <c r="OKR215" s="44"/>
      <c r="OKS215" s="44"/>
      <c r="OKT215" s="44"/>
      <c r="OKU215" s="44"/>
      <c r="OKV215" s="44"/>
      <c r="OKW215" s="44"/>
      <c r="OKX215" s="44"/>
      <c r="OKY215" s="44"/>
      <c r="OKZ215" s="44"/>
      <c r="OLA215" s="44"/>
      <c r="OLB215" s="44"/>
      <c r="OLC215" s="44"/>
      <c r="OLD215" s="44"/>
      <c r="OLE215" s="44"/>
      <c r="OLF215" s="44"/>
      <c r="OLG215" s="44"/>
      <c r="OLH215" s="44"/>
      <c r="OLI215" s="44"/>
      <c r="OLJ215" s="44"/>
      <c r="OLK215" s="44"/>
      <c r="OLL215" s="44"/>
      <c r="OLM215" s="44"/>
      <c r="OLN215" s="44"/>
      <c r="OLO215" s="44"/>
      <c r="OLP215" s="44"/>
      <c r="OLQ215" s="44"/>
      <c r="OLR215" s="44"/>
      <c r="OLS215" s="44"/>
      <c r="OLT215" s="44"/>
      <c r="OLU215" s="44"/>
      <c r="OLV215" s="44"/>
      <c r="OLW215" s="44"/>
      <c r="OLX215" s="44"/>
      <c r="OLY215" s="44"/>
      <c r="OLZ215" s="44"/>
      <c r="OMA215" s="44"/>
      <c r="OMB215" s="44"/>
      <c r="OMC215" s="44"/>
      <c r="OMD215" s="44"/>
      <c r="OME215" s="44"/>
      <c r="OMF215" s="44"/>
      <c r="OMG215" s="44"/>
      <c r="OMH215" s="44"/>
      <c r="OMI215" s="44"/>
      <c r="OMJ215" s="44"/>
      <c r="OMK215" s="44"/>
      <c r="OML215" s="44"/>
      <c r="OMM215" s="44"/>
      <c r="OMN215" s="44"/>
      <c r="OMO215" s="44"/>
      <c r="OMP215" s="44"/>
      <c r="OMQ215" s="44"/>
      <c r="OMR215" s="44"/>
      <c r="OMS215" s="44"/>
      <c r="OMT215" s="44"/>
      <c r="OMU215" s="44"/>
      <c r="OMV215" s="44"/>
      <c r="OMW215" s="44"/>
      <c r="OMX215" s="44"/>
      <c r="OMY215" s="44"/>
      <c r="OMZ215" s="44"/>
      <c r="ONA215" s="44"/>
      <c r="ONB215" s="44"/>
      <c r="ONC215" s="44"/>
      <c r="OND215" s="44"/>
      <c r="ONE215" s="44"/>
      <c r="ONF215" s="44"/>
      <c r="ONG215" s="44"/>
      <c r="ONH215" s="44"/>
      <c r="ONI215" s="44"/>
      <c r="ONJ215" s="44"/>
      <c r="ONK215" s="44"/>
      <c r="ONL215" s="44"/>
      <c r="ONM215" s="44"/>
      <c r="ONN215" s="44"/>
      <c r="ONO215" s="44"/>
      <c r="ONP215" s="44"/>
      <c r="ONQ215" s="44"/>
      <c r="ONR215" s="44"/>
      <c r="ONS215" s="44"/>
      <c r="ONT215" s="44"/>
      <c r="ONU215" s="44"/>
      <c r="ONV215" s="44"/>
      <c r="ONW215" s="44"/>
      <c r="ONX215" s="44"/>
      <c r="ONY215" s="44"/>
      <c r="ONZ215" s="44"/>
      <c r="OOA215" s="44"/>
      <c r="OOB215" s="44"/>
      <c r="OOC215" s="44"/>
      <c r="OOD215" s="44"/>
      <c r="OOE215" s="44"/>
      <c r="OOF215" s="44"/>
      <c r="OOG215" s="44"/>
      <c r="OOH215" s="44"/>
      <c r="OOI215" s="44"/>
      <c r="OOJ215" s="44"/>
      <c r="OOK215" s="44"/>
      <c r="OOL215" s="44"/>
      <c r="OOM215" s="44"/>
      <c r="OON215" s="44"/>
      <c r="OOO215" s="44"/>
      <c r="OOP215" s="44"/>
      <c r="OOQ215" s="44"/>
      <c r="OOR215" s="44"/>
      <c r="OOS215" s="44"/>
      <c r="OOT215" s="44"/>
      <c r="OOU215" s="44"/>
      <c r="OOV215" s="44"/>
      <c r="OOW215" s="44"/>
      <c r="OOX215" s="44"/>
      <c r="OOY215" s="44"/>
      <c r="OOZ215" s="44"/>
      <c r="OPA215" s="44"/>
      <c r="OPB215" s="44"/>
      <c r="OPC215" s="44"/>
      <c r="OPD215" s="44"/>
      <c r="OPE215" s="44"/>
      <c r="OPF215" s="44"/>
      <c r="OPG215" s="44"/>
      <c r="OPH215" s="44"/>
      <c r="OPI215" s="44"/>
      <c r="OPJ215" s="44"/>
      <c r="OPK215" s="44"/>
      <c r="OPL215" s="44"/>
      <c r="OPM215" s="44"/>
      <c r="OPN215" s="44"/>
      <c r="OPO215" s="44"/>
      <c r="OPP215" s="44"/>
      <c r="OPQ215" s="44"/>
      <c r="OPR215" s="44"/>
      <c r="OPS215" s="44"/>
      <c r="OPT215" s="44"/>
      <c r="OPU215" s="44"/>
      <c r="OPV215" s="44"/>
      <c r="OPW215" s="44"/>
      <c r="OPX215" s="44"/>
      <c r="OPY215" s="44"/>
      <c r="OPZ215" s="44"/>
      <c r="OQA215" s="44"/>
      <c r="OQB215" s="44"/>
      <c r="OQC215" s="44"/>
      <c r="OQD215" s="44"/>
      <c r="OQE215" s="44"/>
      <c r="OQF215" s="44"/>
      <c r="OQG215" s="44"/>
      <c r="OQH215" s="44"/>
      <c r="OQI215" s="44"/>
      <c r="OQJ215" s="44"/>
      <c r="OQK215" s="44"/>
      <c r="OQL215" s="44"/>
      <c r="OQM215" s="44"/>
      <c r="OQN215" s="44"/>
      <c r="OQO215" s="44"/>
      <c r="OQP215" s="44"/>
      <c r="OQQ215" s="44"/>
      <c r="OQR215" s="44"/>
      <c r="OQS215" s="44"/>
      <c r="OQT215" s="44"/>
      <c r="OQU215" s="44"/>
      <c r="OQV215" s="44"/>
      <c r="OQW215" s="44"/>
      <c r="OQX215" s="44"/>
      <c r="OQY215" s="44"/>
      <c r="OQZ215" s="44"/>
      <c r="ORA215" s="44"/>
      <c r="ORB215" s="44"/>
      <c r="ORC215" s="44"/>
      <c r="ORD215" s="44"/>
      <c r="ORE215" s="44"/>
      <c r="ORF215" s="44"/>
      <c r="ORG215" s="44"/>
      <c r="ORH215" s="44"/>
      <c r="ORI215" s="44"/>
      <c r="ORJ215" s="44"/>
      <c r="ORK215" s="44"/>
      <c r="ORL215" s="44"/>
      <c r="ORM215" s="44"/>
      <c r="ORN215" s="44"/>
      <c r="ORO215" s="44"/>
      <c r="ORP215" s="44"/>
      <c r="ORQ215" s="44"/>
      <c r="ORR215" s="44"/>
      <c r="ORS215" s="44"/>
      <c r="ORT215" s="44"/>
      <c r="ORU215" s="44"/>
      <c r="ORV215" s="44"/>
      <c r="ORW215" s="44"/>
      <c r="ORX215" s="44"/>
      <c r="ORY215" s="44"/>
      <c r="ORZ215" s="44"/>
      <c r="OSA215" s="44"/>
      <c r="OSB215" s="44"/>
      <c r="OSC215" s="44"/>
      <c r="OSD215" s="44"/>
      <c r="OSE215" s="44"/>
      <c r="OSF215" s="44"/>
      <c r="OSG215" s="44"/>
      <c r="OSH215" s="44"/>
      <c r="OSI215" s="44"/>
      <c r="OSJ215" s="44"/>
      <c r="OSK215" s="44"/>
      <c r="OSL215" s="44"/>
      <c r="OSM215" s="44"/>
      <c r="OSN215" s="44"/>
      <c r="OSO215" s="44"/>
      <c r="OSP215" s="44"/>
      <c r="OSQ215" s="44"/>
      <c r="OSR215" s="44"/>
      <c r="OSS215" s="44"/>
      <c r="OST215" s="44"/>
      <c r="OSU215" s="44"/>
      <c r="OSV215" s="44"/>
      <c r="OSW215" s="44"/>
      <c r="OSX215" s="44"/>
      <c r="OSY215" s="44"/>
      <c r="OSZ215" s="44"/>
      <c r="OTA215" s="44"/>
      <c r="OTB215" s="44"/>
      <c r="OTC215" s="44"/>
      <c r="OTD215" s="44"/>
      <c r="OTE215" s="44"/>
      <c r="OTF215" s="44"/>
      <c r="OTG215" s="44"/>
      <c r="OTH215" s="44"/>
      <c r="OTI215" s="44"/>
      <c r="OTJ215" s="44"/>
      <c r="OTK215" s="44"/>
      <c r="OTL215" s="44"/>
      <c r="OTM215" s="44"/>
      <c r="OTN215" s="44"/>
      <c r="OTO215" s="44"/>
      <c r="OTP215" s="44"/>
      <c r="OTQ215" s="44"/>
      <c r="OTR215" s="44"/>
      <c r="OTS215" s="44"/>
      <c r="OTT215" s="44"/>
      <c r="OTU215" s="44"/>
      <c r="OTV215" s="44"/>
      <c r="OTW215" s="44"/>
      <c r="OTX215" s="44"/>
      <c r="OTY215" s="44"/>
      <c r="OTZ215" s="44"/>
      <c r="OUA215" s="44"/>
      <c r="OUB215" s="44"/>
      <c r="OUC215" s="44"/>
      <c r="OUD215" s="44"/>
      <c r="OUE215" s="44"/>
      <c r="OUF215" s="44"/>
      <c r="OUG215" s="44"/>
      <c r="OUH215" s="44"/>
      <c r="OUI215" s="44"/>
      <c r="OUJ215" s="44"/>
      <c r="OUK215" s="44"/>
      <c r="OUL215" s="44"/>
      <c r="OUM215" s="44"/>
      <c r="OUN215" s="44"/>
      <c r="OUO215" s="44"/>
      <c r="OUP215" s="44"/>
      <c r="OUQ215" s="44"/>
      <c r="OUR215" s="44"/>
      <c r="OUS215" s="44"/>
      <c r="OUT215" s="44"/>
      <c r="OUU215" s="44"/>
      <c r="OUV215" s="44"/>
      <c r="OUW215" s="44"/>
      <c r="OUX215" s="44"/>
      <c r="OUY215" s="44"/>
      <c r="OUZ215" s="44"/>
      <c r="OVA215" s="44"/>
      <c r="OVB215" s="44"/>
      <c r="OVC215" s="44"/>
      <c r="OVD215" s="44"/>
      <c r="OVE215" s="44"/>
      <c r="OVF215" s="44"/>
      <c r="OVG215" s="44"/>
      <c r="OVH215" s="44"/>
      <c r="OVI215" s="44"/>
      <c r="OVJ215" s="44"/>
      <c r="OVK215" s="44"/>
      <c r="OVL215" s="44"/>
      <c r="OVM215" s="44"/>
      <c r="OVN215" s="44"/>
      <c r="OVO215" s="44"/>
      <c r="OVP215" s="44"/>
      <c r="OVQ215" s="44"/>
      <c r="OVR215" s="44"/>
      <c r="OVS215" s="44"/>
      <c r="OVT215" s="44"/>
      <c r="OVU215" s="44"/>
      <c r="OVV215" s="44"/>
      <c r="OVW215" s="44"/>
      <c r="OVX215" s="44"/>
      <c r="OVY215" s="44"/>
      <c r="OVZ215" s="44"/>
      <c r="OWA215" s="44"/>
      <c r="OWB215" s="44"/>
      <c r="OWC215" s="44"/>
      <c r="OWD215" s="44"/>
      <c r="OWE215" s="44"/>
      <c r="OWF215" s="44"/>
      <c r="OWG215" s="44"/>
      <c r="OWH215" s="44"/>
      <c r="OWI215" s="44"/>
      <c r="OWJ215" s="44"/>
      <c r="OWK215" s="44"/>
      <c r="OWL215" s="44"/>
      <c r="OWM215" s="44"/>
      <c r="OWN215" s="44"/>
      <c r="OWO215" s="44"/>
      <c r="OWP215" s="44"/>
      <c r="OWQ215" s="44"/>
      <c r="OWR215" s="44"/>
      <c r="OWS215" s="44"/>
      <c r="OWT215" s="44"/>
      <c r="OWU215" s="44"/>
      <c r="OWV215" s="44"/>
      <c r="OWW215" s="44"/>
      <c r="OWX215" s="44"/>
      <c r="OWY215" s="44"/>
      <c r="OWZ215" s="44"/>
      <c r="OXA215" s="44"/>
      <c r="OXB215" s="44"/>
      <c r="OXC215" s="44"/>
      <c r="OXD215" s="44"/>
      <c r="OXE215" s="44"/>
      <c r="OXF215" s="44"/>
      <c r="OXG215" s="44"/>
      <c r="OXH215" s="44"/>
      <c r="OXI215" s="44"/>
      <c r="OXJ215" s="44"/>
      <c r="OXK215" s="44"/>
      <c r="OXL215" s="44"/>
      <c r="OXM215" s="44"/>
      <c r="OXN215" s="44"/>
      <c r="OXO215" s="44"/>
      <c r="OXP215" s="44"/>
      <c r="OXQ215" s="44"/>
      <c r="OXR215" s="44"/>
      <c r="OXS215" s="44"/>
      <c r="OXT215" s="44"/>
      <c r="OXU215" s="44"/>
      <c r="OXV215" s="44"/>
      <c r="OXW215" s="44"/>
      <c r="OXX215" s="44"/>
      <c r="OXY215" s="44"/>
      <c r="OXZ215" s="44"/>
      <c r="OYA215" s="44"/>
      <c r="OYB215" s="44"/>
      <c r="OYC215" s="44"/>
      <c r="OYD215" s="44"/>
      <c r="OYE215" s="44"/>
      <c r="OYF215" s="44"/>
      <c r="OYG215" s="44"/>
      <c r="OYH215" s="44"/>
      <c r="OYI215" s="44"/>
      <c r="OYJ215" s="44"/>
      <c r="OYK215" s="44"/>
      <c r="OYL215" s="44"/>
      <c r="OYM215" s="44"/>
      <c r="OYN215" s="44"/>
      <c r="OYO215" s="44"/>
      <c r="OYP215" s="44"/>
      <c r="OYQ215" s="44"/>
      <c r="OYR215" s="44"/>
      <c r="OYS215" s="44"/>
      <c r="OYT215" s="44"/>
      <c r="OYU215" s="44"/>
      <c r="OYV215" s="44"/>
      <c r="OYW215" s="44"/>
      <c r="OYX215" s="44"/>
      <c r="OYY215" s="44"/>
      <c r="OYZ215" s="44"/>
      <c r="OZA215" s="44"/>
      <c r="OZB215" s="44"/>
      <c r="OZC215" s="44"/>
      <c r="OZD215" s="44"/>
      <c r="OZE215" s="44"/>
      <c r="OZF215" s="44"/>
      <c r="OZG215" s="44"/>
      <c r="OZH215" s="44"/>
      <c r="OZI215" s="44"/>
      <c r="OZJ215" s="44"/>
      <c r="OZK215" s="44"/>
      <c r="OZL215" s="44"/>
      <c r="OZM215" s="44"/>
      <c r="OZN215" s="44"/>
      <c r="OZO215" s="44"/>
      <c r="OZP215" s="44"/>
      <c r="OZQ215" s="44"/>
      <c r="OZR215" s="44"/>
      <c r="OZS215" s="44"/>
      <c r="OZT215" s="44"/>
      <c r="OZU215" s="44"/>
      <c r="OZV215" s="44"/>
      <c r="OZW215" s="44"/>
      <c r="OZX215" s="44"/>
      <c r="OZY215" s="44"/>
      <c r="OZZ215" s="44"/>
      <c r="PAA215" s="44"/>
      <c r="PAB215" s="44"/>
      <c r="PAC215" s="44"/>
      <c r="PAD215" s="44"/>
      <c r="PAE215" s="44"/>
      <c r="PAF215" s="44"/>
      <c r="PAG215" s="44"/>
      <c r="PAH215" s="44"/>
      <c r="PAI215" s="44"/>
      <c r="PAJ215" s="44"/>
      <c r="PAK215" s="44"/>
      <c r="PAL215" s="44"/>
      <c r="PAM215" s="44"/>
      <c r="PAN215" s="44"/>
      <c r="PAO215" s="44"/>
      <c r="PAP215" s="44"/>
      <c r="PAQ215" s="44"/>
      <c r="PAR215" s="44"/>
      <c r="PAS215" s="44"/>
      <c r="PAT215" s="44"/>
      <c r="PAU215" s="44"/>
      <c r="PAV215" s="44"/>
      <c r="PAW215" s="44"/>
      <c r="PAX215" s="44"/>
      <c r="PAY215" s="44"/>
      <c r="PAZ215" s="44"/>
      <c r="PBA215" s="44"/>
      <c r="PBB215" s="44"/>
      <c r="PBC215" s="44"/>
      <c r="PBD215" s="44"/>
      <c r="PBE215" s="44"/>
      <c r="PBF215" s="44"/>
      <c r="PBG215" s="44"/>
      <c r="PBH215" s="44"/>
      <c r="PBI215" s="44"/>
      <c r="PBJ215" s="44"/>
      <c r="PBK215" s="44"/>
      <c r="PBL215" s="44"/>
      <c r="PBM215" s="44"/>
      <c r="PBN215" s="44"/>
      <c r="PBO215" s="44"/>
      <c r="PBP215" s="44"/>
      <c r="PBQ215" s="44"/>
      <c r="PBR215" s="44"/>
      <c r="PBS215" s="44"/>
      <c r="PBT215" s="44"/>
      <c r="PBU215" s="44"/>
      <c r="PBV215" s="44"/>
      <c r="PBW215" s="44"/>
      <c r="PBX215" s="44"/>
      <c r="PBY215" s="44"/>
      <c r="PBZ215" s="44"/>
      <c r="PCA215" s="44"/>
      <c r="PCB215" s="44"/>
      <c r="PCC215" s="44"/>
      <c r="PCD215" s="44"/>
      <c r="PCE215" s="44"/>
      <c r="PCF215" s="44"/>
      <c r="PCG215" s="44"/>
      <c r="PCH215" s="44"/>
      <c r="PCI215" s="44"/>
      <c r="PCJ215" s="44"/>
      <c r="PCK215" s="44"/>
      <c r="PCL215" s="44"/>
      <c r="PCM215" s="44"/>
      <c r="PCN215" s="44"/>
      <c r="PCO215" s="44"/>
      <c r="PCP215" s="44"/>
      <c r="PCQ215" s="44"/>
      <c r="PCR215" s="44"/>
      <c r="PCS215" s="44"/>
      <c r="PCT215" s="44"/>
      <c r="PCU215" s="44"/>
      <c r="PCV215" s="44"/>
      <c r="PCW215" s="44"/>
      <c r="PCX215" s="44"/>
      <c r="PCY215" s="44"/>
      <c r="PCZ215" s="44"/>
      <c r="PDA215" s="44"/>
      <c r="PDB215" s="44"/>
      <c r="PDC215" s="44"/>
      <c r="PDD215" s="44"/>
      <c r="PDE215" s="44"/>
      <c r="PDF215" s="44"/>
      <c r="PDG215" s="44"/>
      <c r="PDH215" s="44"/>
      <c r="PDI215" s="44"/>
      <c r="PDJ215" s="44"/>
      <c r="PDK215" s="44"/>
      <c r="PDL215" s="44"/>
      <c r="PDM215" s="44"/>
      <c r="PDN215" s="44"/>
      <c r="PDO215" s="44"/>
      <c r="PDP215" s="44"/>
      <c r="PDQ215" s="44"/>
      <c r="PDR215" s="44"/>
      <c r="PDS215" s="44"/>
      <c r="PDT215" s="44"/>
      <c r="PDU215" s="44"/>
      <c r="PDV215" s="44"/>
      <c r="PDW215" s="44"/>
      <c r="PDX215" s="44"/>
      <c r="PDY215" s="44"/>
      <c r="PDZ215" s="44"/>
      <c r="PEA215" s="44"/>
      <c r="PEB215" s="44"/>
      <c r="PEC215" s="44"/>
      <c r="PED215" s="44"/>
      <c r="PEE215" s="44"/>
      <c r="PEF215" s="44"/>
      <c r="PEG215" s="44"/>
      <c r="PEH215" s="44"/>
      <c r="PEI215" s="44"/>
      <c r="PEJ215" s="44"/>
      <c r="PEK215" s="44"/>
      <c r="PEL215" s="44"/>
      <c r="PEM215" s="44"/>
      <c r="PEN215" s="44"/>
      <c r="PEO215" s="44"/>
      <c r="PEP215" s="44"/>
      <c r="PEQ215" s="44"/>
      <c r="PER215" s="44"/>
      <c r="PES215" s="44"/>
      <c r="PET215" s="44"/>
      <c r="PEU215" s="44"/>
      <c r="PEV215" s="44"/>
      <c r="PEW215" s="44"/>
      <c r="PEX215" s="44"/>
      <c r="PEY215" s="44"/>
      <c r="PEZ215" s="44"/>
      <c r="PFA215" s="44"/>
      <c r="PFB215" s="44"/>
      <c r="PFC215" s="44"/>
      <c r="PFD215" s="44"/>
      <c r="PFE215" s="44"/>
      <c r="PFF215" s="44"/>
      <c r="PFG215" s="44"/>
      <c r="PFH215" s="44"/>
      <c r="PFI215" s="44"/>
      <c r="PFJ215" s="44"/>
      <c r="PFK215" s="44"/>
      <c r="PFL215" s="44"/>
      <c r="PFM215" s="44"/>
      <c r="PFN215" s="44"/>
      <c r="PFO215" s="44"/>
      <c r="PFP215" s="44"/>
      <c r="PFQ215" s="44"/>
      <c r="PFR215" s="44"/>
      <c r="PFS215" s="44"/>
      <c r="PFT215" s="44"/>
      <c r="PFU215" s="44"/>
      <c r="PFV215" s="44"/>
      <c r="PFW215" s="44"/>
      <c r="PFX215" s="44"/>
      <c r="PFY215" s="44"/>
      <c r="PFZ215" s="44"/>
      <c r="PGA215" s="44"/>
      <c r="PGB215" s="44"/>
      <c r="PGC215" s="44"/>
      <c r="PGD215" s="44"/>
      <c r="PGE215" s="44"/>
      <c r="PGF215" s="44"/>
      <c r="PGG215" s="44"/>
      <c r="PGH215" s="44"/>
      <c r="PGI215" s="44"/>
      <c r="PGJ215" s="44"/>
      <c r="PGK215" s="44"/>
      <c r="PGL215" s="44"/>
      <c r="PGM215" s="44"/>
      <c r="PGN215" s="44"/>
      <c r="PGO215" s="44"/>
      <c r="PGP215" s="44"/>
      <c r="PGQ215" s="44"/>
      <c r="PGR215" s="44"/>
      <c r="PGS215" s="44"/>
      <c r="PGT215" s="44"/>
      <c r="PGU215" s="44"/>
      <c r="PGV215" s="44"/>
      <c r="PGW215" s="44"/>
      <c r="PGX215" s="44"/>
      <c r="PGY215" s="44"/>
      <c r="PGZ215" s="44"/>
      <c r="PHA215" s="44"/>
      <c r="PHB215" s="44"/>
      <c r="PHC215" s="44"/>
      <c r="PHD215" s="44"/>
      <c r="PHE215" s="44"/>
      <c r="PHF215" s="44"/>
      <c r="PHG215" s="44"/>
      <c r="PHH215" s="44"/>
      <c r="PHI215" s="44"/>
      <c r="PHJ215" s="44"/>
      <c r="PHK215" s="44"/>
      <c r="PHL215" s="44"/>
      <c r="PHM215" s="44"/>
      <c r="PHN215" s="44"/>
      <c r="PHO215" s="44"/>
      <c r="PHP215" s="44"/>
      <c r="PHQ215" s="44"/>
      <c r="PHR215" s="44"/>
      <c r="PHS215" s="44"/>
      <c r="PHT215" s="44"/>
      <c r="PHU215" s="44"/>
      <c r="PHV215" s="44"/>
      <c r="PHW215" s="44"/>
      <c r="PHX215" s="44"/>
      <c r="PHY215" s="44"/>
      <c r="PHZ215" s="44"/>
      <c r="PIA215" s="44"/>
      <c r="PIB215" s="44"/>
      <c r="PIC215" s="44"/>
      <c r="PID215" s="44"/>
      <c r="PIE215" s="44"/>
      <c r="PIF215" s="44"/>
      <c r="PIG215" s="44"/>
      <c r="PIH215" s="44"/>
      <c r="PII215" s="44"/>
      <c r="PIJ215" s="44"/>
      <c r="PIK215" s="44"/>
      <c r="PIL215" s="44"/>
      <c r="PIM215" s="44"/>
      <c r="PIN215" s="44"/>
      <c r="PIO215" s="44"/>
      <c r="PIP215" s="44"/>
      <c r="PIQ215" s="44"/>
      <c r="PIR215" s="44"/>
      <c r="PIS215" s="44"/>
      <c r="PIT215" s="44"/>
      <c r="PIU215" s="44"/>
      <c r="PIV215" s="44"/>
      <c r="PIW215" s="44"/>
      <c r="PIX215" s="44"/>
      <c r="PIY215" s="44"/>
      <c r="PIZ215" s="44"/>
      <c r="PJA215" s="44"/>
      <c r="PJB215" s="44"/>
      <c r="PJC215" s="44"/>
      <c r="PJD215" s="44"/>
      <c r="PJE215" s="44"/>
      <c r="PJF215" s="44"/>
      <c r="PJG215" s="44"/>
      <c r="PJH215" s="44"/>
      <c r="PJI215" s="44"/>
      <c r="PJJ215" s="44"/>
      <c r="PJK215" s="44"/>
      <c r="PJL215" s="44"/>
      <c r="PJM215" s="44"/>
      <c r="PJN215" s="44"/>
      <c r="PJO215" s="44"/>
      <c r="PJP215" s="44"/>
      <c r="PJQ215" s="44"/>
      <c r="PJR215" s="44"/>
      <c r="PJS215" s="44"/>
      <c r="PJT215" s="44"/>
      <c r="PJU215" s="44"/>
      <c r="PJV215" s="44"/>
      <c r="PJW215" s="44"/>
      <c r="PJX215" s="44"/>
      <c r="PJY215" s="44"/>
      <c r="PJZ215" s="44"/>
      <c r="PKA215" s="44"/>
      <c r="PKB215" s="44"/>
      <c r="PKC215" s="44"/>
      <c r="PKD215" s="44"/>
      <c r="PKE215" s="44"/>
      <c r="PKF215" s="44"/>
      <c r="PKG215" s="44"/>
      <c r="PKH215" s="44"/>
      <c r="PKI215" s="44"/>
      <c r="PKJ215" s="44"/>
      <c r="PKK215" s="44"/>
      <c r="PKL215" s="44"/>
      <c r="PKM215" s="44"/>
      <c r="PKN215" s="44"/>
      <c r="PKO215" s="44"/>
      <c r="PKP215" s="44"/>
      <c r="PKQ215" s="44"/>
      <c r="PKR215" s="44"/>
      <c r="PKS215" s="44"/>
      <c r="PKT215" s="44"/>
      <c r="PKU215" s="44"/>
      <c r="PKV215" s="44"/>
      <c r="PKW215" s="44"/>
      <c r="PKX215" s="44"/>
      <c r="PKY215" s="44"/>
      <c r="PKZ215" s="44"/>
      <c r="PLA215" s="44"/>
      <c r="PLB215" s="44"/>
      <c r="PLC215" s="44"/>
      <c r="PLD215" s="44"/>
      <c r="PLE215" s="44"/>
      <c r="PLF215" s="44"/>
      <c r="PLG215" s="44"/>
      <c r="PLH215" s="44"/>
      <c r="PLI215" s="44"/>
      <c r="PLJ215" s="44"/>
      <c r="PLK215" s="44"/>
      <c r="PLL215" s="44"/>
      <c r="PLM215" s="44"/>
      <c r="PLN215" s="44"/>
      <c r="PLO215" s="44"/>
      <c r="PLP215" s="44"/>
      <c r="PLQ215" s="44"/>
      <c r="PLR215" s="44"/>
      <c r="PLS215" s="44"/>
      <c r="PLT215" s="44"/>
      <c r="PLU215" s="44"/>
      <c r="PLV215" s="44"/>
      <c r="PLW215" s="44"/>
      <c r="PLX215" s="44"/>
      <c r="PLY215" s="44"/>
      <c r="PLZ215" s="44"/>
      <c r="PMA215" s="44"/>
      <c r="PMB215" s="44"/>
      <c r="PMC215" s="44"/>
      <c r="PMD215" s="44"/>
      <c r="PME215" s="44"/>
      <c r="PMF215" s="44"/>
      <c r="PMG215" s="44"/>
      <c r="PMH215" s="44"/>
      <c r="PMI215" s="44"/>
      <c r="PMJ215" s="44"/>
      <c r="PMK215" s="44"/>
      <c r="PML215" s="44"/>
      <c r="PMM215" s="44"/>
      <c r="PMN215" s="44"/>
      <c r="PMO215" s="44"/>
      <c r="PMP215" s="44"/>
      <c r="PMQ215" s="44"/>
      <c r="PMR215" s="44"/>
      <c r="PMS215" s="44"/>
      <c r="PMT215" s="44"/>
      <c r="PMU215" s="44"/>
      <c r="PMV215" s="44"/>
      <c r="PMW215" s="44"/>
      <c r="PMX215" s="44"/>
      <c r="PMY215" s="44"/>
      <c r="PMZ215" s="44"/>
      <c r="PNA215" s="44"/>
      <c r="PNB215" s="44"/>
      <c r="PNC215" s="44"/>
      <c r="PND215" s="44"/>
      <c r="PNE215" s="44"/>
      <c r="PNF215" s="44"/>
      <c r="PNG215" s="44"/>
      <c r="PNH215" s="44"/>
      <c r="PNI215" s="44"/>
      <c r="PNJ215" s="44"/>
      <c r="PNK215" s="44"/>
      <c r="PNL215" s="44"/>
      <c r="PNM215" s="44"/>
      <c r="PNN215" s="44"/>
      <c r="PNO215" s="44"/>
      <c r="PNP215" s="44"/>
      <c r="PNQ215" s="44"/>
      <c r="PNR215" s="44"/>
      <c r="PNS215" s="44"/>
      <c r="PNT215" s="44"/>
      <c r="PNU215" s="44"/>
      <c r="PNV215" s="44"/>
      <c r="PNW215" s="44"/>
      <c r="PNX215" s="44"/>
      <c r="PNY215" s="44"/>
      <c r="PNZ215" s="44"/>
      <c r="POA215" s="44"/>
      <c r="POB215" s="44"/>
      <c r="POC215" s="44"/>
      <c r="POD215" s="44"/>
      <c r="POE215" s="44"/>
      <c r="POF215" s="44"/>
      <c r="POG215" s="44"/>
      <c r="POH215" s="44"/>
      <c r="POI215" s="44"/>
      <c r="POJ215" s="44"/>
      <c r="POK215" s="44"/>
      <c r="POL215" s="44"/>
      <c r="POM215" s="44"/>
      <c r="PON215" s="44"/>
      <c r="POO215" s="44"/>
      <c r="POP215" s="44"/>
      <c r="POQ215" s="44"/>
      <c r="POR215" s="44"/>
      <c r="POS215" s="44"/>
      <c r="POT215" s="44"/>
      <c r="POU215" s="44"/>
      <c r="POV215" s="44"/>
      <c r="POW215" s="44"/>
      <c r="POX215" s="44"/>
      <c r="POY215" s="44"/>
      <c r="POZ215" s="44"/>
      <c r="PPA215" s="44"/>
      <c r="PPB215" s="44"/>
      <c r="PPC215" s="44"/>
      <c r="PPD215" s="44"/>
      <c r="PPE215" s="44"/>
      <c r="PPF215" s="44"/>
      <c r="PPG215" s="44"/>
      <c r="PPH215" s="44"/>
      <c r="PPI215" s="44"/>
      <c r="PPJ215" s="44"/>
      <c r="PPK215" s="44"/>
      <c r="PPL215" s="44"/>
      <c r="PPM215" s="44"/>
      <c r="PPN215" s="44"/>
      <c r="PPO215" s="44"/>
      <c r="PPP215" s="44"/>
      <c r="PPQ215" s="44"/>
      <c r="PPR215" s="44"/>
      <c r="PPS215" s="44"/>
      <c r="PPT215" s="44"/>
      <c r="PPU215" s="44"/>
      <c r="PPV215" s="44"/>
      <c r="PPW215" s="44"/>
      <c r="PPX215" s="44"/>
      <c r="PPY215" s="44"/>
      <c r="PPZ215" s="44"/>
      <c r="PQA215" s="44"/>
      <c r="PQB215" s="44"/>
      <c r="PQC215" s="44"/>
      <c r="PQD215" s="44"/>
      <c r="PQE215" s="44"/>
      <c r="PQF215" s="44"/>
      <c r="PQG215" s="44"/>
      <c r="PQH215" s="44"/>
      <c r="PQI215" s="44"/>
      <c r="PQJ215" s="44"/>
      <c r="PQK215" s="44"/>
      <c r="PQL215" s="44"/>
      <c r="PQM215" s="44"/>
      <c r="PQN215" s="44"/>
      <c r="PQO215" s="44"/>
      <c r="PQP215" s="44"/>
      <c r="PQQ215" s="44"/>
      <c r="PQR215" s="44"/>
      <c r="PQS215" s="44"/>
      <c r="PQT215" s="44"/>
      <c r="PQU215" s="44"/>
      <c r="PQV215" s="44"/>
      <c r="PQW215" s="44"/>
      <c r="PQX215" s="44"/>
      <c r="PQY215" s="44"/>
      <c r="PQZ215" s="44"/>
      <c r="PRA215" s="44"/>
      <c r="PRB215" s="44"/>
      <c r="PRC215" s="44"/>
      <c r="PRD215" s="44"/>
      <c r="PRE215" s="44"/>
      <c r="PRF215" s="44"/>
      <c r="PRG215" s="44"/>
      <c r="PRH215" s="44"/>
      <c r="PRI215" s="44"/>
      <c r="PRJ215" s="44"/>
      <c r="PRK215" s="44"/>
      <c r="PRL215" s="44"/>
      <c r="PRM215" s="44"/>
      <c r="PRN215" s="44"/>
      <c r="PRO215" s="44"/>
      <c r="PRP215" s="44"/>
      <c r="PRQ215" s="44"/>
      <c r="PRR215" s="44"/>
      <c r="PRS215" s="44"/>
      <c r="PRT215" s="44"/>
      <c r="PRU215" s="44"/>
      <c r="PRV215" s="44"/>
      <c r="PRW215" s="44"/>
      <c r="PRX215" s="44"/>
      <c r="PRY215" s="44"/>
      <c r="PRZ215" s="44"/>
      <c r="PSA215" s="44"/>
      <c r="PSB215" s="44"/>
      <c r="PSC215" s="44"/>
      <c r="PSD215" s="44"/>
      <c r="PSE215" s="44"/>
      <c r="PSF215" s="44"/>
      <c r="PSG215" s="44"/>
      <c r="PSH215" s="44"/>
      <c r="PSI215" s="44"/>
      <c r="PSJ215" s="44"/>
      <c r="PSK215" s="44"/>
      <c r="PSL215" s="44"/>
      <c r="PSM215" s="44"/>
      <c r="PSN215" s="44"/>
      <c r="PSO215" s="44"/>
      <c r="PSP215" s="44"/>
      <c r="PSQ215" s="44"/>
      <c r="PSR215" s="44"/>
      <c r="PSS215" s="44"/>
      <c r="PST215" s="44"/>
      <c r="PSU215" s="44"/>
      <c r="PSV215" s="44"/>
      <c r="PSW215" s="44"/>
      <c r="PSX215" s="44"/>
      <c r="PSY215" s="44"/>
      <c r="PSZ215" s="44"/>
      <c r="PTA215" s="44"/>
      <c r="PTB215" s="44"/>
      <c r="PTC215" s="44"/>
      <c r="PTD215" s="44"/>
      <c r="PTE215" s="44"/>
      <c r="PTF215" s="44"/>
      <c r="PTG215" s="44"/>
      <c r="PTH215" s="44"/>
      <c r="PTI215" s="44"/>
      <c r="PTJ215" s="44"/>
      <c r="PTK215" s="44"/>
      <c r="PTL215" s="44"/>
      <c r="PTM215" s="44"/>
      <c r="PTN215" s="44"/>
      <c r="PTO215" s="44"/>
      <c r="PTP215" s="44"/>
      <c r="PTQ215" s="44"/>
      <c r="PTR215" s="44"/>
      <c r="PTS215" s="44"/>
      <c r="PTT215" s="44"/>
      <c r="PTU215" s="44"/>
      <c r="PTV215" s="44"/>
      <c r="PTW215" s="44"/>
      <c r="PTX215" s="44"/>
      <c r="PTY215" s="44"/>
      <c r="PTZ215" s="44"/>
      <c r="PUA215" s="44"/>
      <c r="PUB215" s="44"/>
      <c r="PUC215" s="44"/>
      <c r="PUD215" s="44"/>
      <c r="PUE215" s="44"/>
      <c r="PUF215" s="44"/>
      <c r="PUG215" s="44"/>
      <c r="PUH215" s="44"/>
      <c r="PUI215" s="44"/>
      <c r="PUJ215" s="44"/>
      <c r="PUK215" s="44"/>
      <c r="PUL215" s="44"/>
      <c r="PUM215" s="44"/>
      <c r="PUN215" s="44"/>
      <c r="PUO215" s="44"/>
      <c r="PUP215" s="44"/>
      <c r="PUQ215" s="44"/>
      <c r="PUR215" s="44"/>
      <c r="PUS215" s="44"/>
      <c r="PUT215" s="44"/>
      <c r="PUU215" s="44"/>
      <c r="PUV215" s="44"/>
      <c r="PUW215" s="44"/>
      <c r="PUX215" s="44"/>
      <c r="PUY215" s="44"/>
      <c r="PUZ215" s="44"/>
      <c r="PVA215" s="44"/>
      <c r="PVB215" s="44"/>
      <c r="PVC215" s="44"/>
      <c r="PVD215" s="44"/>
      <c r="PVE215" s="44"/>
      <c r="PVF215" s="44"/>
      <c r="PVG215" s="44"/>
      <c r="PVH215" s="44"/>
      <c r="PVI215" s="44"/>
      <c r="PVJ215" s="44"/>
      <c r="PVK215" s="44"/>
      <c r="PVL215" s="44"/>
      <c r="PVM215" s="44"/>
      <c r="PVN215" s="44"/>
      <c r="PVO215" s="44"/>
      <c r="PVP215" s="44"/>
      <c r="PVQ215" s="44"/>
      <c r="PVR215" s="44"/>
      <c r="PVS215" s="44"/>
      <c r="PVT215" s="44"/>
      <c r="PVU215" s="44"/>
      <c r="PVV215" s="44"/>
      <c r="PVW215" s="44"/>
      <c r="PVX215" s="44"/>
      <c r="PVY215" s="44"/>
      <c r="PVZ215" s="44"/>
      <c r="PWA215" s="44"/>
      <c r="PWB215" s="44"/>
      <c r="PWC215" s="44"/>
      <c r="PWD215" s="44"/>
      <c r="PWE215" s="44"/>
      <c r="PWF215" s="44"/>
      <c r="PWG215" s="44"/>
      <c r="PWH215" s="44"/>
      <c r="PWI215" s="44"/>
      <c r="PWJ215" s="44"/>
      <c r="PWK215" s="44"/>
      <c r="PWL215" s="44"/>
      <c r="PWM215" s="44"/>
      <c r="PWN215" s="44"/>
      <c r="PWO215" s="44"/>
      <c r="PWP215" s="44"/>
      <c r="PWQ215" s="44"/>
      <c r="PWR215" s="44"/>
      <c r="PWS215" s="44"/>
      <c r="PWT215" s="44"/>
      <c r="PWU215" s="44"/>
      <c r="PWV215" s="44"/>
      <c r="PWW215" s="44"/>
      <c r="PWX215" s="44"/>
      <c r="PWY215" s="44"/>
      <c r="PWZ215" s="44"/>
      <c r="PXA215" s="44"/>
      <c r="PXB215" s="44"/>
      <c r="PXC215" s="44"/>
      <c r="PXD215" s="44"/>
      <c r="PXE215" s="44"/>
      <c r="PXF215" s="44"/>
      <c r="PXG215" s="44"/>
      <c r="PXH215" s="44"/>
      <c r="PXI215" s="44"/>
      <c r="PXJ215" s="44"/>
      <c r="PXK215" s="44"/>
      <c r="PXL215" s="44"/>
      <c r="PXM215" s="44"/>
      <c r="PXN215" s="44"/>
      <c r="PXO215" s="44"/>
      <c r="PXP215" s="44"/>
      <c r="PXQ215" s="44"/>
      <c r="PXR215" s="44"/>
      <c r="PXS215" s="44"/>
      <c r="PXT215" s="44"/>
      <c r="PXU215" s="44"/>
      <c r="PXV215" s="44"/>
      <c r="PXW215" s="44"/>
      <c r="PXX215" s="44"/>
      <c r="PXY215" s="44"/>
      <c r="PXZ215" s="44"/>
      <c r="PYA215" s="44"/>
      <c r="PYB215" s="44"/>
      <c r="PYC215" s="44"/>
      <c r="PYD215" s="44"/>
      <c r="PYE215" s="44"/>
      <c r="PYF215" s="44"/>
      <c r="PYG215" s="44"/>
      <c r="PYH215" s="44"/>
      <c r="PYI215" s="44"/>
      <c r="PYJ215" s="44"/>
      <c r="PYK215" s="44"/>
      <c r="PYL215" s="44"/>
      <c r="PYM215" s="44"/>
      <c r="PYN215" s="44"/>
      <c r="PYO215" s="44"/>
      <c r="PYP215" s="44"/>
      <c r="PYQ215" s="44"/>
      <c r="PYR215" s="44"/>
      <c r="PYS215" s="44"/>
      <c r="PYT215" s="44"/>
      <c r="PYU215" s="44"/>
      <c r="PYV215" s="44"/>
      <c r="PYW215" s="44"/>
      <c r="PYX215" s="44"/>
      <c r="PYY215" s="44"/>
      <c r="PYZ215" s="44"/>
      <c r="PZA215" s="44"/>
      <c r="PZB215" s="44"/>
      <c r="PZC215" s="44"/>
      <c r="PZD215" s="44"/>
      <c r="PZE215" s="44"/>
      <c r="PZF215" s="44"/>
      <c r="PZG215" s="44"/>
      <c r="PZH215" s="44"/>
      <c r="PZI215" s="44"/>
      <c r="PZJ215" s="44"/>
      <c r="PZK215" s="44"/>
      <c r="PZL215" s="44"/>
      <c r="PZM215" s="44"/>
      <c r="PZN215" s="44"/>
      <c r="PZO215" s="44"/>
      <c r="PZP215" s="44"/>
      <c r="PZQ215" s="44"/>
      <c r="PZR215" s="44"/>
      <c r="PZS215" s="44"/>
      <c r="PZT215" s="44"/>
      <c r="PZU215" s="44"/>
      <c r="PZV215" s="44"/>
      <c r="PZW215" s="44"/>
      <c r="PZX215" s="44"/>
      <c r="PZY215" s="44"/>
      <c r="PZZ215" s="44"/>
      <c r="QAA215" s="44"/>
      <c r="QAB215" s="44"/>
      <c r="QAC215" s="44"/>
      <c r="QAD215" s="44"/>
      <c r="QAE215" s="44"/>
      <c r="QAF215" s="44"/>
      <c r="QAG215" s="44"/>
      <c r="QAH215" s="44"/>
      <c r="QAI215" s="44"/>
      <c r="QAJ215" s="44"/>
      <c r="QAK215" s="44"/>
      <c r="QAL215" s="44"/>
      <c r="QAM215" s="44"/>
      <c r="QAN215" s="44"/>
      <c r="QAO215" s="44"/>
      <c r="QAP215" s="44"/>
      <c r="QAQ215" s="44"/>
      <c r="QAR215" s="44"/>
      <c r="QAS215" s="44"/>
      <c r="QAT215" s="44"/>
      <c r="QAU215" s="44"/>
      <c r="QAV215" s="44"/>
      <c r="QAW215" s="44"/>
      <c r="QAX215" s="44"/>
      <c r="QAY215" s="44"/>
      <c r="QAZ215" s="44"/>
      <c r="QBA215" s="44"/>
      <c r="QBB215" s="44"/>
      <c r="QBC215" s="44"/>
      <c r="QBD215" s="44"/>
      <c r="QBE215" s="44"/>
      <c r="QBF215" s="44"/>
      <c r="QBG215" s="44"/>
      <c r="QBH215" s="44"/>
      <c r="QBI215" s="44"/>
      <c r="QBJ215" s="44"/>
      <c r="QBK215" s="44"/>
      <c r="QBL215" s="44"/>
      <c r="QBM215" s="44"/>
      <c r="QBN215" s="44"/>
      <c r="QBO215" s="44"/>
      <c r="QBP215" s="44"/>
      <c r="QBQ215" s="44"/>
      <c r="QBR215" s="44"/>
      <c r="QBS215" s="44"/>
      <c r="QBT215" s="44"/>
      <c r="QBU215" s="44"/>
      <c r="QBV215" s="44"/>
      <c r="QBW215" s="44"/>
      <c r="QBX215" s="44"/>
      <c r="QBY215" s="44"/>
      <c r="QBZ215" s="44"/>
      <c r="QCA215" s="44"/>
      <c r="QCB215" s="44"/>
      <c r="QCC215" s="44"/>
      <c r="QCD215" s="44"/>
      <c r="QCE215" s="44"/>
      <c r="QCF215" s="44"/>
      <c r="QCG215" s="44"/>
      <c r="QCH215" s="44"/>
      <c r="QCI215" s="44"/>
      <c r="QCJ215" s="44"/>
      <c r="QCK215" s="44"/>
      <c r="QCL215" s="44"/>
      <c r="QCM215" s="44"/>
      <c r="QCN215" s="44"/>
      <c r="QCO215" s="44"/>
      <c r="QCP215" s="44"/>
      <c r="QCQ215" s="44"/>
      <c r="QCR215" s="44"/>
      <c r="QCS215" s="44"/>
      <c r="QCT215" s="44"/>
      <c r="QCU215" s="44"/>
      <c r="QCV215" s="44"/>
      <c r="QCW215" s="44"/>
      <c r="QCX215" s="44"/>
      <c r="QCY215" s="44"/>
      <c r="QCZ215" s="44"/>
      <c r="QDA215" s="44"/>
      <c r="QDB215" s="44"/>
      <c r="QDC215" s="44"/>
      <c r="QDD215" s="44"/>
      <c r="QDE215" s="44"/>
      <c r="QDF215" s="44"/>
      <c r="QDG215" s="44"/>
      <c r="QDH215" s="44"/>
      <c r="QDI215" s="44"/>
      <c r="QDJ215" s="44"/>
      <c r="QDK215" s="44"/>
      <c r="QDL215" s="44"/>
      <c r="QDM215" s="44"/>
      <c r="QDN215" s="44"/>
      <c r="QDO215" s="44"/>
      <c r="QDP215" s="44"/>
      <c r="QDQ215" s="44"/>
      <c r="QDR215" s="44"/>
      <c r="QDS215" s="44"/>
      <c r="QDT215" s="44"/>
      <c r="QDU215" s="44"/>
      <c r="QDV215" s="44"/>
      <c r="QDW215" s="44"/>
      <c r="QDX215" s="44"/>
      <c r="QDY215" s="44"/>
      <c r="QDZ215" s="44"/>
      <c r="QEA215" s="44"/>
      <c r="QEB215" s="44"/>
      <c r="QEC215" s="44"/>
      <c r="QED215" s="44"/>
      <c r="QEE215" s="44"/>
      <c r="QEF215" s="44"/>
      <c r="QEG215" s="44"/>
      <c r="QEH215" s="44"/>
      <c r="QEI215" s="44"/>
      <c r="QEJ215" s="44"/>
      <c r="QEK215" s="44"/>
      <c r="QEL215" s="44"/>
      <c r="QEM215" s="44"/>
      <c r="QEN215" s="44"/>
      <c r="QEO215" s="44"/>
      <c r="QEP215" s="44"/>
      <c r="QEQ215" s="44"/>
      <c r="QER215" s="44"/>
      <c r="QES215" s="44"/>
      <c r="QET215" s="44"/>
      <c r="QEU215" s="44"/>
      <c r="QEV215" s="44"/>
      <c r="QEW215" s="44"/>
      <c r="QEX215" s="44"/>
      <c r="QEY215" s="44"/>
      <c r="QEZ215" s="44"/>
      <c r="QFA215" s="44"/>
      <c r="QFB215" s="44"/>
      <c r="QFC215" s="44"/>
      <c r="QFD215" s="44"/>
      <c r="QFE215" s="44"/>
      <c r="QFF215" s="44"/>
      <c r="QFG215" s="44"/>
      <c r="QFH215" s="44"/>
      <c r="QFI215" s="44"/>
      <c r="QFJ215" s="44"/>
      <c r="QFK215" s="44"/>
      <c r="QFL215" s="44"/>
      <c r="QFM215" s="44"/>
      <c r="QFN215" s="44"/>
      <c r="QFO215" s="44"/>
      <c r="QFP215" s="44"/>
      <c r="QFQ215" s="44"/>
      <c r="QFR215" s="44"/>
      <c r="QFS215" s="44"/>
      <c r="QFT215" s="44"/>
      <c r="QFU215" s="44"/>
      <c r="QFV215" s="44"/>
      <c r="QFW215" s="44"/>
      <c r="QFX215" s="44"/>
      <c r="QFY215" s="44"/>
      <c r="QFZ215" s="44"/>
      <c r="QGA215" s="44"/>
      <c r="QGB215" s="44"/>
      <c r="QGC215" s="44"/>
      <c r="QGD215" s="44"/>
      <c r="QGE215" s="44"/>
      <c r="QGF215" s="44"/>
      <c r="QGG215" s="44"/>
      <c r="QGH215" s="44"/>
      <c r="QGI215" s="44"/>
      <c r="QGJ215" s="44"/>
      <c r="QGK215" s="44"/>
      <c r="QGL215" s="44"/>
      <c r="QGM215" s="44"/>
      <c r="QGN215" s="44"/>
      <c r="QGO215" s="44"/>
      <c r="QGP215" s="44"/>
      <c r="QGQ215" s="44"/>
      <c r="QGR215" s="44"/>
      <c r="QGS215" s="44"/>
      <c r="QGT215" s="44"/>
      <c r="QGU215" s="44"/>
      <c r="QGV215" s="44"/>
      <c r="QGW215" s="44"/>
      <c r="QGX215" s="44"/>
      <c r="QGY215" s="44"/>
      <c r="QGZ215" s="44"/>
      <c r="QHA215" s="44"/>
      <c r="QHB215" s="44"/>
      <c r="QHC215" s="44"/>
      <c r="QHD215" s="44"/>
      <c r="QHE215" s="44"/>
      <c r="QHF215" s="44"/>
      <c r="QHG215" s="44"/>
      <c r="QHH215" s="44"/>
      <c r="QHI215" s="44"/>
      <c r="QHJ215" s="44"/>
      <c r="QHK215" s="44"/>
      <c r="QHL215" s="44"/>
      <c r="QHM215" s="44"/>
      <c r="QHN215" s="44"/>
      <c r="QHO215" s="44"/>
      <c r="QHP215" s="44"/>
      <c r="QHQ215" s="44"/>
      <c r="QHR215" s="44"/>
      <c r="QHS215" s="44"/>
      <c r="QHT215" s="44"/>
      <c r="QHU215" s="44"/>
      <c r="QHV215" s="44"/>
      <c r="QHW215" s="44"/>
      <c r="QHX215" s="44"/>
      <c r="QHY215" s="44"/>
      <c r="QHZ215" s="44"/>
      <c r="QIA215" s="44"/>
      <c r="QIB215" s="44"/>
      <c r="QIC215" s="44"/>
      <c r="QID215" s="44"/>
      <c r="QIE215" s="44"/>
      <c r="QIF215" s="44"/>
      <c r="QIG215" s="44"/>
      <c r="QIH215" s="44"/>
      <c r="QII215" s="44"/>
      <c r="QIJ215" s="44"/>
      <c r="QIK215" s="44"/>
      <c r="QIL215" s="44"/>
      <c r="QIM215" s="44"/>
      <c r="QIN215" s="44"/>
      <c r="QIO215" s="44"/>
      <c r="QIP215" s="44"/>
      <c r="QIQ215" s="44"/>
      <c r="QIR215" s="44"/>
      <c r="QIS215" s="44"/>
      <c r="QIT215" s="44"/>
      <c r="QIU215" s="44"/>
      <c r="QIV215" s="44"/>
      <c r="QIW215" s="44"/>
      <c r="QIX215" s="44"/>
      <c r="QIY215" s="44"/>
      <c r="QIZ215" s="44"/>
      <c r="QJA215" s="44"/>
      <c r="QJB215" s="44"/>
      <c r="QJC215" s="44"/>
      <c r="QJD215" s="44"/>
      <c r="QJE215" s="44"/>
      <c r="QJF215" s="44"/>
      <c r="QJG215" s="44"/>
      <c r="QJH215" s="44"/>
      <c r="QJI215" s="44"/>
      <c r="QJJ215" s="44"/>
      <c r="QJK215" s="44"/>
      <c r="QJL215" s="44"/>
      <c r="QJM215" s="44"/>
      <c r="QJN215" s="44"/>
      <c r="QJO215" s="44"/>
      <c r="QJP215" s="44"/>
      <c r="QJQ215" s="44"/>
      <c r="QJR215" s="44"/>
      <c r="QJS215" s="44"/>
      <c r="QJT215" s="44"/>
      <c r="QJU215" s="44"/>
      <c r="QJV215" s="44"/>
      <c r="QJW215" s="44"/>
      <c r="QJX215" s="44"/>
      <c r="QJY215" s="44"/>
      <c r="QJZ215" s="44"/>
      <c r="QKA215" s="44"/>
      <c r="QKB215" s="44"/>
      <c r="QKC215" s="44"/>
      <c r="QKD215" s="44"/>
      <c r="QKE215" s="44"/>
      <c r="QKF215" s="44"/>
      <c r="QKG215" s="44"/>
      <c r="QKH215" s="44"/>
      <c r="QKI215" s="44"/>
      <c r="QKJ215" s="44"/>
      <c r="QKK215" s="44"/>
      <c r="QKL215" s="44"/>
      <c r="QKM215" s="44"/>
      <c r="QKN215" s="44"/>
      <c r="QKO215" s="44"/>
      <c r="QKP215" s="44"/>
      <c r="QKQ215" s="44"/>
      <c r="QKR215" s="44"/>
      <c r="QKS215" s="44"/>
      <c r="QKT215" s="44"/>
      <c r="QKU215" s="44"/>
      <c r="QKV215" s="44"/>
      <c r="QKW215" s="44"/>
      <c r="QKX215" s="44"/>
      <c r="QKY215" s="44"/>
      <c r="QKZ215" s="44"/>
      <c r="QLA215" s="44"/>
      <c r="QLB215" s="44"/>
      <c r="QLC215" s="44"/>
      <c r="QLD215" s="44"/>
      <c r="QLE215" s="44"/>
      <c r="QLF215" s="44"/>
      <c r="QLG215" s="44"/>
      <c r="QLH215" s="44"/>
      <c r="QLI215" s="44"/>
      <c r="QLJ215" s="44"/>
      <c r="QLK215" s="44"/>
      <c r="QLL215" s="44"/>
      <c r="QLM215" s="44"/>
      <c r="QLN215" s="44"/>
      <c r="QLO215" s="44"/>
      <c r="QLP215" s="44"/>
      <c r="QLQ215" s="44"/>
      <c r="QLR215" s="44"/>
      <c r="QLS215" s="44"/>
      <c r="QLT215" s="44"/>
      <c r="QLU215" s="44"/>
      <c r="QLV215" s="44"/>
      <c r="QLW215" s="44"/>
      <c r="QLX215" s="44"/>
      <c r="QLY215" s="44"/>
      <c r="QLZ215" s="44"/>
      <c r="QMA215" s="44"/>
      <c r="QMB215" s="44"/>
      <c r="QMC215" s="44"/>
      <c r="QMD215" s="44"/>
      <c r="QME215" s="44"/>
      <c r="QMF215" s="44"/>
      <c r="QMG215" s="44"/>
      <c r="QMH215" s="44"/>
      <c r="QMI215" s="44"/>
      <c r="QMJ215" s="44"/>
      <c r="QMK215" s="44"/>
      <c r="QML215" s="44"/>
      <c r="QMM215" s="44"/>
      <c r="QMN215" s="44"/>
      <c r="QMO215" s="44"/>
      <c r="QMP215" s="44"/>
      <c r="QMQ215" s="44"/>
      <c r="QMR215" s="44"/>
      <c r="QMS215" s="44"/>
      <c r="QMT215" s="44"/>
      <c r="QMU215" s="44"/>
      <c r="QMV215" s="44"/>
      <c r="QMW215" s="44"/>
      <c r="QMX215" s="44"/>
      <c r="QMY215" s="44"/>
      <c r="QMZ215" s="44"/>
      <c r="QNA215" s="44"/>
      <c r="QNB215" s="44"/>
      <c r="QNC215" s="44"/>
      <c r="QND215" s="44"/>
      <c r="QNE215" s="44"/>
      <c r="QNF215" s="44"/>
      <c r="QNG215" s="44"/>
      <c r="QNH215" s="44"/>
      <c r="QNI215" s="44"/>
      <c r="QNJ215" s="44"/>
      <c r="QNK215" s="44"/>
      <c r="QNL215" s="44"/>
      <c r="QNM215" s="44"/>
      <c r="QNN215" s="44"/>
      <c r="QNO215" s="44"/>
      <c r="QNP215" s="44"/>
      <c r="QNQ215" s="44"/>
      <c r="QNR215" s="44"/>
      <c r="QNS215" s="44"/>
      <c r="QNT215" s="44"/>
      <c r="QNU215" s="44"/>
      <c r="QNV215" s="44"/>
      <c r="QNW215" s="44"/>
      <c r="QNX215" s="44"/>
      <c r="QNY215" s="44"/>
      <c r="QNZ215" s="44"/>
      <c r="QOA215" s="44"/>
      <c r="QOB215" s="44"/>
      <c r="QOC215" s="44"/>
      <c r="QOD215" s="44"/>
      <c r="QOE215" s="44"/>
      <c r="QOF215" s="44"/>
      <c r="QOG215" s="44"/>
      <c r="QOH215" s="44"/>
      <c r="QOI215" s="44"/>
      <c r="QOJ215" s="44"/>
      <c r="QOK215" s="44"/>
      <c r="QOL215" s="44"/>
      <c r="QOM215" s="44"/>
      <c r="QON215" s="44"/>
      <c r="QOO215" s="44"/>
      <c r="QOP215" s="44"/>
      <c r="QOQ215" s="44"/>
      <c r="QOR215" s="44"/>
      <c r="QOS215" s="44"/>
      <c r="QOT215" s="44"/>
      <c r="QOU215" s="44"/>
      <c r="QOV215" s="44"/>
      <c r="QOW215" s="44"/>
      <c r="QOX215" s="44"/>
      <c r="QOY215" s="44"/>
      <c r="QOZ215" s="44"/>
      <c r="QPA215" s="44"/>
      <c r="QPB215" s="44"/>
      <c r="QPC215" s="44"/>
      <c r="QPD215" s="44"/>
      <c r="QPE215" s="44"/>
      <c r="QPF215" s="44"/>
      <c r="QPG215" s="44"/>
      <c r="QPH215" s="44"/>
      <c r="QPI215" s="44"/>
      <c r="QPJ215" s="44"/>
      <c r="QPK215" s="44"/>
      <c r="QPL215" s="44"/>
      <c r="QPM215" s="44"/>
      <c r="QPN215" s="44"/>
      <c r="QPO215" s="44"/>
      <c r="QPP215" s="44"/>
      <c r="QPQ215" s="44"/>
      <c r="QPR215" s="44"/>
      <c r="QPS215" s="44"/>
      <c r="QPT215" s="44"/>
      <c r="QPU215" s="44"/>
      <c r="QPV215" s="44"/>
      <c r="QPW215" s="44"/>
      <c r="QPX215" s="44"/>
      <c r="QPY215" s="44"/>
      <c r="QPZ215" s="44"/>
      <c r="QQA215" s="44"/>
      <c r="QQB215" s="44"/>
      <c r="QQC215" s="44"/>
      <c r="QQD215" s="44"/>
      <c r="QQE215" s="44"/>
      <c r="QQF215" s="44"/>
      <c r="QQG215" s="44"/>
      <c r="QQH215" s="44"/>
      <c r="QQI215" s="44"/>
      <c r="QQJ215" s="44"/>
      <c r="QQK215" s="44"/>
      <c r="QQL215" s="44"/>
      <c r="QQM215" s="44"/>
      <c r="QQN215" s="44"/>
      <c r="QQO215" s="44"/>
      <c r="QQP215" s="44"/>
      <c r="QQQ215" s="44"/>
      <c r="QQR215" s="44"/>
      <c r="QQS215" s="44"/>
      <c r="QQT215" s="44"/>
      <c r="QQU215" s="44"/>
      <c r="QQV215" s="44"/>
      <c r="QQW215" s="44"/>
      <c r="QQX215" s="44"/>
      <c r="QQY215" s="44"/>
      <c r="QQZ215" s="44"/>
      <c r="QRA215" s="44"/>
      <c r="QRB215" s="44"/>
      <c r="QRC215" s="44"/>
      <c r="QRD215" s="44"/>
      <c r="QRE215" s="44"/>
      <c r="QRF215" s="44"/>
      <c r="QRG215" s="44"/>
      <c r="QRH215" s="44"/>
      <c r="QRI215" s="44"/>
      <c r="QRJ215" s="44"/>
      <c r="QRK215" s="44"/>
      <c r="QRL215" s="44"/>
      <c r="QRM215" s="44"/>
      <c r="QRN215" s="44"/>
      <c r="QRO215" s="44"/>
      <c r="QRP215" s="44"/>
      <c r="QRQ215" s="44"/>
      <c r="QRR215" s="44"/>
      <c r="QRS215" s="44"/>
      <c r="QRT215" s="44"/>
      <c r="QRU215" s="44"/>
      <c r="QRV215" s="44"/>
      <c r="QRW215" s="44"/>
      <c r="QRX215" s="44"/>
      <c r="QRY215" s="44"/>
      <c r="QRZ215" s="44"/>
      <c r="QSA215" s="44"/>
      <c r="QSB215" s="44"/>
      <c r="QSC215" s="44"/>
      <c r="QSD215" s="44"/>
      <c r="QSE215" s="44"/>
      <c r="QSF215" s="44"/>
      <c r="QSG215" s="44"/>
      <c r="QSH215" s="44"/>
      <c r="QSI215" s="44"/>
      <c r="QSJ215" s="44"/>
      <c r="QSK215" s="44"/>
      <c r="QSL215" s="44"/>
      <c r="QSM215" s="44"/>
      <c r="QSN215" s="44"/>
      <c r="QSO215" s="44"/>
      <c r="QSP215" s="44"/>
      <c r="QSQ215" s="44"/>
      <c r="QSR215" s="44"/>
      <c r="QSS215" s="44"/>
      <c r="QST215" s="44"/>
      <c r="QSU215" s="44"/>
      <c r="QSV215" s="44"/>
      <c r="QSW215" s="44"/>
      <c r="QSX215" s="44"/>
      <c r="QSY215" s="44"/>
      <c r="QSZ215" s="44"/>
      <c r="QTA215" s="44"/>
      <c r="QTB215" s="44"/>
      <c r="QTC215" s="44"/>
      <c r="QTD215" s="44"/>
      <c r="QTE215" s="44"/>
      <c r="QTF215" s="44"/>
      <c r="QTG215" s="44"/>
      <c r="QTH215" s="44"/>
      <c r="QTI215" s="44"/>
      <c r="QTJ215" s="44"/>
      <c r="QTK215" s="44"/>
      <c r="QTL215" s="44"/>
      <c r="QTM215" s="44"/>
      <c r="QTN215" s="44"/>
      <c r="QTO215" s="44"/>
      <c r="QTP215" s="44"/>
      <c r="QTQ215" s="44"/>
      <c r="QTR215" s="44"/>
      <c r="QTS215" s="44"/>
      <c r="QTT215" s="44"/>
      <c r="QTU215" s="44"/>
      <c r="QTV215" s="44"/>
      <c r="QTW215" s="44"/>
      <c r="QTX215" s="44"/>
      <c r="QTY215" s="44"/>
      <c r="QTZ215" s="44"/>
      <c r="QUA215" s="44"/>
      <c r="QUB215" s="44"/>
      <c r="QUC215" s="44"/>
      <c r="QUD215" s="44"/>
      <c r="QUE215" s="44"/>
      <c r="QUF215" s="44"/>
      <c r="QUG215" s="44"/>
      <c r="QUH215" s="44"/>
      <c r="QUI215" s="44"/>
      <c r="QUJ215" s="44"/>
      <c r="QUK215" s="44"/>
      <c r="QUL215" s="44"/>
      <c r="QUM215" s="44"/>
      <c r="QUN215" s="44"/>
      <c r="QUO215" s="44"/>
      <c r="QUP215" s="44"/>
      <c r="QUQ215" s="44"/>
      <c r="QUR215" s="44"/>
      <c r="QUS215" s="44"/>
      <c r="QUT215" s="44"/>
      <c r="QUU215" s="44"/>
      <c r="QUV215" s="44"/>
      <c r="QUW215" s="44"/>
      <c r="QUX215" s="44"/>
      <c r="QUY215" s="44"/>
      <c r="QUZ215" s="44"/>
      <c r="QVA215" s="44"/>
      <c r="QVB215" s="44"/>
      <c r="QVC215" s="44"/>
      <c r="QVD215" s="44"/>
      <c r="QVE215" s="44"/>
      <c r="QVF215" s="44"/>
      <c r="QVG215" s="44"/>
      <c r="QVH215" s="44"/>
      <c r="QVI215" s="44"/>
      <c r="QVJ215" s="44"/>
      <c r="QVK215" s="44"/>
      <c r="QVL215" s="44"/>
      <c r="QVM215" s="44"/>
      <c r="QVN215" s="44"/>
      <c r="QVO215" s="44"/>
      <c r="QVP215" s="44"/>
      <c r="QVQ215" s="44"/>
      <c r="QVR215" s="44"/>
      <c r="QVS215" s="44"/>
      <c r="QVT215" s="44"/>
      <c r="QVU215" s="44"/>
      <c r="QVV215" s="44"/>
      <c r="QVW215" s="44"/>
      <c r="QVX215" s="44"/>
      <c r="QVY215" s="44"/>
      <c r="QVZ215" s="44"/>
      <c r="QWA215" s="44"/>
      <c r="QWB215" s="44"/>
      <c r="QWC215" s="44"/>
      <c r="QWD215" s="44"/>
      <c r="QWE215" s="44"/>
      <c r="QWF215" s="44"/>
      <c r="QWG215" s="44"/>
      <c r="QWH215" s="44"/>
      <c r="QWI215" s="44"/>
      <c r="QWJ215" s="44"/>
      <c r="QWK215" s="44"/>
      <c r="QWL215" s="44"/>
      <c r="QWM215" s="44"/>
      <c r="QWN215" s="44"/>
      <c r="QWO215" s="44"/>
      <c r="QWP215" s="44"/>
      <c r="QWQ215" s="44"/>
      <c r="QWR215" s="44"/>
      <c r="QWS215" s="44"/>
      <c r="QWT215" s="44"/>
      <c r="QWU215" s="44"/>
      <c r="QWV215" s="44"/>
      <c r="QWW215" s="44"/>
      <c r="QWX215" s="44"/>
      <c r="QWY215" s="44"/>
      <c r="QWZ215" s="44"/>
      <c r="QXA215" s="44"/>
      <c r="QXB215" s="44"/>
      <c r="QXC215" s="44"/>
      <c r="QXD215" s="44"/>
      <c r="QXE215" s="44"/>
      <c r="QXF215" s="44"/>
      <c r="QXG215" s="44"/>
      <c r="QXH215" s="44"/>
      <c r="QXI215" s="44"/>
      <c r="QXJ215" s="44"/>
      <c r="QXK215" s="44"/>
      <c r="QXL215" s="44"/>
      <c r="QXM215" s="44"/>
      <c r="QXN215" s="44"/>
      <c r="QXO215" s="44"/>
      <c r="QXP215" s="44"/>
      <c r="QXQ215" s="44"/>
      <c r="QXR215" s="44"/>
      <c r="QXS215" s="44"/>
      <c r="QXT215" s="44"/>
      <c r="QXU215" s="44"/>
      <c r="QXV215" s="44"/>
      <c r="QXW215" s="44"/>
      <c r="QXX215" s="44"/>
      <c r="QXY215" s="44"/>
      <c r="QXZ215" s="44"/>
      <c r="QYA215" s="44"/>
      <c r="QYB215" s="44"/>
      <c r="QYC215" s="44"/>
      <c r="QYD215" s="44"/>
      <c r="QYE215" s="44"/>
      <c r="QYF215" s="44"/>
      <c r="QYG215" s="44"/>
      <c r="QYH215" s="44"/>
      <c r="QYI215" s="44"/>
      <c r="QYJ215" s="44"/>
      <c r="QYK215" s="44"/>
      <c r="QYL215" s="44"/>
      <c r="QYM215" s="44"/>
      <c r="QYN215" s="44"/>
      <c r="QYO215" s="44"/>
      <c r="QYP215" s="44"/>
      <c r="QYQ215" s="44"/>
      <c r="QYR215" s="44"/>
      <c r="QYS215" s="44"/>
      <c r="QYT215" s="44"/>
      <c r="QYU215" s="44"/>
      <c r="QYV215" s="44"/>
      <c r="QYW215" s="44"/>
      <c r="QYX215" s="44"/>
      <c r="QYY215" s="44"/>
      <c r="QYZ215" s="44"/>
      <c r="QZA215" s="44"/>
      <c r="QZB215" s="44"/>
      <c r="QZC215" s="44"/>
      <c r="QZD215" s="44"/>
      <c r="QZE215" s="44"/>
      <c r="QZF215" s="44"/>
      <c r="QZG215" s="44"/>
      <c r="QZH215" s="44"/>
      <c r="QZI215" s="44"/>
      <c r="QZJ215" s="44"/>
      <c r="QZK215" s="44"/>
      <c r="QZL215" s="44"/>
      <c r="QZM215" s="44"/>
      <c r="QZN215" s="44"/>
      <c r="QZO215" s="44"/>
      <c r="QZP215" s="44"/>
      <c r="QZQ215" s="44"/>
      <c r="QZR215" s="44"/>
      <c r="QZS215" s="44"/>
      <c r="QZT215" s="44"/>
      <c r="QZU215" s="44"/>
      <c r="QZV215" s="44"/>
      <c r="QZW215" s="44"/>
      <c r="QZX215" s="44"/>
      <c r="QZY215" s="44"/>
      <c r="QZZ215" s="44"/>
      <c r="RAA215" s="44"/>
      <c r="RAB215" s="44"/>
      <c r="RAC215" s="44"/>
      <c r="RAD215" s="44"/>
      <c r="RAE215" s="44"/>
      <c r="RAF215" s="44"/>
      <c r="RAG215" s="44"/>
      <c r="RAH215" s="44"/>
      <c r="RAI215" s="44"/>
      <c r="RAJ215" s="44"/>
      <c r="RAK215" s="44"/>
      <c r="RAL215" s="44"/>
      <c r="RAM215" s="44"/>
      <c r="RAN215" s="44"/>
      <c r="RAO215" s="44"/>
      <c r="RAP215" s="44"/>
      <c r="RAQ215" s="44"/>
      <c r="RAR215" s="44"/>
      <c r="RAS215" s="44"/>
      <c r="RAT215" s="44"/>
      <c r="RAU215" s="44"/>
      <c r="RAV215" s="44"/>
      <c r="RAW215" s="44"/>
      <c r="RAX215" s="44"/>
      <c r="RAY215" s="44"/>
      <c r="RAZ215" s="44"/>
      <c r="RBA215" s="44"/>
      <c r="RBB215" s="44"/>
      <c r="RBC215" s="44"/>
      <c r="RBD215" s="44"/>
      <c r="RBE215" s="44"/>
      <c r="RBF215" s="44"/>
      <c r="RBG215" s="44"/>
      <c r="RBH215" s="44"/>
      <c r="RBI215" s="44"/>
      <c r="RBJ215" s="44"/>
      <c r="RBK215" s="44"/>
      <c r="RBL215" s="44"/>
      <c r="RBM215" s="44"/>
      <c r="RBN215" s="44"/>
      <c r="RBO215" s="44"/>
      <c r="RBP215" s="44"/>
      <c r="RBQ215" s="44"/>
      <c r="RBR215" s="44"/>
      <c r="RBS215" s="44"/>
      <c r="RBT215" s="44"/>
      <c r="RBU215" s="44"/>
      <c r="RBV215" s="44"/>
      <c r="RBW215" s="44"/>
      <c r="RBX215" s="44"/>
      <c r="RBY215" s="44"/>
      <c r="RBZ215" s="44"/>
      <c r="RCA215" s="44"/>
      <c r="RCB215" s="44"/>
      <c r="RCC215" s="44"/>
      <c r="RCD215" s="44"/>
      <c r="RCE215" s="44"/>
      <c r="RCF215" s="44"/>
      <c r="RCG215" s="44"/>
      <c r="RCH215" s="44"/>
      <c r="RCI215" s="44"/>
      <c r="RCJ215" s="44"/>
      <c r="RCK215" s="44"/>
      <c r="RCL215" s="44"/>
      <c r="RCM215" s="44"/>
      <c r="RCN215" s="44"/>
      <c r="RCO215" s="44"/>
      <c r="RCP215" s="44"/>
      <c r="RCQ215" s="44"/>
      <c r="RCR215" s="44"/>
      <c r="RCS215" s="44"/>
      <c r="RCT215" s="44"/>
      <c r="RCU215" s="44"/>
      <c r="RCV215" s="44"/>
      <c r="RCW215" s="44"/>
      <c r="RCX215" s="44"/>
      <c r="RCY215" s="44"/>
      <c r="RCZ215" s="44"/>
      <c r="RDA215" s="44"/>
      <c r="RDB215" s="44"/>
      <c r="RDC215" s="44"/>
      <c r="RDD215" s="44"/>
      <c r="RDE215" s="44"/>
      <c r="RDF215" s="44"/>
      <c r="RDG215" s="44"/>
      <c r="RDH215" s="44"/>
      <c r="RDI215" s="44"/>
      <c r="RDJ215" s="44"/>
      <c r="RDK215" s="44"/>
      <c r="RDL215" s="44"/>
      <c r="RDM215" s="44"/>
      <c r="RDN215" s="44"/>
      <c r="RDO215" s="44"/>
      <c r="RDP215" s="44"/>
      <c r="RDQ215" s="44"/>
      <c r="RDR215" s="44"/>
      <c r="RDS215" s="44"/>
      <c r="RDT215" s="44"/>
      <c r="RDU215" s="44"/>
      <c r="RDV215" s="44"/>
      <c r="RDW215" s="44"/>
      <c r="RDX215" s="44"/>
      <c r="RDY215" s="44"/>
      <c r="RDZ215" s="44"/>
      <c r="REA215" s="44"/>
      <c r="REB215" s="44"/>
      <c r="REC215" s="44"/>
      <c r="RED215" s="44"/>
      <c r="REE215" s="44"/>
      <c r="REF215" s="44"/>
      <c r="REG215" s="44"/>
      <c r="REH215" s="44"/>
      <c r="REI215" s="44"/>
      <c r="REJ215" s="44"/>
      <c r="REK215" s="44"/>
      <c r="REL215" s="44"/>
      <c r="REM215" s="44"/>
      <c r="REN215" s="44"/>
      <c r="REO215" s="44"/>
      <c r="REP215" s="44"/>
      <c r="REQ215" s="44"/>
      <c r="RER215" s="44"/>
      <c r="RES215" s="44"/>
      <c r="RET215" s="44"/>
      <c r="REU215" s="44"/>
      <c r="REV215" s="44"/>
      <c r="REW215" s="44"/>
      <c r="REX215" s="44"/>
      <c r="REY215" s="44"/>
      <c r="REZ215" s="44"/>
      <c r="RFA215" s="44"/>
      <c r="RFB215" s="44"/>
      <c r="RFC215" s="44"/>
      <c r="RFD215" s="44"/>
      <c r="RFE215" s="44"/>
      <c r="RFF215" s="44"/>
      <c r="RFG215" s="44"/>
      <c r="RFH215" s="44"/>
      <c r="RFI215" s="44"/>
      <c r="RFJ215" s="44"/>
      <c r="RFK215" s="44"/>
      <c r="RFL215" s="44"/>
      <c r="RFM215" s="44"/>
      <c r="RFN215" s="44"/>
      <c r="RFO215" s="44"/>
      <c r="RFP215" s="44"/>
      <c r="RFQ215" s="44"/>
      <c r="RFR215" s="44"/>
      <c r="RFS215" s="44"/>
      <c r="RFT215" s="44"/>
      <c r="RFU215" s="44"/>
      <c r="RFV215" s="44"/>
      <c r="RFW215" s="44"/>
      <c r="RFX215" s="44"/>
      <c r="RFY215" s="44"/>
      <c r="RFZ215" s="44"/>
      <c r="RGA215" s="44"/>
      <c r="RGB215" s="44"/>
      <c r="RGC215" s="44"/>
      <c r="RGD215" s="44"/>
      <c r="RGE215" s="44"/>
      <c r="RGF215" s="44"/>
      <c r="RGG215" s="44"/>
      <c r="RGH215" s="44"/>
      <c r="RGI215" s="44"/>
      <c r="RGJ215" s="44"/>
      <c r="RGK215" s="44"/>
      <c r="RGL215" s="44"/>
      <c r="RGM215" s="44"/>
      <c r="RGN215" s="44"/>
      <c r="RGO215" s="44"/>
      <c r="RGP215" s="44"/>
      <c r="RGQ215" s="44"/>
      <c r="RGR215" s="44"/>
      <c r="RGS215" s="44"/>
      <c r="RGT215" s="44"/>
      <c r="RGU215" s="44"/>
      <c r="RGV215" s="44"/>
      <c r="RGW215" s="44"/>
      <c r="RGX215" s="44"/>
      <c r="RGY215" s="44"/>
      <c r="RGZ215" s="44"/>
      <c r="RHA215" s="44"/>
      <c r="RHB215" s="44"/>
      <c r="RHC215" s="44"/>
      <c r="RHD215" s="44"/>
      <c r="RHE215" s="44"/>
      <c r="RHF215" s="44"/>
      <c r="RHG215" s="44"/>
      <c r="RHH215" s="44"/>
      <c r="RHI215" s="44"/>
      <c r="RHJ215" s="44"/>
      <c r="RHK215" s="44"/>
      <c r="RHL215" s="44"/>
      <c r="RHM215" s="44"/>
      <c r="RHN215" s="44"/>
      <c r="RHO215" s="44"/>
      <c r="RHP215" s="44"/>
      <c r="RHQ215" s="44"/>
      <c r="RHR215" s="44"/>
      <c r="RHS215" s="44"/>
      <c r="RHT215" s="44"/>
      <c r="RHU215" s="44"/>
      <c r="RHV215" s="44"/>
      <c r="RHW215" s="44"/>
      <c r="RHX215" s="44"/>
      <c r="RHY215" s="44"/>
      <c r="RHZ215" s="44"/>
      <c r="RIA215" s="44"/>
      <c r="RIB215" s="44"/>
      <c r="RIC215" s="44"/>
      <c r="RID215" s="44"/>
      <c r="RIE215" s="44"/>
      <c r="RIF215" s="44"/>
      <c r="RIG215" s="44"/>
      <c r="RIH215" s="44"/>
      <c r="RII215" s="44"/>
      <c r="RIJ215" s="44"/>
      <c r="RIK215" s="44"/>
      <c r="RIL215" s="44"/>
      <c r="RIM215" s="44"/>
      <c r="RIN215" s="44"/>
      <c r="RIO215" s="44"/>
      <c r="RIP215" s="44"/>
      <c r="RIQ215" s="44"/>
      <c r="RIR215" s="44"/>
      <c r="RIS215" s="44"/>
      <c r="RIT215" s="44"/>
      <c r="RIU215" s="44"/>
      <c r="RIV215" s="44"/>
      <c r="RIW215" s="44"/>
      <c r="RIX215" s="44"/>
      <c r="RIY215" s="44"/>
      <c r="RIZ215" s="44"/>
      <c r="RJA215" s="44"/>
      <c r="RJB215" s="44"/>
      <c r="RJC215" s="44"/>
      <c r="RJD215" s="44"/>
      <c r="RJE215" s="44"/>
      <c r="RJF215" s="44"/>
      <c r="RJG215" s="44"/>
      <c r="RJH215" s="44"/>
      <c r="RJI215" s="44"/>
      <c r="RJJ215" s="44"/>
      <c r="RJK215" s="44"/>
      <c r="RJL215" s="44"/>
      <c r="RJM215" s="44"/>
      <c r="RJN215" s="44"/>
      <c r="RJO215" s="44"/>
      <c r="RJP215" s="44"/>
      <c r="RJQ215" s="44"/>
      <c r="RJR215" s="44"/>
      <c r="RJS215" s="44"/>
      <c r="RJT215" s="44"/>
      <c r="RJU215" s="44"/>
      <c r="RJV215" s="44"/>
      <c r="RJW215" s="44"/>
      <c r="RJX215" s="44"/>
      <c r="RJY215" s="44"/>
      <c r="RJZ215" s="44"/>
      <c r="RKA215" s="44"/>
      <c r="RKB215" s="44"/>
      <c r="RKC215" s="44"/>
      <c r="RKD215" s="44"/>
      <c r="RKE215" s="44"/>
      <c r="RKF215" s="44"/>
      <c r="RKG215" s="44"/>
      <c r="RKH215" s="44"/>
      <c r="RKI215" s="44"/>
      <c r="RKJ215" s="44"/>
      <c r="RKK215" s="44"/>
      <c r="RKL215" s="44"/>
      <c r="RKM215" s="44"/>
      <c r="RKN215" s="44"/>
      <c r="RKO215" s="44"/>
      <c r="RKP215" s="44"/>
      <c r="RKQ215" s="44"/>
      <c r="RKR215" s="44"/>
      <c r="RKS215" s="44"/>
      <c r="RKT215" s="44"/>
      <c r="RKU215" s="44"/>
      <c r="RKV215" s="44"/>
      <c r="RKW215" s="44"/>
      <c r="RKX215" s="44"/>
      <c r="RKY215" s="44"/>
      <c r="RKZ215" s="44"/>
      <c r="RLA215" s="44"/>
      <c r="RLB215" s="44"/>
      <c r="RLC215" s="44"/>
      <c r="RLD215" s="44"/>
      <c r="RLE215" s="44"/>
      <c r="RLF215" s="44"/>
      <c r="RLG215" s="44"/>
      <c r="RLH215" s="44"/>
      <c r="RLI215" s="44"/>
      <c r="RLJ215" s="44"/>
      <c r="RLK215" s="44"/>
      <c r="RLL215" s="44"/>
      <c r="RLM215" s="44"/>
      <c r="RLN215" s="44"/>
      <c r="RLO215" s="44"/>
      <c r="RLP215" s="44"/>
      <c r="RLQ215" s="44"/>
      <c r="RLR215" s="44"/>
      <c r="RLS215" s="44"/>
      <c r="RLT215" s="44"/>
      <c r="RLU215" s="44"/>
      <c r="RLV215" s="44"/>
      <c r="RLW215" s="44"/>
      <c r="RLX215" s="44"/>
      <c r="RLY215" s="44"/>
      <c r="RLZ215" s="44"/>
      <c r="RMA215" s="44"/>
      <c r="RMB215" s="44"/>
      <c r="RMC215" s="44"/>
      <c r="RMD215" s="44"/>
      <c r="RME215" s="44"/>
      <c r="RMF215" s="44"/>
      <c r="RMG215" s="44"/>
      <c r="RMH215" s="44"/>
      <c r="RMI215" s="44"/>
      <c r="RMJ215" s="44"/>
      <c r="RMK215" s="44"/>
      <c r="RML215" s="44"/>
      <c r="RMM215" s="44"/>
      <c r="RMN215" s="44"/>
      <c r="RMO215" s="44"/>
      <c r="RMP215" s="44"/>
      <c r="RMQ215" s="44"/>
      <c r="RMR215" s="44"/>
      <c r="RMS215" s="44"/>
      <c r="RMT215" s="44"/>
      <c r="RMU215" s="44"/>
      <c r="RMV215" s="44"/>
      <c r="RMW215" s="44"/>
      <c r="RMX215" s="44"/>
      <c r="RMY215" s="44"/>
      <c r="RMZ215" s="44"/>
      <c r="RNA215" s="44"/>
      <c r="RNB215" s="44"/>
      <c r="RNC215" s="44"/>
      <c r="RND215" s="44"/>
      <c r="RNE215" s="44"/>
      <c r="RNF215" s="44"/>
      <c r="RNG215" s="44"/>
      <c r="RNH215" s="44"/>
      <c r="RNI215" s="44"/>
      <c r="RNJ215" s="44"/>
      <c r="RNK215" s="44"/>
      <c r="RNL215" s="44"/>
      <c r="RNM215" s="44"/>
      <c r="RNN215" s="44"/>
      <c r="RNO215" s="44"/>
      <c r="RNP215" s="44"/>
      <c r="RNQ215" s="44"/>
      <c r="RNR215" s="44"/>
      <c r="RNS215" s="44"/>
      <c r="RNT215" s="44"/>
      <c r="RNU215" s="44"/>
      <c r="RNV215" s="44"/>
      <c r="RNW215" s="44"/>
      <c r="RNX215" s="44"/>
      <c r="RNY215" s="44"/>
      <c r="RNZ215" s="44"/>
      <c r="ROA215" s="44"/>
      <c r="ROB215" s="44"/>
      <c r="ROC215" s="44"/>
      <c r="ROD215" s="44"/>
      <c r="ROE215" s="44"/>
      <c r="ROF215" s="44"/>
      <c r="ROG215" s="44"/>
      <c r="ROH215" s="44"/>
      <c r="ROI215" s="44"/>
      <c r="ROJ215" s="44"/>
      <c r="ROK215" s="44"/>
      <c r="ROL215" s="44"/>
      <c r="ROM215" s="44"/>
      <c r="RON215" s="44"/>
      <c r="ROO215" s="44"/>
      <c r="ROP215" s="44"/>
      <c r="ROQ215" s="44"/>
      <c r="ROR215" s="44"/>
      <c r="ROS215" s="44"/>
      <c r="ROT215" s="44"/>
      <c r="ROU215" s="44"/>
      <c r="ROV215" s="44"/>
      <c r="ROW215" s="44"/>
      <c r="ROX215" s="44"/>
      <c r="ROY215" s="44"/>
      <c r="ROZ215" s="44"/>
      <c r="RPA215" s="44"/>
      <c r="RPB215" s="44"/>
      <c r="RPC215" s="44"/>
      <c r="RPD215" s="44"/>
      <c r="RPE215" s="44"/>
      <c r="RPF215" s="44"/>
      <c r="RPG215" s="44"/>
      <c r="RPH215" s="44"/>
      <c r="RPI215" s="44"/>
      <c r="RPJ215" s="44"/>
      <c r="RPK215" s="44"/>
      <c r="RPL215" s="44"/>
      <c r="RPM215" s="44"/>
      <c r="RPN215" s="44"/>
      <c r="RPO215" s="44"/>
      <c r="RPP215" s="44"/>
      <c r="RPQ215" s="44"/>
      <c r="RPR215" s="44"/>
      <c r="RPS215" s="44"/>
      <c r="RPT215" s="44"/>
      <c r="RPU215" s="44"/>
      <c r="RPV215" s="44"/>
      <c r="RPW215" s="44"/>
      <c r="RPX215" s="44"/>
      <c r="RPY215" s="44"/>
      <c r="RPZ215" s="44"/>
      <c r="RQA215" s="44"/>
      <c r="RQB215" s="44"/>
      <c r="RQC215" s="44"/>
      <c r="RQD215" s="44"/>
      <c r="RQE215" s="44"/>
      <c r="RQF215" s="44"/>
      <c r="RQG215" s="44"/>
      <c r="RQH215" s="44"/>
      <c r="RQI215" s="44"/>
      <c r="RQJ215" s="44"/>
      <c r="RQK215" s="44"/>
      <c r="RQL215" s="44"/>
      <c r="RQM215" s="44"/>
      <c r="RQN215" s="44"/>
      <c r="RQO215" s="44"/>
      <c r="RQP215" s="44"/>
      <c r="RQQ215" s="44"/>
      <c r="RQR215" s="44"/>
      <c r="RQS215" s="44"/>
      <c r="RQT215" s="44"/>
      <c r="RQU215" s="44"/>
      <c r="RQV215" s="44"/>
      <c r="RQW215" s="44"/>
      <c r="RQX215" s="44"/>
      <c r="RQY215" s="44"/>
      <c r="RQZ215" s="44"/>
      <c r="RRA215" s="44"/>
      <c r="RRB215" s="44"/>
      <c r="RRC215" s="44"/>
      <c r="RRD215" s="44"/>
      <c r="RRE215" s="44"/>
      <c r="RRF215" s="44"/>
      <c r="RRG215" s="44"/>
      <c r="RRH215" s="44"/>
      <c r="RRI215" s="44"/>
      <c r="RRJ215" s="44"/>
      <c r="RRK215" s="44"/>
      <c r="RRL215" s="44"/>
      <c r="RRM215" s="44"/>
      <c r="RRN215" s="44"/>
      <c r="RRO215" s="44"/>
      <c r="RRP215" s="44"/>
      <c r="RRQ215" s="44"/>
      <c r="RRR215" s="44"/>
      <c r="RRS215" s="44"/>
      <c r="RRT215" s="44"/>
      <c r="RRU215" s="44"/>
      <c r="RRV215" s="44"/>
      <c r="RRW215" s="44"/>
      <c r="RRX215" s="44"/>
      <c r="RRY215" s="44"/>
      <c r="RRZ215" s="44"/>
      <c r="RSA215" s="44"/>
      <c r="RSB215" s="44"/>
      <c r="RSC215" s="44"/>
      <c r="RSD215" s="44"/>
      <c r="RSE215" s="44"/>
      <c r="RSF215" s="44"/>
      <c r="RSG215" s="44"/>
      <c r="RSH215" s="44"/>
      <c r="RSI215" s="44"/>
      <c r="RSJ215" s="44"/>
      <c r="RSK215" s="44"/>
      <c r="RSL215" s="44"/>
      <c r="RSM215" s="44"/>
      <c r="RSN215" s="44"/>
      <c r="RSO215" s="44"/>
      <c r="RSP215" s="44"/>
      <c r="RSQ215" s="44"/>
      <c r="RSR215" s="44"/>
      <c r="RSS215" s="44"/>
      <c r="RST215" s="44"/>
      <c r="RSU215" s="44"/>
      <c r="RSV215" s="44"/>
      <c r="RSW215" s="44"/>
      <c r="RSX215" s="44"/>
      <c r="RSY215" s="44"/>
      <c r="RSZ215" s="44"/>
      <c r="RTA215" s="44"/>
      <c r="RTB215" s="44"/>
      <c r="RTC215" s="44"/>
      <c r="RTD215" s="44"/>
      <c r="RTE215" s="44"/>
      <c r="RTF215" s="44"/>
      <c r="RTG215" s="44"/>
      <c r="RTH215" s="44"/>
      <c r="RTI215" s="44"/>
      <c r="RTJ215" s="44"/>
      <c r="RTK215" s="44"/>
      <c r="RTL215" s="44"/>
      <c r="RTM215" s="44"/>
      <c r="RTN215" s="44"/>
      <c r="RTO215" s="44"/>
      <c r="RTP215" s="44"/>
      <c r="RTQ215" s="44"/>
      <c r="RTR215" s="44"/>
      <c r="RTS215" s="44"/>
      <c r="RTT215" s="44"/>
      <c r="RTU215" s="44"/>
      <c r="RTV215" s="44"/>
      <c r="RTW215" s="44"/>
      <c r="RTX215" s="44"/>
      <c r="RTY215" s="44"/>
      <c r="RTZ215" s="44"/>
      <c r="RUA215" s="44"/>
      <c r="RUB215" s="44"/>
      <c r="RUC215" s="44"/>
      <c r="RUD215" s="44"/>
      <c r="RUE215" s="44"/>
      <c r="RUF215" s="44"/>
      <c r="RUG215" s="44"/>
      <c r="RUH215" s="44"/>
      <c r="RUI215" s="44"/>
      <c r="RUJ215" s="44"/>
      <c r="RUK215" s="44"/>
      <c r="RUL215" s="44"/>
      <c r="RUM215" s="44"/>
      <c r="RUN215" s="44"/>
      <c r="RUO215" s="44"/>
      <c r="RUP215" s="44"/>
      <c r="RUQ215" s="44"/>
      <c r="RUR215" s="44"/>
      <c r="RUS215" s="44"/>
      <c r="RUT215" s="44"/>
      <c r="RUU215" s="44"/>
      <c r="RUV215" s="44"/>
      <c r="RUW215" s="44"/>
      <c r="RUX215" s="44"/>
      <c r="RUY215" s="44"/>
      <c r="RUZ215" s="44"/>
      <c r="RVA215" s="44"/>
      <c r="RVB215" s="44"/>
      <c r="RVC215" s="44"/>
      <c r="RVD215" s="44"/>
      <c r="RVE215" s="44"/>
      <c r="RVF215" s="44"/>
      <c r="RVG215" s="44"/>
      <c r="RVH215" s="44"/>
      <c r="RVI215" s="44"/>
      <c r="RVJ215" s="44"/>
      <c r="RVK215" s="44"/>
      <c r="RVL215" s="44"/>
      <c r="RVM215" s="44"/>
      <c r="RVN215" s="44"/>
      <c r="RVO215" s="44"/>
      <c r="RVP215" s="44"/>
      <c r="RVQ215" s="44"/>
      <c r="RVR215" s="44"/>
      <c r="RVS215" s="44"/>
      <c r="RVT215" s="44"/>
      <c r="RVU215" s="44"/>
      <c r="RVV215" s="44"/>
      <c r="RVW215" s="44"/>
      <c r="RVX215" s="44"/>
      <c r="RVY215" s="44"/>
      <c r="RVZ215" s="44"/>
      <c r="RWA215" s="44"/>
      <c r="RWB215" s="44"/>
      <c r="RWC215" s="44"/>
      <c r="RWD215" s="44"/>
      <c r="RWE215" s="44"/>
      <c r="RWF215" s="44"/>
      <c r="RWG215" s="44"/>
      <c r="RWH215" s="44"/>
      <c r="RWI215" s="44"/>
      <c r="RWJ215" s="44"/>
      <c r="RWK215" s="44"/>
      <c r="RWL215" s="44"/>
      <c r="RWM215" s="44"/>
      <c r="RWN215" s="44"/>
      <c r="RWO215" s="44"/>
      <c r="RWP215" s="44"/>
      <c r="RWQ215" s="44"/>
      <c r="RWR215" s="44"/>
      <c r="RWS215" s="44"/>
      <c r="RWT215" s="44"/>
      <c r="RWU215" s="44"/>
      <c r="RWV215" s="44"/>
      <c r="RWW215" s="44"/>
      <c r="RWX215" s="44"/>
      <c r="RWY215" s="44"/>
      <c r="RWZ215" s="44"/>
      <c r="RXA215" s="44"/>
      <c r="RXB215" s="44"/>
      <c r="RXC215" s="44"/>
      <c r="RXD215" s="44"/>
      <c r="RXE215" s="44"/>
      <c r="RXF215" s="44"/>
      <c r="RXG215" s="44"/>
      <c r="RXH215" s="44"/>
      <c r="RXI215" s="44"/>
      <c r="RXJ215" s="44"/>
      <c r="RXK215" s="44"/>
      <c r="RXL215" s="44"/>
      <c r="RXM215" s="44"/>
      <c r="RXN215" s="44"/>
      <c r="RXO215" s="44"/>
      <c r="RXP215" s="44"/>
      <c r="RXQ215" s="44"/>
      <c r="RXR215" s="44"/>
      <c r="RXS215" s="44"/>
      <c r="RXT215" s="44"/>
      <c r="RXU215" s="44"/>
      <c r="RXV215" s="44"/>
      <c r="RXW215" s="44"/>
      <c r="RXX215" s="44"/>
      <c r="RXY215" s="44"/>
      <c r="RXZ215" s="44"/>
      <c r="RYA215" s="44"/>
      <c r="RYB215" s="44"/>
      <c r="RYC215" s="44"/>
      <c r="RYD215" s="44"/>
      <c r="RYE215" s="44"/>
      <c r="RYF215" s="44"/>
      <c r="RYG215" s="44"/>
      <c r="RYH215" s="44"/>
      <c r="RYI215" s="44"/>
      <c r="RYJ215" s="44"/>
      <c r="RYK215" s="44"/>
      <c r="RYL215" s="44"/>
      <c r="RYM215" s="44"/>
      <c r="RYN215" s="44"/>
      <c r="RYO215" s="44"/>
      <c r="RYP215" s="44"/>
      <c r="RYQ215" s="44"/>
      <c r="RYR215" s="44"/>
      <c r="RYS215" s="44"/>
      <c r="RYT215" s="44"/>
      <c r="RYU215" s="44"/>
      <c r="RYV215" s="44"/>
      <c r="RYW215" s="44"/>
      <c r="RYX215" s="44"/>
      <c r="RYY215" s="44"/>
      <c r="RYZ215" s="44"/>
      <c r="RZA215" s="44"/>
      <c r="RZB215" s="44"/>
      <c r="RZC215" s="44"/>
      <c r="RZD215" s="44"/>
      <c r="RZE215" s="44"/>
      <c r="RZF215" s="44"/>
      <c r="RZG215" s="44"/>
      <c r="RZH215" s="44"/>
      <c r="RZI215" s="44"/>
      <c r="RZJ215" s="44"/>
      <c r="RZK215" s="44"/>
      <c r="RZL215" s="44"/>
      <c r="RZM215" s="44"/>
      <c r="RZN215" s="44"/>
      <c r="RZO215" s="44"/>
      <c r="RZP215" s="44"/>
      <c r="RZQ215" s="44"/>
      <c r="RZR215" s="44"/>
      <c r="RZS215" s="44"/>
      <c r="RZT215" s="44"/>
      <c r="RZU215" s="44"/>
      <c r="RZV215" s="44"/>
      <c r="RZW215" s="44"/>
      <c r="RZX215" s="44"/>
      <c r="RZY215" s="44"/>
      <c r="RZZ215" s="44"/>
      <c r="SAA215" s="44"/>
      <c r="SAB215" s="44"/>
      <c r="SAC215" s="44"/>
      <c r="SAD215" s="44"/>
      <c r="SAE215" s="44"/>
      <c r="SAF215" s="44"/>
      <c r="SAG215" s="44"/>
      <c r="SAH215" s="44"/>
      <c r="SAI215" s="44"/>
      <c r="SAJ215" s="44"/>
      <c r="SAK215" s="44"/>
      <c r="SAL215" s="44"/>
      <c r="SAM215" s="44"/>
      <c r="SAN215" s="44"/>
      <c r="SAO215" s="44"/>
      <c r="SAP215" s="44"/>
      <c r="SAQ215" s="44"/>
      <c r="SAR215" s="44"/>
      <c r="SAS215" s="44"/>
      <c r="SAT215" s="44"/>
      <c r="SAU215" s="44"/>
      <c r="SAV215" s="44"/>
      <c r="SAW215" s="44"/>
      <c r="SAX215" s="44"/>
      <c r="SAY215" s="44"/>
      <c r="SAZ215" s="44"/>
      <c r="SBA215" s="44"/>
      <c r="SBB215" s="44"/>
      <c r="SBC215" s="44"/>
      <c r="SBD215" s="44"/>
      <c r="SBE215" s="44"/>
      <c r="SBF215" s="44"/>
      <c r="SBG215" s="44"/>
      <c r="SBH215" s="44"/>
      <c r="SBI215" s="44"/>
      <c r="SBJ215" s="44"/>
      <c r="SBK215" s="44"/>
      <c r="SBL215" s="44"/>
      <c r="SBM215" s="44"/>
      <c r="SBN215" s="44"/>
      <c r="SBO215" s="44"/>
      <c r="SBP215" s="44"/>
      <c r="SBQ215" s="44"/>
      <c r="SBR215" s="44"/>
      <c r="SBS215" s="44"/>
      <c r="SBT215" s="44"/>
      <c r="SBU215" s="44"/>
      <c r="SBV215" s="44"/>
      <c r="SBW215" s="44"/>
      <c r="SBX215" s="44"/>
      <c r="SBY215" s="44"/>
      <c r="SBZ215" s="44"/>
      <c r="SCA215" s="44"/>
      <c r="SCB215" s="44"/>
      <c r="SCC215" s="44"/>
      <c r="SCD215" s="44"/>
      <c r="SCE215" s="44"/>
      <c r="SCF215" s="44"/>
      <c r="SCG215" s="44"/>
      <c r="SCH215" s="44"/>
      <c r="SCI215" s="44"/>
      <c r="SCJ215" s="44"/>
      <c r="SCK215" s="44"/>
      <c r="SCL215" s="44"/>
      <c r="SCM215" s="44"/>
      <c r="SCN215" s="44"/>
      <c r="SCO215" s="44"/>
      <c r="SCP215" s="44"/>
      <c r="SCQ215" s="44"/>
      <c r="SCR215" s="44"/>
      <c r="SCS215" s="44"/>
      <c r="SCT215" s="44"/>
      <c r="SCU215" s="44"/>
      <c r="SCV215" s="44"/>
      <c r="SCW215" s="44"/>
      <c r="SCX215" s="44"/>
      <c r="SCY215" s="44"/>
      <c r="SCZ215" s="44"/>
      <c r="SDA215" s="44"/>
      <c r="SDB215" s="44"/>
      <c r="SDC215" s="44"/>
      <c r="SDD215" s="44"/>
      <c r="SDE215" s="44"/>
      <c r="SDF215" s="44"/>
      <c r="SDG215" s="44"/>
      <c r="SDH215" s="44"/>
      <c r="SDI215" s="44"/>
      <c r="SDJ215" s="44"/>
      <c r="SDK215" s="44"/>
      <c r="SDL215" s="44"/>
      <c r="SDM215" s="44"/>
      <c r="SDN215" s="44"/>
      <c r="SDO215" s="44"/>
      <c r="SDP215" s="44"/>
      <c r="SDQ215" s="44"/>
      <c r="SDR215" s="44"/>
      <c r="SDS215" s="44"/>
      <c r="SDT215" s="44"/>
      <c r="SDU215" s="44"/>
      <c r="SDV215" s="44"/>
      <c r="SDW215" s="44"/>
      <c r="SDX215" s="44"/>
      <c r="SDY215" s="44"/>
      <c r="SDZ215" s="44"/>
      <c r="SEA215" s="44"/>
      <c r="SEB215" s="44"/>
      <c r="SEC215" s="44"/>
      <c r="SED215" s="44"/>
      <c r="SEE215" s="44"/>
      <c r="SEF215" s="44"/>
      <c r="SEG215" s="44"/>
      <c r="SEH215" s="44"/>
      <c r="SEI215" s="44"/>
      <c r="SEJ215" s="44"/>
      <c r="SEK215" s="44"/>
      <c r="SEL215" s="44"/>
      <c r="SEM215" s="44"/>
      <c r="SEN215" s="44"/>
      <c r="SEO215" s="44"/>
      <c r="SEP215" s="44"/>
      <c r="SEQ215" s="44"/>
      <c r="SER215" s="44"/>
      <c r="SES215" s="44"/>
      <c r="SET215" s="44"/>
      <c r="SEU215" s="44"/>
      <c r="SEV215" s="44"/>
      <c r="SEW215" s="44"/>
      <c r="SEX215" s="44"/>
      <c r="SEY215" s="44"/>
      <c r="SEZ215" s="44"/>
      <c r="SFA215" s="44"/>
      <c r="SFB215" s="44"/>
      <c r="SFC215" s="44"/>
      <c r="SFD215" s="44"/>
      <c r="SFE215" s="44"/>
      <c r="SFF215" s="44"/>
      <c r="SFG215" s="44"/>
      <c r="SFH215" s="44"/>
      <c r="SFI215" s="44"/>
      <c r="SFJ215" s="44"/>
      <c r="SFK215" s="44"/>
      <c r="SFL215" s="44"/>
      <c r="SFM215" s="44"/>
      <c r="SFN215" s="44"/>
      <c r="SFO215" s="44"/>
      <c r="SFP215" s="44"/>
      <c r="SFQ215" s="44"/>
      <c r="SFR215" s="44"/>
      <c r="SFS215" s="44"/>
      <c r="SFT215" s="44"/>
      <c r="SFU215" s="44"/>
      <c r="SFV215" s="44"/>
      <c r="SFW215" s="44"/>
      <c r="SFX215" s="44"/>
      <c r="SFY215" s="44"/>
      <c r="SFZ215" s="44"/>
      <c r="SGA215" s="44"/>
      <c r="SGB215" s="44"/>
      <c r="SGC215" s="44"/>
      <c r="SGD215" s="44"/>
      <c r="SGE215" s="44"/>
      <c r="SGF215" s="44"/>
      <c r="SGG215" s="44"/>
      <c r="SGH215" s="44"/>
      <c r="SGI215" s="44"/>
      <c r="SGJ215" s="44"/>
      <c r="SGK215" s="44"/>
      <c r="SGL215" s="44"/>
      <c r="SGM215" s="44"/>
      <c r="SGN215" s="44"/>
      <c r="SGO215" s="44"/>
      <c r="SGP215" s="44"/>
      <c r="SGQ215" s="44"/>
      <c r="SGR215" s="44"/>
      <c r="SGS215" s="44"/>
      <c r="SGT215" s="44"/>
      <c r="SGU215" s="44"/>
      <c r="SGV215" s="44"/>
      <c r="SGW215" s="44"/>
      <c r="SGX215" s="44"/>
      <c r="SGY215" s="44"/>
      <c r="SGZ215" s="44"/>
      <c r="SHA215" s="44"/>
      <c r="SHB215" s="44"/>
      <c r="SHC215" s="44"/>
      <c r="SHD215" s="44"/>
      <c r="SHE215" s="44"/>
      <c r="SHF215" s="44"/>
      <c r="SHG215" s="44"/>
      <c r="SHH215" s="44"/>
      <c r="SHI215" s="44"/>
      <c r="SHJ215" s="44"/>
      <c r="SHK215" s="44"/>
      <c r="SHL215" s="44"/>
      <c r="SHM215" s="44"/>
      <c r="SHN215" s="44"/>
      <c r="SHO215" s="44"/>
      <c r="SHP215" s="44"/>
      <c r="SHQ215" s="44"/>
      <c r="SHR215" s="44"/>
      <c r="SHS215" s="44"/>
      <c r="SHT215" s="44"/>
      <c r="SHU215" s="44"/>
      <c r="SHV215" s="44"/>
      <c r="SHW215" s="44"/>
      <c r="SHX215" s="44"/>
      <c r="SHY215" s="44"/>
      <c r="SHZ215" s="44"/>
      <c r="SIA215" s="44"/>
      <c r="SIB215" s="44"/>
      <c r="SIC215" s="44"/>
      <c r="SID215" s="44"/>
      <c r="SIE215" s="44"/>
      <c r="SIF215" s="44"/>
      <c r="SIG215" s="44"/>
      <c r="SIH215" s="44"/>
      <c r="SII215" s="44"/>
      <c r="SIJ215" s="44"/>
      <c r="SIK215" s="44"/>
      <c r="SIL215" s="44"/>
      <c r="SIM215" s="44"/>
      <c r="SIN215" s="44"/>
      <c r="SIO215" s="44"/>
      <c r="SIP215" s="44"/>
      <c r="SIQ215" s="44"/>
      <c r="SIR215" s="44"/>
      <c r="SIS215" s="44"/>
      <c r="SIT215" s="44"/>
      <c r="SIU215" s="44"/>
      <c r="SIV215" s="44"/>
      <c r="SIW215" s="44"/>
      <c r="SIX215" s="44"/>
      <c r="SIY215" s="44"/>
      <c r="SIZ215" s="44"/>
      <c r="SJA215" s="44"/>
      <c r="SJB215" s="44"/>
      <c r="SJC215" s="44"/>
      <c r="SJD215" s="44"/>
      <c r="SJE215" s="44"/>
      <c r="SJF215" s="44"/>
      <c r="SJG215" s="44"/>
      <c r="SJH215" s="44"/>
      <c r="SJI215" s="44"/>
      <c r="SJJ215" s="44"/>
      <c r="SJK215" s="44"/>
      <c r="SJL215" s="44"/>
      <c r="SJM215" s="44"/>
      <c r="SJN215" s="44"/>
      <c r="SJO215" s="44"/>
      <c r="SJP215" s="44"/>
      <c r="SJQ215" s="44"/>
      <c r="SJR215" s="44"/>
      <c r="SJS215" s="44"/>
      <c r="SJT215" s="44"/>
      <c r="SJU215" s="44"/>
      <c r="SJV215" s="44"/>
      <c r="SJW215" s="44"/>
      <c r="SJX215" s="44"/>
      <c r="SJY215" s="44"/>
      <c r="SJZ215" s="44"/>
      <c r="SKA215" s="44"/>
      <c r="SKB215" s="44"/>
      <c r="SKC215" s="44"/>
      <c r="SKD215" s="44"/>
      <c r="SKE215" s="44"/>
      <c r="SKF215" s="44"/>
      <c r="SKG215" s="44"/>
      <c r="SKH215" s="44"/>
      <c r="SKI215" s="44"/>
      <c r="SKJ215" s="44"/>
      <c r="SKK215" s="44"/>
      <c r="SKL215" s="44"/>
      <c r="SKM215" s="44"/>
      <c r="SKN215" s="44"/>
      <c r="SKO215" s="44"/>
      <c r="SKP215" s="44"/>
      <c r="SKQ215" s="44"/>
      <c r="SKR215" s="44"/>
      <c r="SKS215" s="44"/>
      <c r="SKT215" s="44"/>
      <c r="SKU215" s="44"/>
      <c r="SKV215" s="44"/>
      <c r="SKW215" s="44"/>
      <c r="SKX215" s="44"/>
      <c r="SKY215" s="44"/>
      <c r="SKZ215" s="44"/>
      <c r="SLA215" s="44"/>
      <c r="SLB215" s="44"/>
      <c r="SLC215" s="44"/>
      <c r="SLD215" s="44"/>
      <c r="SLE215" s="44"/>
      <c r="SLF215" s="44"/>
      <c r="SLG215" s="44"/>
      <c r="SLH215" s="44"/>
      <c r="SLI215" s="44"/>
      <c r="SLJ215" s="44"/>
      <c r="SLK215" s="44"/>
      <c r="SLL215" s="44"/>
      <c r="SLM215" s="44"/>
      <c r="SLN215" s="44"/>
      <c r="SLO215" s="44"/>
      <c r="SLP215" s="44"/>
      <c r="SLQ215" s="44"/>
      <c r="SLR215" s="44"/>
      <c r="SLS215" s="44"/>
      <c r="SLT215" s="44"/>
      <c r="SLU215" s="44"/>
      <c r="SLV215" s="44"/>
      <c r="SLW215" s="44"/>
      <c r="SLX215" s="44"/>
      <c r="SLY215" s="44"/>
      <c r="SLZ215" s="44"/>
      <c r="SMA215" s="44"/>
      <c r="SMB215" s="44"/>
      <c r="SMC215" s="44"/>
      <c r="SMD215" s="44"/>
      <c r="SME215" s="44"/>
      <c r="SMF215" s="44"/>
      <c r="SMG215" s="44"/>
      <c r="SMH215" s="44"/>
      <c r="SMI215" s="44"/>
      <c r="SMJ215" s="44"/>
      <c r="SMK215" s="44"/>
      <c r="SML215" s="44"/>
      <c r="SMM215" s="44"/>
      <c r="SMN215" s="44"/>
      <c r="SMO215" s="44"/>
      <c r="SMP215" s="44"/>
      <c r="SMQ215" s="44"/>
      <c r="SMR215" s="44"/>
      <c r="SMS215" s="44"/>
      <c r="SMT215" s="44"/>
      <c r="SMU215" s="44"/>
      <c r="SMV215" s="44"/>
      <c r="SMW215" s="44"/>
      <c r="SMX215" s="44"/>
      <c r="SMY215" s="44"/>
      <c r="SMZ215" s="44"/>
      <c r="SNA215" s="44"/>
      <c r="SNB215" s="44"/>
      <c r="SNC215" s="44"/>
      <c r="SND215" s="44"/>
      <c r="SNE215" s="44"/>
      <c r="SNF215" s="44"/>
      <c r="SNG215" s="44"/>
      <c r="SNH215" s="44"/>
      <c r="SNI215" s="44"/>
      <c r="SNJ215" s="44"/>
      <c r="SNK215" s="44"/>
      <c r="SNL215" s="44"/>
      <c r="SNM215" s="44"/>
      <c r="SNN215" s="44"/>
      <c r="SNO215" s="44"/>
      <c r="SNP215" s="44"/>
      <c r="SNQ215" s="44"/>
      <c r="SNR215" s="44"/>
      <c r="SNS215" s="44"/>
      <c r="SNT215" s="44"/>
      <c r="SNU215" s="44"/>
      <c r="SNV215" s="44"/>
      <c r="SNW215" s="44"/>
      <c r="SNX215" s="44"/>
      <c r="SNY215" s="44"/>
      <c r="SNZ215" s="44"/>
      <c r="SOA215" s="44"/>
      <c r="SOB215" s="44"/>
      <c r="SOC215" s="44"/>
      <c r="SOD215" s="44"/>
      <c r="SOE215" s="44"/>
      <c r="SOF215" s="44"/>
      <c r="SOG215" s="44"/>
      <c r="SOH215" s="44"/>
      <c r="SOI215" s="44"/>
      <c r="SOJ215" s="44"/>
      <c r="SOK215" s="44"/>
      <c r="SOL215" s="44"/>
      <c r="SOM215" s="44"/>
      <c r="SON215" s="44"/>
      <c r="SOO215" s="44"/>
      <c r="SOP215" s="44"/>
      <c r="SOQ215" s="44"/>
      <c r="SOR215" s="44"/>
      <c r="SOS215" s="44"/>
      <c r="SOT215" s="44"/>
      <c r="SOU215" s="44"/>
      <c r="SOV215" s="44"/>
      <c r="SOW215" s="44"/>
      <c r="SOX215" s="44"/>
      <c r="SOY215" s="44"/>
      <c r="SOZ215" s="44"/>
      <c r="SPA215" s="44"/>
      <c r="SPB215" s="44"/>
      <c r="SPC215" s="44"/>
      <c r="SPD215" s="44"/>
      <c r="SPE215" s="44"/>
      <c r="SPF215" s="44"/>
      <c r="SPG215" s="44"/>
      <c r="SPH215" s="44"/>
      <c r="SPI215" s="44"/>
      <c r="SPJ215" s="44"/>
      <c r="SPK215" s="44"/>
      <c r="SPL215" s="44"/>
      <c r="SPM215" s="44"/>
      <c r="SPN215" s="44"/>
      <c r="SPO215" s="44"/>
      <c r="SPP215" s="44"/>
      <c r="SPQ215" s="44"/>
      <c r="SPR215" s="44"/>
      <c r="SPS215" s="44"/>
      <c r="SPT215" s="44"/>
      <c r="SPU215" s="44"/>
      <c r="SPV215" s="44"/>
      <c r="SPW215" s="44"/>
      <c r="SPX215" s="44"/>
      <c r="SPY215" s="44"/>
      <c r="SPZ215" s="44"/>
      <c r="SQA215" s="44"/>
      <c r="SQB215" s="44"/>
      <c r="SQC215" s="44"/>
      <c r="SQD215" s="44"/>
      <c r="SQE215" s="44"/>
      <c r="SQF215" s="44"/>
      <c r="SQG215" s="44"/>
      <c r="SQH215" s="44"/>
      <c r="SQI215" s="44"/>
      <c r="SQJ215" s="44"/>
      <c r="SQK215" s="44"/>
      <c r="SQL215" s="44"/>
      <c r="SQM215" s="44"/>
      <c r="SQN215" s="44"/>
      <c r="SQO215" s="44"/>
      <c r="SQP215" s="44"/>
      <c r="SQQ215" s="44"/>
      <c r="SQR215" s="44"/>
      <c r="SQS215" s="44"/>
      <c r="SQT215" s="44"/>
      <c r="SQU215" s="44"/>
      <c r="SQV215" s="44"/>
      <c r="SQW215" s="44"/>
      <c r="SQX215" s="44"/>
      <c r="SQY215" s="44"/>
      <c r="SQZ215" s="44"/>
      <c r="SRA215" s="44"/>
      <c r="SRB215" s="44"/>
      <c r="SRC215" s="44"/>
      <c r="SRD215" s="44"/>
      <c r="SRE215" s="44"/>
      <c r="SRF215" s="44"/>
      <c r="SRG215" s="44"/>
      <c r="SRH215" s="44"/>
      <c r="SRI215" s="44"/>
      <c r="SRJ215" s="44"/>
      <c r="SRK215" s="44"/>
      <c r="SRL215" s="44"/>
      <c r="SRM215" s="44"/>
      <c r="SRN215" s="44"/>
      <c r="SRO215" s="44"/>
      <c r="SRP215" s="44"/>
      <c r="SRQ215" s="44"/>
      <c r="SRR215" s="44"/>
      <c r="SRS215" s="44"/>
      <c r="SRT215" s="44"/>
      <c r="SRU215" s="44"/>
      <c r="SRV215" s="44"/>
      <c r="SRW215" s="44"/>
      <c r="SRX215" s="44"/>
      <c r="SRY215" s="44"/>
      <c r="SRZ215" s="44"/>
      <c r="SSA215" s="44"/>
      <c r="SSB215" s="44"/>
      <c r="SSC215" s="44"/>
      <c r="SSD215" s="44"/>
      <c r="SSE215" s="44"/>
      <c r="SSF215" s="44"/>
      <c r="SSG215" s="44"/>
      <c r="SSH215" s="44"/>
      <c r="SSI215" s="44"/>
      <c r="SSJ215" s="44"/>
      <c r="SSK215" s="44"/>
      <c r="SSL215" s="44"/>
      <c r="SSM215" s="44"/>
      <c r="SSN215" s="44"/>
      <c r="SSO215" s="44"/>
      <c r="SSP215" s="44"/>
      <c r="SSQ215" s="44"/>
      <c r="SSR215" s="44"/>
      <c r="SSS215" s="44"/>
      <c r="SST215" s="44"/>
      <c r="SSU215" s="44"/>
      <c r="SSV215" s="44"/>
      <c r="SSW215" s="44"/>
      <c r="SSX215" s="44"/>
      <c r="SSY215" s="44"/>
      <c r="SSZ215" s="44"/>
      <c r="STA215" s="44"/>
      <c r="STB215" s="44"/>
      <c r="STC215" s="44"/>
      <c r="STD215" s="44"/>
      <c r="STE215" s="44"/>
      <c r="STF215" s="44"/>
      <c r="STG215" s="44"/>
      <c r="STH215" s="44"/>
      <c r="STI215" s="44"/>
      <c r="STJ215" s="44"/>
      <c r="STK215" s="44"/>
      <c r="STL215" s="44"/>
      <c r="STM215" s="44"/>
      <c r="STN215" s="44"/>
      <c r="STO215" s="44"/>
      <c r="STP215" s="44"/>
      <c r="STQ215" s="44"/>
      <c r="STR215" s="44"/>
      <c r="STS215" s="44"/>
      <c r="STT215" s="44"/>
      <c r="STU215" s="44"/>
      <c r="STV215" s="44"/>
      <c r="STW215" s="44"/>
      <c r="STX215" s="44"/>
      <c r="STY215" s="44"/>
      <c r="STZ215" s="44"/>
      <c r="SUA215" s="44"/>
      <c r="SUB215" s="44"/>
      <c r="SUC215" s="44"/>
      <c r="SUD215" s="44"/>
      <c r="SUE215" s="44"/>
      <c r="SUF215" s="44"/>
      <c r="SUG215" s="44"/>
      <c r="SUH215" s="44"/>
      <c r="SUI215" s="44"/>
      <c r="SUJ215" s="44"/>
      <c r="SUK215" s="44"/>
      <c r="SUL215" s="44"/>
      <c r="SUM215" s="44"/>
      <c r="SUN215" s="44"/>
      <c r="SUO215" s="44"/>
      <c r="SUP215" s="44"/>
      <c r="SUQ215" s="44"/>
      <c r="SUR215" s="44"/>
      <c r="SUS215" s="44"/>
      <c r="SUT215" s="44"/>
      <c r="SUU215" s="44"/>
      <c r="SUV215" s="44"/>
      <c r="SUW215" s="44"/>
      <c r="SUX215" s="44"/>
      <c r="SUY215" s="44"/>
      <c r="SUZ215" s="44"/>
      <c r="SVA215" s="44"/>
      <c r="SVB215" s="44"/>
      <c r="SVC215" s="44"/>
      <c r="SVD215" s="44"/>
      <c r="SVE215" s="44"/>
      <c r="SVF215" s="44"/>
      <c r="SVG215" s="44"/>
      <c r="SVH215" s="44"/>
      <c r="SVI215" s="44"/>
      <c r="SVJ215" s="44"/>
      <c r="SVK215" s="44"/>
      <c r="SVL215" s="44"/>
      <c r="SVM215" s="44"/>
      <c r="SVN215" s="44"/>
      <c r="SVO215" s="44"/>
      <c r="SVP215" s="44"/>
      <c r="SVQ215" s="44"/>
      <c r="SVR215" s="44"/>
      <c r="SVS215" s="44"/>
      <c r="SVT215" s="44"/>
      <c r="SVU215" s="44"/>
      <c r="SVV215" s="44"/>
      <c r="SVW215" s="44"/>
      <c r="SVX215" s="44"/>
      <c r="SVY215" s="44"/>
      <c r="SVZ215" s="44"/>
      <c r="SWA215" s="44"/>
      <c r="SWB215" s="44"/>
      <c r="SWC215" s="44"/>
      <c r="SWD215" s="44"/>
      <c r="SWE215" s="44"/>
      <c r="SWF215" s="44"/>
      <c r="SWG215" s="44"/>
      <c r="SWH215" s="44"/>
      <c r="SWI215" s="44"/>
      <c r="SWJ215" s="44"/>
      <c r="SWK215" s="44"/>
      <c r="SWL215" s="44"/>
      <c r="SWM215" s="44"/>
      <c r="SWN215" s="44"/>
      <c r="SWO215" s="44"/>
      <c r="SWP215" s="44"/>
      <c r="SWQ215" s="44"/>
      <c r="SWR215" s="44"/>
      <c r="SWS215" s="44"/>
      <c r="SWT215" s="44"/>
      <c r="SWU215" s="44"/>
      <c r="SWV215" s="44"/>
      <c r="SWW215" s="44"/>
      <c r="SWX215" s="44"/>
      <c r="SWY215" s="44"/>
      <c r="SWZ215" s="44"/>
      <c r="SXA215" s="44"/>
      <c r="SXB215" s="44"/>
      <c r="SXC215" s="44"/>
      <c r="SXD215" s="44"/>
      <c r="SXE215" s="44"/>
      <c r="SXF215" s="44"/>
      <c r="SXG215" s="44"/>
      <c r="SXH215" s="44"/>
      <c r="SXI215" s="44"/>
      <c r="SXJ215" s="44"/>
      <c r="SXK215" s="44"/>
      <c r="SXL215" s="44"/>
      <c r="SXM215" s="44"/>
      <c r="SXN215" s="44"/>
      <c r="SXO215" s="44"/>
      <c r="SXP215" s="44"/>
      <c r="SXQ215" s="44"/>
      <c r="SXR215" s="44"/>
      <c r="SXS215" s="44"/>
      <c r="SXT215" s="44"/>
      <c r="SXU215" s="44"/>
      <c r="SXV215" s="44"/>
      <c r="SXW215" s="44"/>
      <c r="SXX215" s="44"/>
      <c r="SXY215" s="44"/>
      <c r="SXZ215" s="44"/>
      <c r="SYA215" s="44"/>
      <c r="SYB215" s="44"/>
      <c r="SYC215" s="44"/>
      <c r="SYD215" s="44"/>
      <c r="SYE215" s="44"/>
      <c r="SYF215" s="44"/>
      <c r="SYG215" s="44"/>
      <c r="SYH215" s="44"/>
      <c r="SYI215" s="44"/>
      <c r="SYJ215" s="44"/>
      <c r="SYK215" s="44"/>
      <c r="SYL215" s="44"/>
      <c r="SYM215" s="44"/>
      <c r="SYN215" s="44"/>
      <c r="SYO215" s="44"/>
      <c r="SYP215" s="44"/>
      <c r="SYQ215" s="44"/>
      <c r="SYR215" s="44"/>
      <c r="SYS215" s="44"/>
      <c r="SYT215" s="44"/>
      <c r="SYU215" s="44"/>
      <c r="SYV215" s="44"/>
      <c r="SYW215" s="44"/>
      <c r="SYX215" s="44"/>
      <c r="SYY215" s="44"/>
      <c r="SYZ215" s="44"/>
      <c r="SZA215" s="44"/>
      <c r="SZB215" s="44"/>
      <c r="SZC215" s="44"/>
      <c r="SZD215" s="44"/>
      <c r="SZE215" s="44"/>
      <c r="SZF215" s="44"/>
      <c r="SZG215" s="44"/>
      <c r="SZH215" s="44"/>
      <c r="SZI215" s="44"/>
      <c r="SZJ215" s="44"/>
      <c r="SZK215" s="44"/>
      <c r="SZL215" s="44"/>
      <c r="SZM215" s="44"/>
      <c r="SZN215" s="44"/>
      <c r="SZO215" s="44"/>
      <c r="SZP215" s="44"/>
      <c r="SZQ215" s="44"/>
      <c r="SZR215" s="44"/>
      <c r="SZS215" s="44"/>
      <c r="SZT215" s="44"/>
      <c r="SZU215" s="44"/>
      <c r="SZV215" s="44"/>
      <c r="SZW215" s="44"/>
      <c r="SZX215" s="44"/>
      <c r="SZY215" s="44"/>
      <c r="SZZ215" s="44"/>
      <c r="TAA215" s="44"/>
      <c r="TAB215" s="44"/>
      <c r="TAC215" s="44"/>
      <c r="TAD215" s="44"/>
      <c r="TAE215" s="44"/>
      <c r="TAF215" s="44"/>
      <c r="TAG215" s="44"/>
      <c r="TAH215" s="44"/>
      <c r="TAI215" s="44"/>
      <c r="TAJ215" s="44"/>
      <c r="TAK215" s="44"/>
      <c r="TAL215" s="44"/>
      <c r="TAM215" s="44"/>
      <c r="TAN215" s="44"/>
      <c r="TAO215" s="44"/>
      <c r="TAP215" s="44"/>
      <c r="TAQ215" s="44"/>
      <c r="TAR215" s="44"/>
      <c r="TAS215" s="44"/>
      <c r="TAT215" s="44"/>
      <c r="TAU215" s="44"/>
      <c r="TAV215" s="44"/>
      <c r="TAW215" s="44"/>
      <c r="TAX215" s="44"/>
      <c r="TAY215" s="44"/>
      <c r="TAZ215" s="44"/>
      <c r="TBA215" s="44"/>
      <c r="TBB215" s="44"/>
      <c r="TBC215" s="44"/>
      <c r="TBD215" s="44"/>
      <c r="TBE215" s="44"/>
      <c r="TBF215" s="44"/>
      <c r="TBG215" s="44"/>
      <c r="TBH215" s="44"/>
      <c r="TBI215" s="44"/>
      <c r="TBJ215" s="44"/>
      <c r="TBK215" s="44"/>
      <c r="TBL215" s="44"/>
      <c r="TBM215" s="44"/>
      <c r="TBN215" s="44"/>
      <c r="TBO215" s="44"/>
      <c r="TBP215" s="44"/>
      <c r="TBQ215" s="44"/>
      <c r="TBR215" s="44"/>
      <c r="TBS215" s="44"/>
      <c r="TBT215" s="44"/>
      <c r="TBU215" s="44"/>
      <c r="TBV215" s="44"/>
      <c r="TBW215" s="44"/>
      <c r="TBX215" s="44"/>
      <c r="TBY215" s="44"/>
      <c r="TBZ215" s="44"/>
      <c r="TCA215" s="44"/>
      <c r="TCB215" s="44"/>
      <c r="TCC215" s="44"/>
      <c r="TCD215" s="44"/>
      <c r="TCE215" s="44"/>
      <c r="TCF215" s="44"/>
      <c r="TCG215" s="44"/>
      <c r="TCH215" s="44"/>
      <c r="TCI215" s="44"/>
      <c r="TCJ215" s="44"/>
      <c r="TCK215" s="44"/>
      <c r="TCL215" s="44"/>
      <c r="TCM215" s="44"/>
      <c r="TCN215" s="44"/>
      <c r="TCO215" s="44"/>
      <c r="TCP215" s="44"/>
      <c r="TCQ215" s="44"/>
      <c r="TCR215" s="44"/>
      <c r="TCS215" s="44"/>
      <c r="TCT215" s="44"/>
      <c r="TCU215" s="44"/>
      <c r="TCV215" s="44"/>
      <c r="TCW215" s="44"/>
      <c r="TCX215" s="44"/>
      <c r="TCY215" s="44"/>
      <c r="TCZ215" s="44"/>
      <c r="TDA215" s="44"/>
      <c r="TDB215" s="44"/>
      <c r="TDC215" s="44"/>
      <c r="TDD215" s="44"/>
      <c r="TDE215" s="44"/>
      <c r="TDF215" s="44"/>
      <c r="TDG215" s="44"/>
      <c r="TDH215" s="44"/>
      <c r="TDI215" s="44"/>
      <c r="TDJ215" s="44"/>
      <c r="TDK215" s="44"/>
      <c r="TDL215" s="44"/>
      <c r="TDM215" s="44"/>
      <c r="TDN215" s="44"/>
      <c r="TDO215" s="44"/>
      <c r="TDP215" s="44"/>
      <c r="TDQ215" s="44"/>
      <c r="TDR215" s="44"/>
      <c r="TDS215" s="44"/>
      <c r="TDT215" s="44"/>
      <c r="TDU215" s="44"/>
      <c r="TDV215" s="44"/>
      <c r="TDW215" s="44"/>
      <c r="TDX215" s="44"/>
      <c r="TDY215" s="44"/>
      <c r="TDZ215" s="44"/>
      <c r="TEA215" s="44"/>
      <c r="TEB215" s="44"/>
      <c r="TEC215" s="44"/>
      <c r="TED215" s="44"/>
      <c r="TEE215" s="44"/>
      <c r="TEF215" s="44"/>
      <c r="TEG215" s="44"/>
      <c r="TEH215" s="44"/>
      <c r="TEI215" s="44"/>
      <c r="TEJ215" s="44"/>
      <c r="TEK215" s="44"/>
      <c r="TEL215" s="44"/>
      <c r="TEM215" s="44"/>
      <c r="TEN215" s="44"/>
      <c r="TEO215" s="44"/>
      <c r="TEP215" s="44"/>
      <c r="TEQ215" s="44"/>
      <c r="TER215" s="44"/>
      <c r="TES215" s="44"/>
      <c r="TET215" s="44"/>
      <c r="TEU215" s="44"/>
      <c r="TEV215" s="44"/>
      <c r="TEW215" s="44"/>
      <c r="TEX215" s="44"/>
      <c r="TEY215" s="44"/>
      <c r="TEZ215" s="44"/>
      <c r="TFA215" s="44"/>
      <c r="TFB215" s="44"/>
      <c r="TFC215" s="44"/>
      <c r="TFD215" s="44"/>
      <c r="TFE215" s="44"/>
      <c r="TFF215" s="44"/>
      <c r="TFG215" s="44"/>
      <c r="TFH215" s="44"/>
      <c r="TFI215" s="44"/>
      <c r="TFJ215" s="44"/>
      <c r="TFK215" s="44"/>
      <c r="TFL215" s="44"/>
      <c r="TFM215" s="44"/>
      <c r="TFN215" s="44"/>
      <c r="TFO215" s="44"/>
      <c r="TFP215" s="44"/>
      <c r="TFQ215" s="44"/>
      <c r="TFR215" s="44"/>
      <c r="TFS215" s="44"/>
      <c r="TFT215" s="44"/>
      <c r="TFU215" s="44"/>
      <c r="TFV215" s="44"/>
      <c r="TFW215" s="44"/>
      <c r="TFX215" s="44"/>
      <c r="TFY215" s="44"/>
      <c r="TFZ215" s="44"/>
      <c r="TGA215" s="44"/>
      <c r="TGB215" s="44"/>
      <c r="TGC215" s="44"/>
      <c r="TGD215" s="44"/>
      <c r="TGE215" s="44"/>
      <c r="TGF215" s="44"/>
      <c r="TGG215" s="44"/>
      <c r="TGH215" s="44"/>
      <c r="TGI215" s="44"/>
      <c r="TGJ215" s="44"/>
      <c r="TGK215" s="44"/>
      <c r="TGL215" s="44"/>
      <c r="TGM215" s="44"/>
      <c r="TGN215" s="44"/>
      <c r="TGO215" s="44"/>
      <c r="TGP215" s="44"/>
      <c r="TGQ215" s="44"/>
      <c r="TGR215" s="44"/>
      <c r="TGS215" s="44"/>
      <c r="TGT215" s="44"/>
      <c r="TGU215" s="44"/>
      <c r="TGV215" s="44"/>
      <c r="TGW215" s="44"/>
      <c r="TGX215" s="44"/>
      <c r="TGY215" s="44"/>
      <c r="TGZ215" s="44"/>
      <c r="THA215" s="44"/>
      <c r="THB215" s="44"/>
      <c r="THC215" s="44"/>
      <c r="THD215" s="44"/>
      <c r="THE215" s="44"/>
      <c r="THF215" s="44"/>
      <c r="THG215" s="44"/>
      <c r="THH215" s="44"/>
      <c r="THI215" s="44"/>
      <c r="THJ215" s="44"/>
      <c r="THK215" s="44"/>
      <c r="THL215" s="44"/>
      <c r="THM215" s="44"/>
      <c r="THN215" s="44"/>
      <c r="THO215" s="44"/>
      <c r="THP215" s="44"/>
      <c r="THQ215" s="44"/>
      <c r="THR215" s="44"/>
      <c r="THS215" s="44"/>
      <c r="THT215" s="44"/>
      <c r="THU215" s="44"/>
      <c r="THV215" s="44"/>
      <c r="THW215" s="44"/>
      <c r="THX215" s="44"/>
      <c r="THY215" s="44"/>
      <c r="THZ215" s="44"/>
      <c r="TIA215" s="44"/>
      <c r="TIB215" s="44"/>
      <c r="TIC215" s="44"/>
      <c r="TID215" s="44"/>
      <c r="TIE215" s="44"/>
      <c r="TIF215" s="44"/>
      <c r="TIG215" s="44"/>
      <c r="TIH215" s="44"/>
      <c r="TII215" s="44"/>
      <c r="TIJ215" s="44"/>
      <c r="TIK215" s="44"/>
      <c r="TIL215" s="44"/>
      <c r="TIM215" s="44"/>
      <c r="TIN215" s="44"/>
      <c r="TIO215" s="44"/>
      <c r="TIP215" s="44"/>
      <c r="TIQ215" s="44"/>
      <c r="TIR215" s="44"/>
      <c r="TIS215" s="44"/>
      <c r="TIT215" s="44"/>
      <c r="TIU215" s="44"/>
      <c r="TIV215" s="44"/>
      <c r="TIW215" s="44"/>
      <c r="TIX215" s="44"/>
      <c r="TIY215" s="44"/>
      <c r="TIZ215" s="44"/>
      <c r="TJA215" s="44"/>
      <c r="TJB215" s="44"/>
      <c r="TJC215" s="44"/>
      <c r="TJD215" s="44"/>
      <c r="TJE215" s="44"/>
      <c r="TJF215" s="44"/>
      <c r="TJG215" s="44"/>
      <c r="TJH215" s="44"/>
      <c r="TJI215" s="44"/>
      <c r="TJJ215" s="44"/>
      <c r="TJK215" s="44"/>
      <c r="TJL215" s="44"/>
      <c r="TJM215" s="44"/>
      <c r="TJN215" s="44"/>
      <c r="TJO215" s="44"/>
      <c r="TJP215" s="44"/>
      <c r="TJQ215" s="44"/>
      <c r="TJR215" s="44"/>
      <c r="TJS215" s="44"/>
      <c r="TJT215" s="44"/>
      <c r="TJU215" s="44"/>
      <c r="TJV215" s="44"/>
      <c r="TJW215" s="44"/>
      <c r="TJX215" s="44"/>
      <c r="TJY215" s="44"/>
      <c r="TJZ215" s="44"/>
      <c r="TKA215" s="44"/>
      <c r="TKB215" s="44"/>
      <c r="TKC215" s="44"/>
      <c r="TKD215" s="44"/>
      <c r="TKE215" s="44"/>
      <c r="TKF215" s="44"/>
      <c r="TKG215" s="44"/>
      <c r="TKH215" s="44"/>
      <c r="TKI215" s="44"/>
      <c r="TKJ215" s="44"/>
      <c r="TKK215" s="44"/>
      <c r="TKL215" s="44"/>
      <c r="TKM215" s="44"/>
      <c r="TKN215" s="44"/>
      <c r="TKO215" s="44"/>
      <c r="TKP215" s="44"/>
      <c r="TKQ215" s="44"/>
      <c r="TKR215" s="44"/>
      <c r="TKS215" s="44"/>
      <c r="TKT215" s="44"/>
      <c r="TKU215" s="44"/>
      <c r="TKV215" s="44"/>
      <c r="TKW215" s="44"/>
      <c r="TKX215" s="44"/>
      <c r="TKY215" s="44"/>
      <c r="TKZ215" s="44"/>
      <c r="TLA215" s="44"/>
      <c r="TLB215" s="44"/>
      <c r="TLC215" s="44"/>
      <c r="TLD215" s="44"/>
      <c r="TLE215" s="44"/>
      <c r="TLF215" s="44"/>
      <c r="TLG215" s="44"/>
      <c r="TLH215" s="44"/>
      <c r="TLI215" s="44"/>
      <c r="TLJ215" s="44"/>
      <c r="TLK215" s="44"/>
      <c r="TLL215" s="44"/>
      <c r="TLM215" s="44"/>
      <c r="TLN215" s="44"/>
      <c r="TLO215" s="44"/>
      <c r="TLP215" s="44"/>
      <c r="TLQ215" s="44"/>
      <c r="TLR215" s="44"/>
      <c r="TLS215" s="44"/>
      <c r="TLT215" s="44"/>
      <c r="TLU215" s="44"/>
      <c r="TLV215" s="44"/>
      <c r="TLW215" s="44"/>
      <c r="TLX215" s="44"/>
      <c r="TLY215" s="44"/>
      <c r="TLZ215" s="44"/>
      <c r="TMA215" s="44"/>
      <c r="TMB215" s="44"/>
      <c r="TMC215" s="44"/>
      <c r="TMD215" s="44"/>
      <c r="TME215" s="44"/>
      <c r="TMF215" s="44"/>
      <c r="TMG215" s="44"/>
      <c r="TMH215" s="44"/>
      <c r="TMI215" s="44"/>
      <c r="TMJ215" s="44"/>
      <c r="TMK215" s="44"/>
      <c r="TML215" s="44"/>
      <c r="TMM215" s="44"/>
      <c r="TMN215" s="44"/>
      <c r="TMO215" s="44"/>
      <c r="TMP215" s="44"/>
      <c r="TMQ215" s="44"/>
      <c r="TMR215" s="44"/>
      <c r="TMS215" s="44"/>
      <c r="TMT215" s="44"/>
      <c r="TMU215" s="44"/>
      <c r="TMV215" s="44"/>
      <c r="TMW215" s="44"/>
      <c r="TMX215" s="44"/>
      <c r="TMY215" s="44"/>
      <c r="TMZ215" s="44"/>
      <c r="TNA215" s="44"/>
      <c r="TNB215" s="44"/>
      <c r="TNC215" s="44"/>
      <c r="TND215" s="44"/>
      <c r="TNE215" s="44"/>
      <c r="TNF215" s="44"/>
      <c r="TNG215" s="44"/>
      <c r="TNH215" s="44"/>
      <c r="TNI215" s="44"/>
      <c r="TNJ215" s="44"/>
      <c r="TNK215" s="44"/>
      <c r="TNL215" s="44"/>
      <c r="TNM215" s="44"/>
      <c r="TNN215" s="44"/>
      <c r="TNO215" s="44"/>
      <c r="TNP215" s="44"/>
      <c r="TNQ215" s="44"/>
      <c r="TNR215" s="44"/>
      <c r="TNS215" s="44"/>
      <c r="TNT215" s="44"/>
      <c r="TNU215" s="44"/>
      <c r="TNV215" s="44"/>
      <c r="TNW215" s="44"/>
      <c r="TNX215" s="44"/>
      <c r="TNY215" s="44"/>
      <c r="TNZ215" s="44"/>
      <c r="TOA215" s="44"/>
      <c r="TOB215" s="44"/>
      <c r="TOC215" s="44"/>
      <c r="TOD215" s="44"/>
      <c r="TOE215" s="44"/>
      <c r="TOF215" s="44"/>
      <c r="TOG215" s="44"/>
      <c r="TOH215" s="44"/>
      <c r="TOI215" s="44"/>
      <c r="TOJ215" s="44"/>
      <c r="TOK215" s="44"/>
      <c r="TOL215" s="44"/>
      <c r="TOM215" s="44"/>
      <c r="TON215" s="44"/>
      <c r="TOO215" s="44"/>
      <c r="TOP215" s="44"/>
      <c r="TOQ215" s="44"/>
      <c r="TOR215" s="44"/>
      <c r="TOS215" s="44"/>
      <c r="TOT215" s="44"/>
      <c r="TOU215" s="44"/>
      <c r="TOV215" s="44"/>
      <c r="TOW215" s="44"/>
      <c r="TOX215" s="44"/>
      <c r="TOY215" s="44"/>
      <c r="TOZ215" s="44"/>
      <c r="TPA215" s="44"/>
      <c r="TPB215" s="44"/>
      <c r="TPC215" s="44"/>
      <c r="TPD215" s="44"/>
      <c r="TPE215" s="44"/>
      <c r="TPF215" s="44"/>
      <c r="TPG215" s="44"/>
      <c r="TPH215" s="44"/>
      <c r="TPI215" s="44"/>
      <c r="TPJ215" s="44"/>
      <c r="TPK215" s="44"/>
      <c r="TPL215" s="44"/>
      <c r="TPM215" s="44"/>
      <c r="TPN215" s="44"/>
      <c r="TPO215" s="44"/>
      <c r="TPP215" s="44"/>
      <c r="TPQ215" s="44"/>
      <c r="TPR215" s="44"/>
      <c r="TPS215" s="44"/>
      <c r="TPT215" s="44"/>
      <c r="TPU215" s="44"/>
      <c r="TPV215" s="44"/>
      <c r="TPW215" s="44"/>
      <c r="TPX215" s="44"/>
      <c r="TPY215" s="44"/>
      <c r="TPZ215" s="44"/>
      <c r="TQA215" s="44"/>
      <c r="TQB215" s="44"/>
      <c r="TQC215" s="44"/>
      <c r="TQD215" s="44"/>
      <c r="TQE215" s="44"/>
      <c r="TQF215" s="44"/>
      <c r="TQG215" s="44"/>
      <c r="TQH215" s="44"/>
      <c r="TQI215" s="44"/>
      <c r="TQJ215" s="44"/>
      <c r="TQK215" s="44"/>
      <c r="TQL215" s="44"/>
      <c r="TQM215" s="44"/>
      <c r="TQN215" s="44"/>
      <c r="TQO215" s="44"/>
      <c r="TQP215" s="44"/>
      <c r="TQQ215" s="44"/>
      <c r="TQR215" s="44"/>
      <c r="TQS215" s="44"/>
      <c r="TQT215" s="44"/>
      <c r="TQU215" s="44"/>
      <c r="TQV215" s="44"/>
      <c r="TQW215" s="44"/>
      <c r="TQX215" s="44"/>
      <c r="TQY215" s="44"/>
      <c r="TQZ215" s="44"/>
      <c r="TRA215" s="44"/>
      <c r="TRB215" s="44"/>
      <c r="TRC215" s="44"/>
      <c r="TRD215" s="44"/>
      <c r="TRE215" s="44"/>
      <c r="TRF215" s="44"/>
      <c r="TRG215" s="44"/>
      <c r="TRH215" s="44"/>
      <c r="TRI215" s="44"/>
      <c r="TRJ215" s="44"/>
      <c r="TRK215" s="44"/>
      <c r="TRL215" s="44"/>
      <c r="TRM215" s="44"/>
      <c r="TRN215" s="44"/>
      <c r="TRO215" s="44"/>
      <c r="TRP215" s="44"/>
      <c r="TRQ215" s="44"/>
      <c r="TRR215" s="44"/>
      <c r="TRS215" s="44"/>
      <c r="TRT215" s="44"/>
      <c r="TRU215" s="44"/>
      <c r="TRV215" s="44"/>
      <c r="TRW215" s="44"/>
      <c r="TRX215" s="44"/>
      <c r="TRY215" s="44"/>
      <c r="TRZ215" s="44"/>
      <c r="TSA215" s="44"/>
      <c r="TSB215" s="44"/>
      <c r="TSC215" s="44"/>
      <c r="TSD215" s="44"/>
      <c r="TSE215" s="44"/>
      <c r="TSF215" s="44"/>
      <c r="TSG215" s="44"/>
      <c r="TSH215" s="44"/>
      <c r="TSI215" s="44"/>
      <c r="TSJ215" s="44"/>
      <c r="TSK215" s="44"/>
      <c r="TSL215" s="44"/>
      <c r="TSM215" s="44"/>
      <c r="TSN215" s="44"/>
      <c r="TSO215" s="44"/>
      <c r="TSP215" s="44"/>
      <c r="TSQ215" s="44"/>
      <c r="TSR215" s="44"/>
      <c r="TSS215" s="44"/>
      <c r="TST215" s="44"/>
      <c r="TSU215" s="44"/>
      <c r="TSV215" s="44"/>
      <c r="TSW215" s="44"/>
      <c r="TSX215" s="44"/>
      <c r="TSY215" s="44"/>
      <c r="TSZ215" s="44"/>
      <c r="TTA215" s="44"/>
      <c r="TTB215" s="44"/>
      <c r="TTC215" s="44"/>
      <c r="TTD215" s="44"/>
      <c r="TTE215" s="44"/>
      <c r="TTF215" s="44"/>
      <c r="TTG215" s="44"/>
      <c r="TTH215" s="44"/>
      <c r="TTI215" s="44"/>
      <c r="TTJ215" s="44"/>
      <c r="TTK215" s="44"/>
      <c r="TTL215" s="44"/>
      <c r="TTM215" s="44"/>
      <c r="TTN215" s="44"/>
      <c r="TTO215" s="44"/>
      <c r="TTP215" s="44"/>
      <c r="TTQ215" s="44"/>
      <c r="TTR215" s="44"/>
      <c r="TTS215" s="44"/>
      <c r="TTT215" s="44"/>
      <c r="TTU215" s="44"/>
      <c r="TTV215" s="44"/>
      <c r="TTW215" s="44"/>
      <c r="TTX215" s="44"/>
      <c r="TTY215" s="44"/>
      <c r="TTZ215" s="44"/>
      <c r="TUA215" s="44"/>
      <c r="TUB215" s="44"/>
      <c r="TUC215" s="44"/>
      <c r="TUD215" s="44"/>
      <c r="TUE215" s="44"/>
      <c r="TUF215" s="44"/>
      <c r="TUG215" s="44"/>
      <c r="TUH215" s="44"/>
      <c r="TUI215" s="44"/>
      <c r="TUJ215" s="44"/>
      <c r="TUK215" s="44"/>
      <c r="TUL215" s="44"/>
      <c r="TUM215" s="44"/>
      <c r="TUN215" s="44"/>
      <c r="TUO215" s="44"/>
      <c r="TUP215" s="44"/>
      <c r="TUQ215" s="44"/>
      <c r="TUR215" s="44"/>
      <c r="TUS215" s="44"/>
      <c r="TUT215" s="44"/>
      <c r="TUU215" s="44"/>
      <c r="TUV215" s="44"/>
      <c r="TUW215" s="44"/>
      <c r="TUX215" s="44"/>
      <c r="TUY215" s="44"/>
      <c r="TUZ215" s="44"/>
      <c r="TVA215" s="44"/>
      <c r="TVB215" s="44"/>
      <c r="TVC215" s="44"/>
      <c r="TVD215" s="44"/>
      <c r="TVE215" s="44"/>
      <c r="TVF215" s="44"/>
      <c r="TVG215" s="44"/>
      <c r="TVH215" s="44"/>
      <c r="TVI215" s="44"/>
      <c r="TVJ215" s="44"/>
      <c r="TVK215" s="44"/>
      <c r="TVL215" s="44"/>
      <c r="TVM215" s="44"/>
      <c r="TVN215" s="44"/>
      <c r="TVO215" s="44"/>
      <c r="TVP215" s="44"/>
      <c r="TVQ215" s="44"/>
      <c r="TVR215" s="44"/>
      <c r="TVS215" s="44"/>
      <c r="TVT215" s="44"/>
      <c r="TVU215" s="44"/>
      <c r="TVV215" s="44"/>
      <c r="TVW215" s="44"/>
      <c r="TVX215" s="44"/>
      <c r="TVY215" s="44"/>
      <c r="TVZ215" s="44"/>
      <c r="TWA215" s="44"/>
      <c r="TWB215" s="44"/>
      <c r="TWC215" s="44"/>
      <c r="TWD215" s="44"/>
      <c r="TWE215" s="44"/>
      <c r="TWF215" s="44"/>
      <c r="TWG215" s="44"/>
      <c r="TWH215" s="44"/>
      <c r="TWI215" s="44"/>
      <c r="TWJ215" s="44"/>
      <c r="TWK215" s="44"/>
      <c r="TWL215" s="44"/>
      <c r="TWM215" s="44"/>
      <c r="TWN215" s="44"/>
      <c r="TWO215" s="44"/>
      <c r="TWP215" s="44"/>
      <c r="TWQ215" s="44"/>
      <c r="TWR215" s="44"/>
      <c r="TWS215" s="44"/>
      <c r="TWT215" s="44"/>
      <c r="TWU215" s="44"/>
      <c r="TWV215" s="44"/>
      <c r="TWW215" s="44"/>
      <c r="TWX215" s="44"/>
      <c r="TWY215" s="44"/>
      <c r="TWZ215" s="44"/>
      <c r="TXA215" s="44"/>
      <c r="TXB215" s="44"/>
      <c r="TXC215" s="44"/>
      <c r="TXD215" s="44"/>
      <c r="TXE215" s="44"/>
      <c r="TXF215" s="44"/>
      <c r="TXG215" s="44"/>
      <c r="TXH215" s="44"/>
      <c r="TXI215" s="44"/>
      <c r="TXJ215" s="44"/>
      <c r="TXK215" s="44"/>
      <c r="TXL215" s="44"/>
      <c r="TXM215" s="44"/>
      <c r="TXN215" s="44"/>
      <c r="TXO215" s="44"/>
      <c r="TXP215" s="44"/>
      <c r="TXQ215" s="44"/>
      <c r="TXR215" s="44"/>
      <c r="TXS215" s="44"/>
      <c r="TXT215" s="44"/>
      <c r="TXU215" s="44"/>
      <c r="TXV215" s="44"/>
      <c r="TXW215" s="44"/>
      <c r="TXX215" s="44"/>
      <c r="TXY215" s="44"/>
      <c r="TXZ215" s="44"/>
      <c r="TYA215" s="44"/>
      <c r="TYB215" s="44"/>
      <c r="TYC215" s="44"/>
      <c r="TYD215" s="44"/>
      <c r="TYE215" s="44"/>
      <c r="TYF215" s="44"/>
      <c r="TYG215" s="44"/>
      <c r="TYH215" s="44"/>
      <c r="TYI215" s="44"/>
      <c r="TYJ215" s="44"/>
      <c r="TYK215" s="44"/>
      <c r="TYL215" s="44"/>
      <c r="TYM215" s="44"/>
      <c r="TYN215" s="44"/>
      <c r="TYO215" s="44"/>
      <c r="TYP215" s="44"/>
      <c r="TYQ215" s="44"/>
      <c r="TYR215" s="44"/>
      <c r="TYS215" s="44"/>
      <c r="TYT215" s="44"/>
      <c r="TYU215" s="44"/>
      <c r="TYV215" s="44"/>
      <c r="TYW215" s="44"/>
      <c r="TYX215" s="44"/>
      <c r="TYY215" s="44"/>
      <c r="TYZ215" s="44"/>
      <c r="TZA215" s="44"/>
      <c r="TZB215" s="44"/>
      <c r="TZC215" s="44"/>
      <c r="TZD215" s="44"/>
      <c r="TZE215" s="44"/>
      <c r="TZF215" s="44"/>
      <c r="TZG215" s="44"/>
      <c r="TZH215" s="44"/>
      <c r="TZI215" s="44"/>
      <c r="TZJ215" s="44"/>
      <c r="TZK215" s="44"/>
      <c r="TZL215" s="44"/>
      <c r="TZM215" s="44"/>
      <c r="TZN215" s="44"/>
      <c r="TZO215" s="44"/>
      <c r="TZP215" s="44"/>
      <c r="TZQ215" s="44"/>
      <c r="TZR215" s="44"/>
      <c r="TZS215" s="44"/>
      <c r="TZT215" s="44"/>
      <c r="TZU215" s="44"/>
      <c r="TZV215" s="44"/>
      <c r="TZW215" s="44"/>
      <c r="TZX215" s="44"/>
      <c r="TZY215" s="44"/>
      <c r="TZZ215" s="44"/>
      <c r="UAA215" s="44"/>
      <c r="UAB215" s="44"/>
      <c r="UAC215" s="44"/>
      <c r="UAD215" s="44"/>
      <c r="UAE215" s="44"/>
      <c r="UAF215" s="44"/>
      <c r="UAG215" s="44"/>
      <c r="UAH215" s="44"/>
      <c r="UAI215" s="44"/>
      <c r="UAJ215" s="44"/>
      <c r="UAK215" s="44"/>
      <c r="UAL215" s="44"/>
      <c r="UAM215" s="44"/>
      <c r="UAN215" s="44"/>
      <c r="UAO215" s="44"/>
      <c r="UAP215" s="44"/>
      <c r="UAQ215" s="44"/>
      <c r="UAR215" s="44"/>
      <c r="UAS215" s="44"/>
      <c r="UAT215" s="44"/>
      <c r="UAU215" s="44"/>
      <c r="UAV215" s="44"/>
      <c r="UAW215" s="44"/>
      <c r="UAX215" s="44"/>
      <c r="UAY215" s="44"/>
      <c r="UAZ215" s="44"/>
      <c r="UBA215" s="44"/>
      <c r="UBB215" s="44"/>
      <c r="UBC215" s="44"/>
      <c r="UBD215" s="44"/>
      <c r="UBE215" s="44"/>
      <c r="UBF215" s="44"/>
      <c r="UBG215" s="44"/>
      <c r="UBH215" s="44"/>
      <c r="UBI215" s="44"/>
      <c r="UBJ215" s="44"/>
      <c r="UBK215" s="44"/>
      <c r="UBL215" s="44"/>
      <c r="UBM215" s="44"/>
      <c r="UBN215" s="44"/>
      <c r="UBO215" s="44"/>
      <c r="UBP215" s="44"/>
      <c r="UBQ215" s="44"/>
      <c r="UBR215" s="44"/>
      <c r="UBS215" s="44"/>
      <c r="UBT215" s="44"/>
      <c r="UBU215" s="44"/>
      <c r="UBV215" s="44"/>
      <c r="UBW215" s="44"/>
      <c r="UBX215" s="44"/>
      <c r="UBY215" s="44"/>
      <c r="UBZ215" s="44"/>
      <c r="UCA215" s="44"/>
      <c r="UCB215" s="44"/>
      <c r="UCC215" s="44"/>
      <c r="UCD215" s="44"/>
      <c r="UCE215" s="44"/>
      <c r="UCF215" s="44"/>
      <c r="UCG215" s="44"/>
      <c r="UCH215" s="44"/>
      <c r="UCI215" s="44"/>
      <c r="UCJ215" s="44"/>
      <c r="UCK215" s="44"/>
      <c r="UCL215" s="44"/>
      <c r="UCM215" s="44"/>
      <c r="UCN215" s="44"/>
      <c r="UCO215" s="44"/>
      <c r="UCP215" s="44"/>
      <c r="UCQ215" s="44"/>
      <c r="UCR215" s="44"/>
      <c r="UCS215" s="44"/>
      <c r="UCT215" s="44"/>
      <c r="UCU215" s="44"/>
      <c r="UCV215" s="44"/>
      <c r="UCW215" s="44"/>
      <c r="UCX215" s="44"/>
      <c r="UCY215" s="44"/>
      <c r="UCZ215" s="44"/>
      <c r="UDA215" s="44"/>
      <c r="UDB215" s="44"/>
      <c r="UDC215" s="44"/>
      <c r="UDD215" s="44"/>
      <c r="UDE215" s="44"/>
      <c r="UDF215" s="44"/>
      <c r="UDG215" s="44"/>
      <c r="UDH215" s="44"/>
      <c r="UDI215" s="44"/>
      <c r="UDJ215" s="44"/>
      <c r="UDK215" s="44"/>
      <c r="UDL215" s="44"/>
      <c r="UDM215" s="44"/>
      <c r="UDN215" s="44"/>
      <c r="UDO215" s="44"/>
      <c r="UDP215" s="44"/>
      <c r="UDQ215" s="44"/>
      <c r="UDR215" s="44"/>
      <c r="UDS215" s="44"/>
      <c r="UDT215" s="44"/>
      <c r="UDU215" s="44"/>
      <c r="UDV215" s="44"/>
      <c r="UDW215" s="44"/>
      <c r="UDX215" s="44"/>
      <c r="UDY215" s="44"/>
      <c r="UDZ215" s="44"/>
      <c r="UEA215" s="44"/>
      <c r="UEB215" s="44"/>
      <c r="UEC215" s="44"/>
      <c r="UED215" s="44"/>
      <c r="UEE215" s="44"/>
      <c r="UEF215" s="44"/>
      <c r="UEG215" s="44"/>
      <c r="UEH215" s="44"/>
      <c r="UEI215" s="44"/>
      <c r="UEJ215" s="44"/>
      <c r="UEK215" s="44"/>
      <c r="UEL215" s="44"/>
      <c r="UEM215" s="44"/>
      <c r="UEN215" s="44"/>
      <c r="UEO215" s="44"/>
      <c r="UEP215" s="44"/>
      <c r="UEQ215" s="44"/>
      <c r="UER215" s="44"/>
      <c r="UES215" s="44"/>
      <c r="UET215" s="44"/>
      <c r="UEU215" s="44"/>
      <c r="UEV215" s="44"/>
      <c r="UEW215" s="44"/>
      <c r="UEX215" s="44"/>
      <c r="UEY215" s="44"/>
      <c r="UEZ215" s="44"/>
      <c r="UFA215" s="44"/>
      <c r="UFB215" s="44"/>
      <c r="UFC215" s="44"/>
      <c r="UFD215" s="44"/>
      <c r="UFE215" s="44"/>
      <c r="UFF215" s="44"/>
      <c r="UFG215" s="44"/>
      <c r="UFH215" s="44"/>
      <c r="UFI215" s="44"/>
      <c r="UFJ215" s="44"/>
      <c r="UFK215" s="44"/>
      <c r="UFL215" s="44"/>
      <c r="UFM215" s="44"/>
      <c r="UFN215" s="44"/>
      <c r="UFO215" s="44"/>
      <c r="UFP215" s="44"/>
      <c r="UFQ215" s="44"/>
      <c r="UFR215" s="44"/>
      <c r="UFS215" s="44"/>
      <c r="UFT215" s="44"/>
      <c r="UFU215" s="44"/>
      <c r="UFV215" s="44"/>
      <c r="UFW215" s="44"/>
      <c r="UFX215" s="44"/>
      <c r="UFY215" s="44"/>
      <c r="UFZ215" s="44"/>
      <c r="UGA215" s="44"/>
      <c r="UGB215" s="44"/>
      <c r="UGC215" s="44"/>
      <c r="UGD215" s="44"/>
      <c r="UGE215" s="44"/>
      <c r="UGF215" s="44"/>
      <c r="UGG215" s="44"/>
      <c r="UGH215" s="44"/>
      <c r="UGI215" s="44"/>
      <c r="UGJ215" s="44"/>
      <c r="UGK215" s="44"/>
      <c r="UGL215" s="44"/>
      <c r="UGM215" s="44"/>
      <c r="UGN215" s="44"/>
      <c r="UGO215" s="44"/>
      <c r="UGP215" s="44"/>
      <c r="UGQ215" s="44"/>
      <c r="UGR215" s="44"/>
      <c r="UGS215" s="44"/>
      <c r="UGT215" s="44"/>
      <c r="UGU215" s="44"/>
      <c r="UGV215" s="44"/>
      <c r="UGW215" s="44"/>
      <c r="UGX215" s="44"/>
      <c r="UGY215" s="44"/>
      <c r="UGZ215" s="44"/>
      <c r="UHA215" s="44"/>
      <c r="UHB215" s="44"/>
      <c r="UHC215" s="44"/>
      <c r="UHD215" s="44"/>
      <c r="UHE215" s="44"/>
      <c r="UHF215" s="44"/>
      <c r="UHG215" s="44"/>
      <c r="UHH215" s="44"/>
      <c r="UHI215" s="44"/>
      <c r="UHJ215" s="44"/>
      <c r="UHK215" s="44"/>
      <c r="UHL215" s="44"/>
      <c r="UHM215" s="44"/>
      <c r="UHN215" s="44"/>
      <c r="UHO215" s="44"/>
      <c r="UHP215" s="44"/>
      <c r="UHQ215" s="44"/>
      <c r="UHR215" s="44"/>
      <c r="UHS215" s="44"/>
      <c r="UHT215" s="44"/>
      <c r="UHU215" s="44"/>
      <c r="UHV215" s="44"/>
      <c r="UHW215" s="44"/>
      <c r="UHX215" s="44"/>
      <c r="UHY215" s="44"/>
      <c r="UHZ215" s="44"/>
      <c r="UIA215" s="44"/>
      <c r="UIB215" s="44"/>
      <c r="UIC215" s="44"/>
      <c r="UID215" s="44"/>
      <c r="UIE215" s="44"/>
      <c r="UIF215" s="44"/>
      <c r="UIG215" s="44"/>
      <c r="UIH215" s="44"/>
      <c r="UII215" s="44"/>
      <c r="UIJ215" s="44"/>
      <c r="UIK215" s="44"/>
      <c r="UIL215" s="44"/>
      <c r="UIM215" s="44"/>
      <c r="UIN215" s="44"/>
      <c r="UIO215" s="44"/>
      <c r="UIP215" s="44"/>
      <c r="UIQ215" s="44"/>
      <c r="UIR215" s="44"/>
      <c r="UIS215" s="44"/>
      <c r="UIT215" s="44"/>
      <c r="UIU215" s="44"/>
      <c r="UIV215" s="44"/>
      <c r="UIW215" s="44"/>
      <c r="UIX215" s="44"/>
      <c r="UIY215" s="44"/>
      <c r="UIZ215" s="44"/>
      <c r="UJA215" s="44"/>
      <c r="UJB215" s="44"/>
      <c r="UJC215" s="44"/>
      <c r="UJD215" s="44"/>
      <c r="UJE215" s="44"/>
      <c r="UJF215" s="44"/>
      <c r="UJG215" s="44"/>
      <c r="UJH215" s="44"/>
      <c r="UJI215" s="44"/>
      <c r="UJJ215" s="44"/>
      <c r="UJK215" s="44"/>
      <c r="UJL215" s="44"/>
      <c r="UJM215" s="44"/>
      <c r="UJN215" s="44"/>
      <c r="UJO215" s="44"/>
      <c r="UJP215" s="44"/>
      <c r="UJQ215" s="44"/>
      <c r="UJR215" s="44"/>
      <c r="UJS215" s="44"/>
      <c r="UJT215" s="44"/>
      <c r="UJU215" s="44"/>
      <c r="UJV215" s="44"/>
      <c r="UJW215" s="44"/>
      <c r="UJX215" s="44"/>
      <c r="UJY215" s="44"/>
      <c r="UJZ215" s="44"/>
      <c r="UKA215" s="44"/>
      <c r="UKB215" s="44"/>
      <c r="UKC215" s="44"/>
      <c r="UKD215" s="44"/>
      <c r="UKE215" s="44"/>
      <c r="UKF215" s="44"/>
      <c r="UKG215" s="44"/>
      <c r="UKH215" s="44"/>
      <c r="UKI215" s="44"/>
      <c r="UKJ215" s="44"/>
      <c r="UKK215" s="44"/>
      <c r="UKL215" s="44"/>
      <c r="UKM215" s="44"/>
      <c r="UKN215" s="44"/>
      <c r="UKO215" s="44"/>
      <c r="UKP215" s="44"/>
      <c r="UKQ215" s="44"/>
      <c r="UKR215" s="44"/>
      <c r="UKS215" s="44"/>
      <c r="UKT215" s="44"/>
      <c r="UKU215" s="44"/>
      <c r="UKV215" s="44"/>
      <c r="UKW215" s="44"/>
      <c r="UKX215" s="44"/>
      <c r="UKY215" s="44"/>
      <c r="UKZ215" s="44"/>
      <c r="ULA215" s="44"/>
      <c r="ULB215" s="44"/>
      <c r="ULC215" s="44"/>
      <c r="ULD215" s="44"/>
      <c r="ULE215" s="44"/>
      <c r="ULF215" s="44"/>
      <c r="ULG215" s="44"/>
      <c r="ULH215" s="44"/>
      <c r="ULI215" s="44"/>
      <c r="ULJ215" s="44"/>
      <c r="ULK215" s="44"/>
      <c r="ULL215" s="44"/>
      <c r="ULM215" s="44"/>
      <c r="ULN215" s="44"/>
      <c r="ULO215" s="44"/>
      <c r="ULP215" s="44"/>
      <c r="ULQ215" s="44"/>
      <c r="ULR215" s="44"/>
      <c r="ULS215" s="44"/>
      <c r="ULT215" s="44"/>
      <c r="ULU215" s="44"/>
      <c r="ULV215" s="44"/>
      <c r="ULW215" s="44"/>
      <c r="ULX215" s="44"/>
      <c r="ULY215" s="44"/>
      <c r="ULZ215" s="44"/>
      <c r="UMA215" s="44"/>
      <c r="UMB215" s="44"/>
      <c r="UMC215" s="44"/>
      <c r="UMD215" s="44"/>
      <c r="UME215" s="44"/>
      <c r="UMF215" s="44"/>
      <c r="UMG215" s="44"/>
      <c r="UMH215" s="44"/>
      <c r="UMI215" s="44"/>
      <c r="UMJ215" s="44"/>
      <c r="UMK215" s="44"/>
      <c r="UML215" s="44"/>
      <c r="UMM215" s="44"/>
      <c r="UMN215" s="44"/>
      <c r="UMO215" s="44"/>
      <c r="UMP215" s="44"/>
      <c r="UMQ215" s="44"/>
      <c r="UMR215" s="44"/>
      <c r="UMS215" s="44"/>
      <c r="UMT215" s="44"/>
      <c r="UMU215" s="44"/>
      <c r="UMV215" s="44"/>
      <c r="UMW215" s="44"/>
      <c r="UMX215" s="44"/>
      <c r="UMY215" s="44"/>
      <c r="UMZ215" s="44"/>
      <c r="UNA215" s="44"/>
      <c r="UNB215" s="44"/>
      <c r="UNC215" s="44"/>
      <c r="UND215" s="44"/>
      <c r="UNE215" s="44"/>
      <c r="UNF215" s="44"/>
      <c r="UNG215" s="44"/>
      <c r="UNH215" s="44"/>
      <c r="UNI215" s="44"/>
      <c r="UNJ215" s="44"/>
      <c r="UNK215" s="44"/>
      <c r="UNL215" s="44"/>
      <c r="UNM215" s="44"/>
      <c r="UNN215" s="44"/>
      <c r="UNO215" s="44"/>
      <c r="UNP215" s="44"/>
      <c r="UNQ215" s="44"/>
      <c r="UNR215" s="44"/>
      <c r="UNS215" s="44"/>
      <c r="UNT215" s="44"/>
      <c r="UNU215" s="44"/>
      <c r="UNV215" s="44"/>
      <c r="UNW215" s="44"/>
      <c r="UNX215" s="44"/>
      <c r="UNY215" s="44"/>
      <c r="UNZ215" s="44"/>
      <c r="UOA215" s="44"/>
      <c r="UOB215" s="44"/>
      <c r="UOC215" s="44"/>
      <c r="UOD215" s="44"/>
      <c r="UOE215" s="44"/>
      <c r="UOF215" s="44"/>
      <c r="UOG215" s="44"/>
      <c r="UOH215" s="44"/>
      <c r="UOI215" s="44"/>
      <c r="UOJ215" s="44"/>
      <c r="UOK215" s="44"/>
      <c r="UOL215" s="44"/>
      <c r="UOM215" s="44"/>
      <c r="UON215" s="44"/>
      <c r="UOO215" s="44"/>
      <c r="UOP215" s="44"/>
      <c r="UOQ215" s="44"/>
      <c r="UOR215" s="44"/>
      <c r="UOS215" s="44"/>
      <c r="UOT215" s="44"/>
      <c r="UOU215" s="44"/>
      <c r="UOV215" s="44"/>
      <c r="UOW215" s="44"/>
      <c r="UOX215" s="44"/>
      <c r="UOY215" s="44"/>
      <c r="UOZ215" s="44"/>
      <c r="UPA215" s="44"/>
      <c r="UPB215" s="44"/>
      <c r="UPC215" s="44"/>
      <c r="UPD215" s="44"/>
      <c r="UPE215" s="44"/>
      <c r="UPF215" s="44"/>
      <c r="UPG215" s="44"/>
      <c r="UPH215" s="44"/>
      <c r="UPI215" s="44"/>
      <c r="UPJ215" s="44"/>
      <c r="UPK215" s="44"/>
      <c r="UPL215" s="44"/>
      <c r="UPM215" s="44"/>
      <c r="UPN215" s="44"/>
      <c r="UPO215" s="44"/>
      <c r="UPP215" s="44"/>
      <c r="UPQ215" s="44"/>
      <c r="UPR215" s="44"/>
      <c r="UPS215" s="44"/>
      <c r="UPT215" s="44"/>
      <c r="UPU215" s="44"/>
      <c r="UPV215" s="44"/>
      <c r="UPW215" s="44"/>
      <c r="UPX215" s="44"/>
      <c r="UPY215" s="44"/>
      <c r="UPZ215" s="44"/>
      <c r="UQA215" s="44"/>
      <c r="UQB215" s="44"/>
      <c r="UQC215" s="44"/>
      <c r="UQD215" s="44"/>
      <c r="UQE215" s="44"/>
      <c r="UQF215" s="44"/>
      <c r="UQG215" s="44"/>
      <c r="UQH215" s="44"/>
      <c r="UQI215" s="44"/>
      <c r="UQJ215" s="44"/>
      <c r="UQK215" s="44"/>
      <c r="UQL215" s="44"/>
      <c r="UQM215" s="44"/>
      <c r="UQN215" s="44"/>
      <c r="UQO215" s="44"/>
      <c r="UQP215" s="44"/>
      <c r="UQQ215" s="44"/>
      <c r="UQR215" s="44"/>
      <c r="UQS215" s="44"/>
      <c r="UQT215" s="44"/>
      <c r="UQU215" s="44"/>
      <c r="UQV215" s="44"/>
      <c r="UQW215" s="44"/>
      <c r="UQX215" s="44"/>
      <c r="UQY215" s="44"/>
      <c r="UQZ215" s="44"/>
      <c r="URA215" s="44"/>
      <c r="URB215" s="44"/>
      <c r="URC215" s="44"/>
      <c r="URD215" s="44"/>
      <c r="URE215" s="44"/>
      <c r="URF215" s="44"/>
      <c r="URG215" s="44"/>
      <c r="URH215" s="44"/>
      <c r="URI215" s="44"/>
      <c r="URJ215" s="44"/>
      <c r="URK215" s="44"/>
      <c r="URL215" s="44"/>
      <c r="URM215" s="44"/>
      <c r="URN215" s="44"/>
      <c r="URO215" s="44"/>
      <c r="URP215" s="44"/>
      <c r="URQ215" s="44"/>
      <c r="URR215" s="44"/>
      <c r="URS215" s="44"/>
      <c r="URT215" s="44"/>
      <c r="URU215" s="44"/>
      <c r="URV215" s="44"/>
      <c r="URW215" s="44"/>
      <c r="URX215" s="44"/>
      <c r="URY215" s="44"/>
      <c r="URZ215" s="44"/>
      <c r="USA215" s="44"/>
      <c r="USB215" s="44"/>
      <c r="USC215" s="44"/>
      <c r="USD215" s="44"/>
      <c r="USE215" s="44"/>
      <c r="USF215" s="44"/>
      <c r="USG215" s="44"/>
      <c r="USH215" s="44"/>
      <c r="USI215" s="44"/>
      <c r="USJ215" s="44"/>
      <c r="USK215" s="44"/>
      <c r="USL215" s="44"/>
      <c r="USM215" s="44"/>
      <c r="USN215" s="44"/>
      <c r="USO215" s="44"/>
      <c r="USP215" s="44"/>
      <c r="USQ215" s="44"/>
      <c r="USR215" s="44"/>
      <c r="USS215" s="44"/>
      <c r="UST215" s="44"/>
      <c r="USU215" s="44"/>
      <c r="USV215" s="44"/>
      <c r="USW215" s="44"/>
      <c r="USX215" s="44"/>
      <c r="USY215" s="44"/>
      <c r="USZ215" s="44"/>
      <c r="UTA215" s="44"/>
      <c r="UTB215" s="44"/>
      <c r="UTC215" s="44"/>
      <c r="UTD215" s="44"/>
      <c r="UTE215" s="44"/>
      <c r="UTF215" s="44"/>
      <c r="UTG215" s="44"/>
      <c r="UTH215" s="44"/>
      <c r="UTI215" s="44"/>
      <c r="UTJ215" s="44"/>
      <c r="UTK215" s="44"/>
      <c r="UTL215" s="44"/>
      <c r="UTM215" s="44"/>
      <c r="UTN215" s="44"/>
      <c r="UTO215" s="44"/>
      <c r="UTP215" s="44"/>
      <c r="UTQ215" s="44"/>
      <c r="UTR215" s="44"/>
      <c r="UTS215" s="44"/>
      <c r="UTT215" s="44"/>
      <c r="UTU215" s="44"/>
      <c r="UTV215" s="44"/>
      <c r="UTW215" s="44"/>
      <c r="UTX215" s="44"/>
      <c r="UTY215" s="44"/>
      <c r="UTZ215" s="44"/>
      <c r="UUA215" s="44"/>
      <c r="UUB215" s="44"/>
      <c r="UUC215" s="44"/>
      <c r="UUD215" s="44"/>
      <c r="UUE215" s="44"/>
      <c r="UUF215" s="44"/>
      <c r="UUG215" s="44"/>
      <c r="UUH215" s="44"/>
      <c r="UUI215" s="44"/>
      <c r="UUJ215" s="44"/>
      <c r="UUK215" s="44"/>
      <c r="UUL215" s="44"/>
      <c r="UUM215" s="44"/>
      <c r="UUN215" s="44"/>
      <c r="UUO215" s="44"/>
      <c r="UUP215" s="44"/>
      <c r="UUQ215" s="44"/>
      <c r="UUR215" s="44"/>
      <c r="UUS215" s="44"/>
      <c r="UUT215" s="44"/>
      <c r="UUU215" s="44"/>
      <c r="UUV215" s="44"/>
      <c r="UUW215" s="44"/>
      <c r="UUX215" s="44"/>
      <c r="UUY215" s="44"/>
      <c r="UUZ215" s="44"/>
      <c r="UVA215" s="44"/>
      <c r="UVB215" s="44"/>
      <c r="UVC215" s="44"/>
      <c r="UVD215" s="44"/>
      <c r="UVE215" s="44"/>
      <c r="UVF215" s="44"/>
      <c r="UVG215" s="44"/>
      <c r="UVH215" s="44"/>
      <c r="UVI215" s="44"/>
      <c r="UVJ215" s="44"/>
      <c r="UVK215" s="44"/>
      <c r="UVL215" s="44"/>
      <c r="UVM215" s="44"/>
      <c r="UVN215" s="44"/>
      <c r="UVO215" s="44"/>
      <c r="UVP215" s="44"/>
      <c r="UVQ215" s="44"/>
      <c r="UVR215" s="44"/>
      <c r="UVS215" s="44"/>
      <c r="UVT215" s="44"/>
      <c r="UVU215" s="44"/>
      <c r="UVV215" s="44"/>
      <c r="UVW215" s="44"/>
      <c r="UVX215" s="44"/>
      <c r="UVY215" s="44"/>
      <c r="UVZ215" s="44"/>
      <c r="UWA215" s="44"/>
      <c r="UWB215" s="44"/>
      <c r="UWC215" s="44"/>
      <c r="UWD215" s="44"/>
      <c r="UWE215" s="44"/>
      <c r="UWF215" s="44"/>
      <c r="UWG215" s="44"/>
      <c r="UWH215" s="44"/>
      <c r="UWI215" s="44"/>
      <c r="UWJ215" s="44"/>
      <c r="UWK215" s="44"/>
      <c r="UWL215" s="44"/>
      <c r="UWM215" s="44"/>
      <c r="UWN215" s="44"/>
      <c r="UWO215" s="44"/>
      <c r="UWP215" s="44"/>
      <c r="UWQ215" s="44"/>
      <c r="UWR215" s="44"/>
      <c r="UWS215" s="44"/>
      <c r="UWT215" s="44"/>
      <c r="UWU215" s="44"/>
      <c r="UWV215" s="44"/>
      <c r="UWW215" s="44"/>
      <c r="UWX215" s="44"/>
      <c r="UWY215" s="44"/>
      <c r="UWZ215" s="44"/>
      <c r="UXA215" s="44"/>
      <c r="UXB215" s="44"/>
      <c r="UXC215" s="44"/>
      <c r="UXD215" s="44"/>
      <c r="UXE215" s="44"/>
      <c r="UXF215" s="44"/>
      <c r="UXG215" s="44"/>
      <c r="UXH215" s="44"/>
      <c r="UXI215" s="44"/>
      <c r="UXJ215" s="44"/>
      <c r="UXK215" s="44"/>
      <c r="UXL215" s="44"/>
      <c r="UXM215" s="44"/>
      <c r="UXN215" s="44"/>
      <c r="UXO215" s="44"/>
      <c r="UXP215" s="44"/>
      <c r="UXQ215" s="44"/>
      <c r="UXR215" s="44"/>
      <c r="UXS215" s="44"/>
      <c r="UXT215" s="44"/>
      <c r="UXU215" s="44"/>
      <c r="UXV215" s="44"/>
      <c r="UXW215" s="44"/>
      <c r="UXX215" s="44"/>
      <c r="UXY215" s="44"/>
      <c r="UXZ215" s="44"/>
      <c r="UYA215" s="44"/>
      <c r="UYB215" s="44"/>
      <c r="UYC215" s="44"/>
      <c r="UYD215" s="44"/>
      <c r="UYE215" s="44"/>
      <c r="UYF215" s="44"/>
      <c r="UYG215" s="44"/>
      <c r="UYH215" s="44"/>
      <c r="UYI215" s="44"/>
      <c r="UYJ215" s="44"/>
      <c r="UYK215" s="44"/>
      <c r="UYL215" s="44"/>
      <c r="UYM215" s="44"/>
      <c r="UYN215" s="44"/>
      <c r="UYO215" s="44"/>
      <c r="UYP215" s="44"/>
      <c r="UYQ215" s="44"/>
      <c r="UYR215" s="44"/>
      <c r="UYS215" s="44"/>
      <c r="UYT215" s="44"/>
      <c r="UYU215" s="44"/>
      <c r="UYV215" s="44"/>
      <c r="UYW215" s="44"/>
      <c r="UYX215" s="44"/>
      <c r="UYY215" s="44"/>
      <c r="UYZ215" s="44"/>
      <c r="UZA215" s="44"/>
      <c r="UZB215" s="44"/>
      <c r="UZC215" s="44"/>
      <c r="UZD215" s="44"/>
      <c r="UZE215" s="44"/>
      <c r="UZF215" s="44"/>
      <c r="UZG215" s="44"/>
      <c r="UZH215" s="44"/>
      <c r="UZI215" s="44"/>
      <c r="UZJ215" s="44"/>
      <c r="UZK215" s="44"/>
      <c r="UZL215" s="44"/>
      <c r="UZM215" s="44"/>
      <c r="UZN215" s="44"/>
      <c r="UZO215" s="44"/>
      <c r="UZP215" s="44"/>
      <c r="UZQ215" s="44"/>
      <c r="UZR215" s="44"/>
      <c r="UZS215" s="44"/>
      <c r="UZT215" s="44"/>
      <c r="UZU215" s="44"/>
      <c r="UZV215" s="44"/>
      <c r="UZW215" s="44"/>
      <c r="UZX215" s="44"/>
      <c r="UZY215" s="44"/>
      <c r="UZZ215" s="44"/>
      <c r="VAA215" s="44"/>
      <c r="VAB215" s="44"/>
      <c r="VAC215" s="44"/>
      <c r="VAD215" s="44"/>
      <c r="VAE215" s="44"/>
      <c r="VAF215" s="44"/>
      <c r="VAG215" s="44"/>
      <c r="VAH215" s="44"/>
      <c r="VAI215" s="44"/>
      <c r="VAJ215" s="44"/>
      <c r="VAK215" s="44"/>
      <c r="VAL215" s="44"/>
      <c r="VAM215" s="44"/>
      <c r="VAN215" s="44"/>
      <c r="VAO215" s="44"/>
      <c r="VAP215" s="44"/>
      <c r="VAQ215" s="44"/>
      <c r="VAR215" s="44"/>
      <c r="VAS215" s="44"/>
      <c r="VAT215" s="44"/>
      <c r="VAU215" s="44"/>
      <c r="VAV215" s="44"/>
      <c r="VAW215" s="44"/>
      <c r="VAX215" s="44"/>
      <c r="VAY215" s="44"/>
      <c r="VAZ215" s="44"/>
      <c r="VBA215" s="44"/>
      <c r="VBB215" s="44"/>
      <c r="VBC215" s="44"/>
      <c r="VBD215" s="44"/>
      <c r="VBE215" s="44"/>
      <c r="VBF215" s="44"/>
      <c r="VBG215" s="44"/>
      <c r="VBH215" s="44"/>
      <c r="VBI215" s="44"/>
      <c r="VBJ215" s="44"/>
      <c r="VBK215" s="44"/>
      <c r="VBL215" s="44"/>
      <c r="VBM215" s="44"/>
      <c r="VBN215" s="44"/>
      <c r="VBO215" s="44"/>
      <c r="VBP215" s="44"/>
      <c r="VBQ215" s="44"/>
      <c r="VBR215" s="44"/>
      <c r="VBS215" s="44"/>
      <c r="VBT215" s="44"/>
      <c r="VBU215" s="44"/>
      <c r="VBV215" s="44"/>
      <c r="VBW215" s="44"/>
      <c r="VBX215" s="44"/>
      <c r="VBY215" s="44"/>
      <c r="VBZ215" s="44"/>
      <c r="VCA215" s="44"/>
      <c r="VCB215" s="44"/>
      <c r="VCC215" s="44"/>
      <c r="VCD215" s="44"/>
      <c r="VCE215" s="44"/>
      <c r="VCF215" s="44"/>
      <c r="VCG215" s="44"/>
      <c r="VCH215" s="44"/>
      <c r="VCI215" s="44"/>
      <c r="VCJ215" s="44"/>
      <c r="VCK215" s="44"/>
      <c r="VCL215" s="44"/>
      <c r="VCM215" s="44"/>
      <c r="VCN215" s="44"/>
      <c r="VCO215" s="44"/>
      <c r="VCP215" s="44"/>
      <c r="VCQ215" s="44"/>
      <c r="VCR215" s="44"/>
      <c r="VCS215" s="44"/>
      <c r="VCT215" s="44"/>
      <c r="VCU215" s="44"/>
      <c r="VCV215" s="44"/>
      <c r="VCW215" s="44"/>
      <c r="VCX215" s="44"/>
      <c r="VCY215" s="44"/>
      <c r="VCZ215" s="44"/>
      <c r="VDA215" s="44"/>
      <c r="VDB215" s="44"/>
      <c r="VDC215" s="44"/>
      <c r="VDD215" s="44"/>
      <c r="VDE215" s="44"/>
      <c r="VDF215" s="44"/>
      <c r="VDG215" s="44"/>
      <c r="VDH215" s="44"/>
      <c r="VDI215" s="44"/>
      <c r="VDJ215" s="44"/>
      <c r="VDK215" s="44"/>
      <c r="VDL215" s="44"/>
      <c r="VDM215" s="44"/>
      <c r="VDN215" s="44"/>
      <c r="VDO215" s="44"/>
      <c r="VDP215" s="44"/>
      <c r="VDQ215" s="44"/>
      <c r="VDR215" s="44"/>
      <c r="VDS215" s="44"/>
      <c r="VDT215" s="44"/>
      <c r="VDU215" s="44"/>
      <c r="VDV215" s="44"/>
      <c r="VDW215" s="44"/>
      <c r="VDX215" s="44"/>
      <c r="VDY215" s="44"/>
      <c r="VDZ215" s="44"/>
      <c r="VEA215" s="44"/>
      <c r="VEB215" s="44"/>
      <c r="VEC215" s="44"/>
      <c r="VED215" s="44"/>
      <c r="VEE215" s="44"/>
      <c r="VEF215" s="44"/>
      <c r="VEG215" s="44"/>
      <c r="VEH215" s="44"/>
      <c r="VEI215" s="44"/>
      <c r="VEJ215" s="44"/>
      <c r="VEK215" s="44"/>
      <c r="VEL215" s="44"/>
      <c r="VEM215" s="44"/>
      <c r="VEN215" s="44"/>
      <c r="VEO215" s="44"/>
      <c r="VEP215" s="44"/>
      <c r="VEQ215" s="44"/>
      <c r="VER215" s="44"/>
      <c r="VES215" s="44"/>
      <c r="VET215" s="44"/>
      <c r="VEU215" s="44"/>
      <c r="VEV215" s="44"/>
      <c r="VEW215" s="44"/>
      <c r="VEX215" s="44"/>
      <c r="VEY215" s="44"/>
      <c r="VEZ215" s="44"/>
      <c r="VFA215" s="44"/>
      <c r="VFB215" s="44"/>
      <c r="VFC215" s="44"/>
      <c r="VFD215" s="44"/>
      <c r="VFE215" s="44"/>
      <c r="VFF215" s="44"/>
      <c r="VFG215" s="44"/>
      <c r="VFH215" s="44"/>
      <c r="VFI215" s="44"/>
      <c r="VFJ215" s="44"/>
      <c r="VFK215" s="44"/>
      <c r="VFL215" s="44"/>
      <c r="VFM215" s="44"/>
      <c r="VFN215" s="44"/>
      <c r="VFO215" s="44"/>
      <c r="VFP215" s="44"/>
      <c r="VFQ215" s="44"/>
      <c r="VFR215" s="44"/>
      <c r="VFS215" s="44"/>
      <c r="VFT215" s="44"/>
      <c r="VFU215" s="44"/>
      <c r="VFV215" s="44"/>
      <c r="VFW215" s="44"/>
      <c r="VFX215" s="44"/>
      <c r="VFY215" s="44"/>
      <c r="VFZ215" s="44"/>
      <c r="VGA215" s="44"/>
      <c r="VGB215" s="44"/>
      <c r="VGC215" s="44"/>
      <c r="VGD215" s="44"/>
      <c r="VGE215" s="44"/>
      <c r="VGF215" s="44"/>
      <c r="VGG215" s="44"/>
      <c r="VGH215" s="44"/>
      <c r="VGI215" s="44"/>
      <c r="VGJ215" s="44"/>
      <c r="VGK215" s="44"/>
      <c r="VGL215" s="44"/>
      <c r="VGM215" s="44"/>
      <c r="VGN215" s="44"/>
      <c r="VGO215" s="44"/>
      <c r="VGP215" s="44"/>
      <c r="VGQ215" s="44"/>
      <c r="VGR215" s="44"/>
      <c r="VGS215" s="44"/>
      <c r="VGT215" s="44"/>
      <c r="VGU215" s="44"/>
      <c r="VGV215" s="44"/>
      <c r="VGW215" s="44"/>
      <c r="VGX215" s="44"/>
      <c r="VGY215" s="44"/>
      <c r="VGZ215" s="44"/>
      <c r="VHA215" s="44"/>
      <c r="VHB215" s="44"/>
      <c r="VHC215" s="44"/>
      <c r="VHD215" s="44"/>
      <c r="VHE215" s="44"/>
      <c r="VHF215" s="44"/>
      <c r="VHG215" s="44"/>
      <c r="VHH215" s="44"/>
      <c r="VHI215" s="44"/>
      <c r="VHJ215" s="44"/>
      <c r="VHK215" s="44"/>
      <c r="VHL215" s="44"/>
      <c r="VHM215" s="44"/>
      <c r="VHN215" s="44"/>
      <c r="VHO215" s="44"/>
      <c r="VHP215" s="44"/>
      <c r="VHQ215" s="44"/>
      <c r="VHR215" s="44"/>
      <c r="VHS215" s="44"/>
      <c r="VHT215" s="44"/>
      <c r="VHU215" s="44"/>
      <c r="VHV215" s="44"/>
      <c r="VHW215" s="44"/>
      <c r="VHX215" s="44"/>
      <c r="VHY215" s="44"/>
      <c r="VHZ215" s="44"/>
      <c r="VIA215" s="44"/>
      <c r="VIB215" s="44"/>
      <c r="VIC215" s="44"/>
      <c r="VID215" s="44"/>
      <c r="VIE215" s="44"/>
      <c r="VIF215" s="44"/>
      <c r="VIG215" s="44"/>
      <c r="VIH215" s="44"/>
      <c r="VII215" s="44"/>
      <c r="VIJ215" s="44"/>
      <c r="VIK215" s="44"/>
      <c r="VIL215" s="44"/>
      <c r="VIM215" s="44"/>
      <c r="VIN215" s="44"/>
      <c r="VIO215" s="44"/>
      <c r="VIP215" s="44"/>
      <c r="VIQ215" s="44"/>
      <c r="VIR215" s="44"/>
      <c r="VIS215" s="44"/>
      <c r="VIT215" s="44"/>
      <c r="VIU215" s="44"/>
      <c r="VIV215" s="44"/>
      <c r="VIW215" s="44"/>
      <c r="VIX215" s="44"/>
      <c r="VIY215" s="44"/>
      <c r="VIZ215" s="44"/>
      <c r="VJA215" s="44"/>
      <c r="VJB215" s="44"/>
      <c r="VJC215" s="44"/>
      <c r="VJD215" s="44"/>
      <c r="VJE215" s="44"/>
      <c r="VJF215" s="44"/>
      <c r="VJG215" s="44"/>
      <c r="VJH215" s="44"/>
      <c r="VJI215" s="44"/>
      <c r="VJJ215" s="44"/>
      <c r="VJK215" s="44"/>
      <c r="VJL215" s="44"/>
      <c r="VJM215" s="44"/>
      <c r="VJN215" s="44"/>
      <c r="VJO215" s="44"/>
      <c r="VJP215" s="44"/>
      <c r="VJQ215" s="44"/>
      <c r="VJR215" s="44"/>
      <c r="VJS215" s="44"/>
      <c r="VJT215" s="44"/>
      <c r="VJU215" s="44"/>
      <c r="VJV215" s="44"/>
      <c r="VJW215" s="44"/>
      <c r="VJX215" s="44"/>
      <c r="VJY215" s="44"/>
      <c r="VJZ215" s="44"/>
      <c r="VKA215" s="44"/>
      <c r="VKB215" s="44"/>
      <c r="VKC215" s="44"/>
      <c r="VKD215" s="44"/>
      <c r="VKE215" s="44"/>
      <c r="VKF215" s="44"/>
      <c r="VKG215" s="44"/>
      <c r="VKH215" s="44"/>
      <c r="VKI215" s="44"/>
      <c r="VKJ215" s="44"/>
      <c r="VKK215" s="44"/>
      <c r="VKL215" s="44"/>
      <c r="VKM215" s="44"/>
      <c r="VKN215" s="44"/>
      <c r="VKO215" s="44"/>
      <c r="VKP215" s="44"/>
      <c r="VKQ215" s="44"/>
      <c r="VKR215" s="44"/>
      <c r="VKS215" s="44"/>
      <c r="VKT215" s="44"/>
      <c r="VKU215" s="44"/>
      <c r="VKV215" s="44"/>
      <c r="VKW215" s="44"/>
      <c r="VKX215" s="44"/>
      <c r="VKY215" s="44"/>
      <c r="VKZ215" s="44"/>
      <c r="VLA215" s="44"/>
      <c r="VLB215" s="44"/>
      <c r="VLC215" s="44"/>
      <c r="VLD215" s="44"/>
      <c r="VLE215" s="44"/>
      <c r="VLF215" s="44"/>
      <c r="VLG215" s="44"/>
      <c r="VLH215" s="44"/>
      <c r="VLI215" s="44"/>
      <c r="VLJ215" s="44"/>
      <c r="VLK215" s="44"/>
      <c r="VLL215" s="44"/>
      <c r="VLM215" s="44"/>
      <c r="VLN215" s="44"/>
      <c r="VLO215" s="44"/>
      <c r="VLP215" s="44"/>
      <c r="VLQ215" s="44"/>
      <c r="VLR215" s="44"/>
      <c r="VLS215" s="44"/>
      <c r="VLT215" s="44"/>
      <c r="VLU215" s="44"/>
      <c r="VLV215" s="44"/>
      <c r="VLW215" s="44"/>
      <c r="VLX215" s="44"/>
      <c r="VLY215" s="44"/>
      <c r="VLZ215" s="44"/>
      <c r="VMA215" s="44"/>
      <c r="VMB215" s="44"/>
      <c r="VMC215" s="44"/>
      <c r="VMD215" s="44"/>
      <c r="VME215" s="44"/>
      <c r="VMF215" s="44"/>
      <c r="VMG215" s="44"/>
      <c r="VMH215" s="44"/>
      <c r="VMI215" s="44"/>
      <c r="VMJ215" s="44"/>
      <c r="VMK215" s="44"/>
      <c r="VML215" s="44"/>
      <c r="VMM215" s="44"/>
      <c r="VMN215" s="44"/>
      <c r="VMO215" s="44"/>
      <c r="VMP215" s="44"/>
      <c r="VMQ215" s="44"/>
      <c r="VMR215" s="44"/>
      <c r="VMS215" s="44"/>
      <c r="VMT215" s="44"/>
      <c r="VMU215" s="44"/>
      <c r="VMV215" s="44"/>
      <c r="VMW215" s="44"/>
      <c r="VMX215" s="44"/>
      <c r="VMY215" s="44"/>
      <c r="VMZ215" s="44"/>
      <c r="VNA215" s="44"/>
      <c r="VNB215" s="44"/>
      <c r="VNC215" s="44"/>
      <c r="VND215" s="44"/>
      <c r="VNE215" s="44"/>
      <c r="VNF215" s="44"/>
      <c r="VNG215" s="44"/>
      <c r="VNH215" s="44"/>
      <c r="VNI215" s="44"/>
      <c r="VNJ215" s="44"/>
      <c r="VNK215" s="44"/>
      <c r="VNL215" s="44"/>
      <c r="VNM215" s="44"/>
      <c r="VNN215" s="44"/>
      <c r="VNO215" s="44"/>
      <c r="VNP215" s="44"/>
      <c r="VNQ215" s="44"/>
      <c r="VNR215" s="44"/>
      <c r="VNS215" s="44"/>
      <c r="VNT215" s="44"/>
      <c r="VNU215" s="44"/>
      <c r="VNV215" s="44"/>
      <c r="VNW215" s="44"/>
      <c r="VNX215" s="44"/>
      <c r="VNY215" s="44"/>
      <c r="VNZ215" s="44"/>
      <c r="VOA215" s="44"/>
      <c r="VOB215" s="44"/>
      <c r="VOC215" s="44"/>
      <c r="VOD215" s="44"/>
      <c r="VOE215" s="44"/>
      <c r="VOF215" s="44"/>
      <c r="VOG215" s="44"/>
      <c r="VOH215" s="44"/>
      <c r="VOI215" s="44"/>
      <c r="VOJ215" s="44"/>
      <c r="VOK215" s="44"/>
      <c r="VOL215" s="44"/>
      <c r="VOM215" s="44"/>
      <c r="VON215" s="44"/>
      <c r="VOO215" s="44"/>
      <c r="VOP215" s="44"/>
      <c r="VOQ215" s="44"/>
      <c r="VOR215" s="44"/>
      <c r="VOS215" s="44"/>
      <c r="VOT215" s="44"/>
      <c r="VOU215" s="44"/>
      <c r="VOV215" s="44"/>
      <c r="VOW215" s="44"/>
      <c r="VOX215" s="44"/>
      <c r="VOY215" s="44"/>
      <c r="VOZ215" s="44"/>
      <c r="VPA215" s="44"/>
      <c r="VPB215" s="44"/>
      <c r="VPC215" s="44"/>
      <c r="VPD215" s="44"/>
      <c r="VPE215" s="44"/>
      <c r="VPF215" s="44"/>
      <c r="VPG215" s="44"/>
      <c r="VPH215" s="44"/>
      <c r="VPI215" s="44"/>
      <c r="VPJ215" s="44"/>
      <c r="VPK215" s="44"/>
      <c r="VPL215" s="44"/>
      <c r="VPM215" s="44"/>
      <c r="VPN215" s="44"/>
      <c r="VPO215" s="44"/>
      <c r="VPP215" s="44"/>
      <c r="VPQ215" s="44"/>
      <c r="VPR215" s="44"/>
      <c r="VPS215" s="44"/>
      <c r="VPT215" s="44"/>
      <c r="VPU215" s="44"/>
      <c r="VPV215" s="44"/>
      <c r="VPW215" s="44"/>
      <c r="VPX215" s="44"/>
      <c r="VPY215" s="44"/>
      <c r="VPZ215" s="44"/>
      <c r="VQA215" s="44"/>
      <c r="VQB215" s="44"/>
      <c r="VQC215" s="44"/>
      <c r="VQD215" s="44"/>
      <c r="VQE215" s="44"/>
      <c r="VQF215" s="44"/>
      <c r="VQG215" s="44"/>
      <c r="VQH215" s="44"/>
      <c r="VQI215" s="44"/>
      <c r="VQJ215" s="44"/>
      <c r="VQK215" s="44"/>
      <c r="VQL215" s="44"/>
      <c r="VQM215" s="44"/>
      <c r="VQN215" s="44"/>
      <c r="VQO215" s="44"/>
      <c r="VQP215" s="44"/>
      <c r="VQQ215" s="44"/>
      <c r="VQR215" s="44"/>
      <c r="VQS215" s="44"/>
      <c r="VQT215" s="44"/>
      <c r="VQU215" s="44"/>
      <c r="VQV215" s="44"/>
      <c r="VQW215" s="44"/>
      <c r="VQX215" s="44"/>
      <c r="VQY215" s="44"/>
      <c r="VQZ215" s="44"/>
      <c r="VRA215" s="44"/>
      <c r="VRB215" s="44"/>
      <c r="VRC215" s="44"/>
      <c r="VRD215" s="44"/>
      <c r="VRE215" s="44"/>
      <c r="VRF215" s="44"/>
      <c r="VRG215" s="44"/>
      <c r="VRH215" s="44"/>
      <c r="VRI215" s="44"/>
      <c r="VRJ215" s="44"/>
      <c r="VRK215" s="44"/>
      <c r="VRL215" s="44"/>
      <c r="VRM215" s="44"/>
      <c r="VRN215" s="44"/>
      <c r="VRO215" s="44"/>
      <c r="VRP215" s="44"/>
      <c r="VRQ215" s="44"/>
      <c r="VRR215" s="44"/>
      <c r="VRS215" s="44"/>
      <c r="VRT215" s="44"/>
      <c r="VRU215" s="44"/>
      <c r="VRV215" s="44"/>
      <c r="VRW215" s="44"/>
      <c r="VRX215" s="44"/>
      <c r="VRY215" s="44"/>
      <c r="VRZ215" s="44"/>
      <c r="VSA215" s="44"/>
      <c r="VSB215" s="44"/>
      <c r="VSC215" s="44"/>
      <c r="VSD215" s="44"/>
      <c r="VSE215" s="44"/>
      <c r="VSF215" s="44"/>
      <c r="VSG215" s="44"/>
      <c r="VSH215" s="44"/>
      <c r="VSI215" s="44"/>
      <c r="VSJ215" s="44"/>
      <c r="VSK215" s="44"/>
      <c r="VSL215" s="44"/>
      <c r="VSM215" s="44"/>
      <c r="VSN215" s="44"/>
      <c r="VSO215" s="44"/>
      <c r="VSP215" s="44"/>
      <c r="VSQ215" s="44"/>
      <c r="VSR215" s="44"/>
      <c r="VSS215" s="44"/>
      <c r="VST215" s="44"/>
      <c r="VSU215" s="44"/>
      <c r="VSV215" s="44"/>
      <c r="VSW215" s="44"/>
      <c r="VSX215" s="44"/>
      <c r="VSY215" s="44"/>
      <c r="VSZ215" s="44"/>
      <c r="VTA215" s="44"/>
      <c r="VTB215" s="44"/>
      <c r="VTC215" s="44"/>
      <c r="VTD215" s="44"/>
      <c r="VTE215" s="44"/>
      <c r="VTF215" s="44"/>
      <c r="VTG215" s="44"/>
      <c r="VTH215" s="44"/>
      <c r="VTI215" s="44"/>
      <c r="VTJ215" s="44"/>
      <c r="VTK215" s="44"/>
      <c r="VTL215" s="44"/>
      <c r="VTM215" s="44"/>
      <c r="VTN215" s="44"/>
      <c r="VTO215" s="44"/>
      <c r="VTP215" s="44"/>
      <c r="VTQ215" s="44"/>
      <c r="VTR215" s="44"/>
      <c r="VTS215" s="44"/>
      <c r="VTT215" s="44"/>
      <c r="VTU215" s="44"/>
      <c r="VTV215" s="44"/>
      <c r="VTW215" s="44"/>
      <c r="VTX215" s="44"/>
      <c r="VTY215" s="44"/>
      <c r="VTZ215" s="44"/>
      <c r="VUA215" s="44"/>
      <c r="VUB215" s="44"/>
      <c r="VUC215" s="44"/>
      <c r="VUD215" s="44"/>
      <c r="VUE215" s="44"/>
      <c r="VUF215" s="44"/>
      <c r="VUG215" s="44"/>
      <c r="VUH215" s="44"/>
      <c r="VUI215" s="44"/>
      <c r="VUJ215" s="44"/>
      <c r="VUK215" s="44"/>
      <c r="VUL215" s="44"/>
      <c r="VUM215" s="44"/>
      <c r="VUN215" s="44"/>
      <c r="VUO215" s="44"/>
      <c r="VUP215" s="44"/>
      <c r="VUQ215" s="44"/>
      <c r="VUR215" s="44"/>
      <c r="VUS215" s="44"/>
      <c r="VUT215" s="44"/>
      <c r="VUU215" s="44"/>
      <c r="VUV215" s="44"/>
      <c r="VUW215" s="44"/>
      <c r="VUX215" s="44"/>
      <c r="VUY215" s="44"/>
      <c r="VUZ215" s="44"/>
      <c r="VVA215" s="44"/>
      <c r="VVB215" s="44"/>
      <c r="VVC215" s="44"/>
      <c r="VVD215" s="44"/>
      <c r="VVE215" s="44"/>
      <c r="VVF215" s="44"/>
      <c r="VVG215" s="44"/>
      <c r="VVH215" s="44"/>
      <c r="VVI215" s="44"/>
      <c r="VVJ215" s="44"/>
      <c r="VVK215" s="44"/>
      <c r="VVL215" s="44"/>
      <c r="VVM215" s="44"/>
      <c r="VVN215" s="44"/>
      <c r="VVO215" s="44"/>
      <c r="VVP215" s="44"/>
      <c r="VVQ215" s="44"/>
      <c r="VVR215" s="44"/>
      <c r="VVS215" s="44"/>
      <c r="VVT215" s="44"/>
      <c r="VVU215" s="44"/>
      <c r="VVV215" s="44"/>
      <c r="VVW215" s="44"/>
      <c r="VVX215" s="44"/>
      <c r="VVY215" s="44"/>
      <c r="VVZ215" s="44"/>
      <c r="VWA215" s="44"/>
      <c r="VWB215" s="44"/>
      <c r="VWC215" s="44"/>
      <c r="VWD215" s="44"/>
      <c r="VWE215" s="44"/>
      <c r="VWF215" s="44"/>
      <c r="VWG215" s="44"/>
      <c r="VWH215" s="44"/>
      <c r="VWI215" s="44"/>
      <c r="VWJ215" s="44"/>
      <c r="VWK215" s="44"/>
      <c r="VWL215" s="44"/>
      <c r="VWM215" s="44"/>
      <c r="VWN215" s="44"/>
      <c r="VWO215" s="44"/>
      <c r="VWP215" s="44"/>
      <c r="VWQ215" s="44"/>
      <c r="VWR215" s="44"/>
      <c r="VWS215" s="44"/>
      <c r="VWT215" s="44"/>
      <c r="VWU215" s="44"/>
      <c r="VWV215" s="44"/>
      <c r="VWW215" s="44"/>
      <c r="VWX215" s="44"/>
      <c r="VWY215" s="44"/>
      <c r="VWZ215" s="44"/>
      <c r="VXA215" s="44"/>
      <c r="VXB215" s="44"/>
      <c r="VXC215" s="44"/>
      <c r="VXD215" s="44"/>
      <c r="VXE215" s="44"/>
      <c r="VXF215" s="44"/>
      <c r="VXG215" s="44"/>
      <c r="VXH215" s="44"/>
      <c r="VXI215" s="44"/>
      <c r="VXJ215" s="44"/>
      <c r="VXK215" s="44"/>
      <c r="VXL215" s="44"/>
      <c r="VXM215" s="44"/>
      <c r="VXN215" s="44"/>
      <c r="VXO215" s="44"/>
      <c r="VXP215" s="44"/>
      <c r="VXQ215" s="44"/>
      <c r="VXR215" s="44"/>
      <c r="VXS215" s="44"/>
      <c r="VXT215" s="44"/>
      <c r="VXU215" s="44"/>
      <c r="VXV215" s="44"/>
      <c r="VXW215" s="44"/>
      <c r="VXX215" s="44"/>
      <c r="VXY215" s="44"/>
      <c r="VXZ215" s="44"/>
      <c r="VYA215" s="44"/>
      <c r="VYB215" s="44"/>
      <c r="VYC215" s="44"/>
      <c r="VYD215" s="44"/>
      <c r="VYE215" s="44"/>
      <c r="VYF215" s="44"/>
      <c r="VYG215" s="44"/>
      <c r="VYH215" s="44"/>
      <c r="VYI215" s="44"/>
      <c r="VYJ215" s="44"/>
      <c r="VYK215" s="44"/>
      <c r="VYL215" s="44"/>
      <c r="VYM215" s="44"/>
      <c r="VYN215" s="44"/>
      <c r="VYO215" s="44"/>
      <c r="VYP215" s="44"/>
      <c r="VYQ215" s="44"/>
      <c r="VYR215" s="44"/>
      <c r="VYS215" s="44"/>
      <c r="VYT215" s="44"/>
      <c r="VYU215" s="44"/>
      <c r="VYV215" s="44"/>
      <c r="VYW215" s="44"/>
      <c r="VYX215" s="44"/>
      <c r="VYY215" s="44"/>
      <c r="VYZ215" s="44"/>
      <c r="VZA215" s="44"/>
      <c r="VZB215" s="44"/>
      <c r="VZC215" s="44"/>
      <c r="VZD215" s="44"/>
      <c r="VZE215" s="44"/>
      <c r="VZF215" s="44"/>
      <c r="VZG215" s="44"/>
      <c r="VZH215" s="44"/>
      <c r="VZI215" s="44"/>
      <c r="VZJ215" s="44"/>
      <c r="VZK215" s="44"/>
      <c r="VZL215" s="44"/>
      <c r="VZM215" s="44"/>
      <c r="VZN215" s="44"/>
      <c r="VZO215" s="44"/>
      <c r="VZP215" s="44"/>
      <c r="VZQ215" s="44"/>
      <c r="VZR215" s="44"/>
      <c r="VZS215" s="44"/>
      <c r="VZT215" s="44"/>
      <c r="VZU215" s="44"/>
      <c r="VZV215" s="44"/>
      <c r="VZW215" s="44"/>
      <c r="VZX215" s="44"/>
      <c r="VZY215" s="44"/>
      <c r="VZZ215" s="44"/>
      <c r="WAA215" s="44"/>
      <c r="WAB215" s="44"/>
      <c r="WAC215" s="44"/>
      <c r="WAD215" s="44"/>
      <c r="WAE215" s="44"/>
      <c r="WAF215" s="44"/>
      <c r="WAG215" s="44"/>
      <c r="WAH215" s="44"/>
      <c r="WAI215" s="44"/>
      <c r="WAJ215" s="44"/>
      <c r="WAK215" s="44"/>
      <c r="WAL215" s="44"/>
      <c r="WAM215" s="44"/>
      <c r="WAN215" s="44"/>
      <c r="WAO215" s="44"/>
      <c r="WAP215" s="44"/>
      <c r="WAQ215" s="44"/>
      <c r="WAR215" s="44"/>
      <c r="WAS215" s="44"/>
      <c r="WAT215" s="44"/>
      <c r="WAU215" s="44"/>
      <c r="WAV215" s="44"/>
      <c r="WAW215" s="44"/>
      <c r="WAX215" s="44"/>
      <c r="WAY215" s="44"/>
      <c r="WAZ215" s="44"/>
      <c r="WBA215" s="44"/>
      <c r="WBB215" s="44"/>
      <c r="WBC215" s="44"/>
      <c r="WBD215" s="44"/>
      <c r="WBE215" s="44"/>
      <c r="WBF215" s="44"/>
      <c r="WBG215" s="44"/>
      <c r="WBH215" s="44"/>
      <c r="WBI215" s="44"/>
      <c r="WBJ215" s="44"/>
      <c r="WBK215" s="44"/>
      <c r="WBL215" s="44"/>
      <c r="WBM215" s="44"/>
      <c r="WBN215" s="44"/>
      <c r="WBO215" s="44"/>
      <c r="WBP215" s="44"/>
      <c r="WBQ215" s="44"/>
      <c r="WBR215" s="44"/>
      <c r="WBS215" s="44"/>
      <c r="WBT215" s="44"/>
      <c r="WBU215" s="44"/>
      <c r="WBV215" s="44"/>
      <c r="WBW215" s="44"/>
      <c r="WBX215" s="44"/>
      <c r="WBY215" s="44"/>
      <c r="WBZ215" s="44"/>
      <c r="WCA215" s="44"/>
      <c r="WCB215" s="44"/>
      <c r="WCC215" s="44"/>
      <c r="WCD215" s="44"/>
      <c r="WCE215" s="44"/>
      <c r="WCF215" s="44"/>
      <c r="WCG215" s="44"/>
      <c r="WCH215" s="44"/>
      <c r="WCI215" s="44"/>
      <c r="WCJ215" s="44"/>
      <c r="WCK215" s="44"/>
      <c r="WCL215" s="44"/>
      <c r="WCM215" s="44"/>
      <c r="WCN215" s="44"/>
      <c r="WCO215" s="44"/>
      <c r="WCP215" s="44"/>
      <c r="WCQ215" s="44"/>
      <c r="WCR215" s="44"/>
      <c r="WCS215" s="44"/>
      <c r="WCT215" s="44"/>
      <c r="WCU215" s="44"/>
      <c r="WCV215" s="44"/>
      <c r="WCW215" s="44"/>
      <c r="WCX215" s="44"/>
      <c r="WCY215" s="44"/>
      <c r="WCZ215" s="44"/>
      <c r="WDA215" s="44"/>
      <c r="WDB215" s="44"/>
      <c r="WDC215" s="44"/>
      <c r="WDD215" s="44"/>
      <c r="WDE215" s="44"/>
      <c r="WDF215" s="44"/>
      <c r="WDG215" s="44"/>
      <c r="WDH215" s="44"/>
      <c r="WDI215" s="44"/>
      <c r="WDJ215" s="44"/>
      <c r="WDK215" s="44"/>
      <c r="WDL215" s="44"/>
      <c r="WDM215" s="44"/>
      <c r="WDN215" s="44"/>
      <c r="WDO215" s="44"/>
      <c r="WDP215" s="44"/>
      <c r="WDQ215" s="44"/>
      <c r="WDR215" s="44"/>
      <c r="WDS215" s="44"/>
      <c r="WDT215" s="44"/>
      <c r="WDU215" s="44"/>
      <c r="WDV215" s="44"/>
      <c r="WDW215" s="44"/>
      <c r="WDX215" s="44"/>
      <c r="WDY215" s="44"/>
      <c r="WDZ215" s="44"/>
      <c r="WEA215" s="44"/>
      <c r="WEB215" s="44"/>
      <c r="WEC215" s="44"/>
      <c r="WED215" s="44"/>
      <c r="WEE215" s="44"/>
      <c r="WEF215" s="44"/>
      <c r="WEG215" s="44"/>
      <c r="WEH215" s="44"/>
      <c r="WEI215" s="44"/>
      <c r="WEJ215" s="44"/>
      <c r="WEK215" s="44"/>
      <c r="WEL215" s="44"/>
      <c r="WEM215" s="44"/>
      <c r="WEN215" s="44"/>
      <c r="WEO215" s="44"/>
      <c r="WEP215" s="44"/>
      <c r="WEQ215" s="44"/>
      <c r="WER215" s="44"/>
      <c r="WES215" s="44"/>
      <c r="WET215" s="44"/>
      <c r="WEU215" s="44"/>
      <c r="WEV215" s="44"/>
      <c r="WEW215" s="44"/>
      <c r="WEX215" s="44"/>
      <c r="WEY215" s="44"/>
      <c r="WEZ215" s="44"/>
      <c r="WFA215" s="44"/>
      <c r="WFB215" s="44"/>
      <c r="WFC215" s="44"/>
      <c r="WFD215" s="44"/>
      <c r="WFE215" s="44"/>
      <c r="WFF215" s="44"/>
      <c r="WFG215" s="44"/>
      <c r="WFH215" s="44"/>
      <c r="WFI215" s="44"/>
      <c r="WFJ215" s="44"/>
      <c r="WFK215" s="44"/>
      <c r="WFL215" s="44"/>
      <c r="WFM215" s="44"/>
      <c r="WFN215" s="44"/>
      <c r="WFO215" s="44"/>
      <c r="WFP215" s="44"/>
      <c r="WFQ215" s="44"/>
      <c r="WFR215" s="44"/>
      <c r="WFS215" s="44"/>
      <c r="WFT215" s="44"/>
      <c r="WFU215" s="44"/>
      <c r="WFV215" s="44"/>
      <c r="WFW215" s="44"/>
      <c r="WFX215" s="44"/>
      <c r="WFY215" s="44"/>
      <c r="WFZ215" s="44"/>
      <c r="WGA215" s="44"/>
      <c r="WGB215" s="44"/>
      <c r="WGC215" s="44"/>
      <c r="WGD215" s="44"/>
      <c r="WGE215" s="44"/>
      <c r="WGF215" s="44"/>
      <c r="WGG215" s="44"/>
      <c r="WGH215" s="44"/>
      <c r="WGI215" s="44"/>
      <c r="WGJ215" s="44"/>
      <c r="WGK215" s="44"/>
      <c r="WGL215" s="44"/>
      <c r="WGM215" s="44"/>
      <c r="WGN215" s="44"/>
      <c r="WGO215" s="44"/>
      <c r="WGP215" s="44"/>
      <c r="WGQ215" s="44"/>
      <c r="WGR215" s="44"/>
      <c r="WGS215" s="44"/>
      <c r="WGT215" s="44"/>
      <c r="WGU215" s="44"/>
      <c r="WGV215" s="44"/>
      <c r="WGW215" s="44"/>
      <c r="WGX215" s="44"/>
      <c r="WGY215" s="44"/>
      <c r="WGZ215" s="44"/>
      <c r="WHA215" s="44"/>
      <c r="WHB215" s="44"/>
      <c r="WHC215" s="44"/>
      <c r="WHD215" s="44"/>
      <c r="WHE215" s="44"/>
      <c r="WHF215" s="44"/>
      <c r="WHG215" s="44"/>
      <c r="WHH215" s="44"/>
      <c r="WHI215" s="44"/>
      <c r="WHJ215" s="44"/>
      <c r="WHK215" s="44"/>
      <c r="WHL215" s="44"/>
      <c r="WHM215" s="44"/>
      <c r="WHN215" s="44"/>
      <c r="WHO215" s="44"/>
      <c r="WHP215" s="44"/>
      <c r="WHQ215" s="44"/>
      <c r="WHR215" s="44"/>
      <c r="WHS215" s="44"/>
      <c r="WHT215" s="44"/>
      <c r="WHU215" s="44"/>
      <c r="WHV215" s="44"/>
      <c r="WHW215" s="44"/>
      <c r="WHX215" s="44"/>
      <c r="WHY215" s="44"/>
      <c r="WHZ215" s="44"/>
      <c r="WIA215" s="44"/>
      <c r="WIB215" s="44"/>
      <c r="WIC215" s="44"/>
      <c r="WID215" s="44"/>
      <c r="WIE215" s="44"/>
      <c r="WIF215" s="44"/>
      <c r="WIG215" s="44"/>
      <c r="WIH215" s="44"/>
      <c r="WII215" s="44"/>
      <c r="WIJ215" s="44"/>
      <c r="WIK215" s="44"/>
      <c r="WIL215" s="44"/>
      <c r="WIM215" s="44"/>
      <c r="WIN215" s="44"/>
      <c r="WIO215" s="44"/>
      <c r="WIP215" s="44"/>
      <c r="WIQ215" s="44"/>
      <c r="WIR215" s="44"/>
      <c r="WIS215" s="44"/>
      <c r="WIT215" s="44"/>
      <c r="WIU215" s="44"/>
      <c r="WIV215" s="44"/>
      <c r="WIW215" s="44"/>
      <c r="WIX215" s="44"/>
      <c r="WIY215" s="44"/>
      <c r="WIZ215" s="44"/>
      <c r="WJA215" s="44"/>
      <c r="WJB215" s="44"/>
      <c r="WJC215" s="44"/>
      <c r="WJD215" s="44"/>
      <c r="WJE215" s="44"/>
      <c r="WJF215" s="44"/>
      <c r="WJG215" s="44"/>
      <c r="WJH215" s="44"/>
      <c r="WJI215" s="44"/>
      <c r="WJJ215" s="44"/>
      <c r="WJK215" s="44"/>
      <c r="WJL215" s="44"/>
      <c r="WJM215" s="44"/>
      <c r="WJN215" s="44"/>
      <c r="WJO215" s="44"/>
      <c r="WJP215" s="44"/>
      <c r="WJQ215" s="44"/>
      <c r="WJR215" s="44"/>
      <c r="WJS215" s="44"/>
      <c r="WJT215" s="44"/>
      <c r="WJU215" s="44"/>
      <c r="WJV215" s="44"/>
      <c r="WJW215" s="44"/>
      <c r="WJX215" s="44"/>
      <c r="WJY215" s="44"/>
      <c r="WJZ215" s="44"/>
      <c r="WKA215" s="44"/>
      <c r="WKB215" s="44"/>
      <c r="WKC215" s="44"/>
      <c r="WKD215" s="44"/>
      <c r="WKE215" s="44"/>
      <c r="WKF215" s="44"/>
      <c r="WKG215" s="44"/>
      <c r="WKH215" s="44"/>
      <c r="WKI215" s="44"/>
      <c r="WKJ215" s="44"/>
      <c r="WKK215" s="44"/>
      <c r="WKL215" s="44"/>
      <c r="WKM215" s="44"/>
      <c r="WKN215" s="44"/>
      <c r="WKO215" s="44"/>
      <c r="WKP215" s="44"/>
      <c r="WKQ215" s="44"/>
      <c r="WKR215" s="44"/>
      <c r="WKS215" s="44"/>
      <c r="WKT215" s="44"/>
      <c r="WKU215" s="44"/>
      <c r="WKV215" s="44"/>
      <c r="WKW215" s="44"/>
      <c r="WKX215" s="44"/>
      <c r="WKY215" s="44"/>
      <c r="WKZ215" s="44"/>
      <c r="WLA215" s="44"/>
      <c r="WLB215" s="44"/>
      <c r="WLC215" s="44"/>
      <c r="WLD215" s="44"/>
      <c r="WLE215" s="44"/>
      <c r="WLF215" s="44"/>
      <c r="WLG215" s="44"/>
      <c r="WLH215" s="44"/>
      <c r="WLI215" s="44"/>
      <c r="WLJ215" s="44"/>
      <c r="WLK215" s="44"/>
      <c r="WLL215" s="44"/>
      <c r="WLM215" s="44"/>
      <c r="WLN215" s="44"/>
      <c r="WLO215" s="44"/>
      <c r="WLP215" s="44"/>
      <c r="WLQ215" s="44"/>
      <c r="WLR215" s="44"/>
      <c r="WLS215" s="44"/>
      <c r="WLT215" s="44"/>
      <c r="WLU215" s="44"/>
      <c r="WLV215" s="44"/>
      <c r="WLW215" s="44"/>
      <c r="WLX215" s="44"/>
      <c r="WLY215" s="44"/>
      <c r="WLZ215" s="44"/>
      <c r="WMA215" s="44"/>
      <c r="WMB215" s="44"/>
      <c r="WMC215" s="44"/>
      <c r="WMD215" s="44"/>
      <c r="WME215" s="44"/>
      <c r="WMF215" s="44"/>
      <c r="WMG215" s="44"/>
      <c r="WMH215" s="44"/>
      <c r="WMI215" s="44"/>
      <c r="WMJ215" s="44"/>
      <c r="WMK215" s="44"/>
      <c r="WML215" s="44"/>
      <c r="WMM215" s="44"/>
      <c r="WMN215" s="44"/>
      <c r="WMO215" s="44"/>
      <c r="WMP215" s="44"/>
      <c r="WMQ215" s="44"/>
      <c r="WMR215" s="44"/>
      <c r="WMS215" s="44"/>
      <c r="WMT215" s="44"/>
      <c r="WMU215" s="44"/>
      <c r="WMV215" s="44"/>
      <c r="WMW215" s="44"/>
      <c r="WMX215" s="44"/>
      <c r="WMY215" s="44"/>
      <c r="WMZ215" s="44"/>
      <c r="WNA215" s="44"/>
      <c r="WNB215" s="44"/>
      <c r="WNC215" s="44"/>
      <c r="WND215" s="44"/>
      <c r="WNE215" s="44"/>
      <c r="WNF215" s="44"/>
      <c r="WNG215" s="44"/>
      <c r="WNH215" s="44"/>
      <c r="WNI215" s="44"/>
      <c r="WNJ215" s="44"/>
      <c r="WNK215" s="44"/>
      <c r="WNL215" s="44"/>
      <c r="WNM215" s="44"/>
      <c r="WNN215" s="44"/>
      <c r="WNO215" s="44"/>
      <c r="WNP215" s="44"/>
      <c r="WNQ215" s="44"/>
      <c r="WNR215" s="44"/>
      <c r="WNS215" s="44"/>
      <c r="WNT215" s="44"/>
      <c r="WNU215" s="44"/>
      <c r="WNV215" s="44"/>
      <c r="WNW215" s="44"/>
      <c r="WNX215" s="44"/>
      <c r="WNY215" s="44"/>
      <c r="WNZ215" s="44"/>
      <c r="WOA215" s="44"/>
      <c r="WOB215" s="44"/>
      <c r="WOC215" s="44"/>
      <c r="WOD215" s="44"/>
      <c r="WOE215" s="44"/>
      <c r="WOF215" s="44"/>
      <c r="WOG215" s="44"/>
      <c r="WOH215" s="44"/>
      <c r="WOI215" s="44"/>
      <c r="WOJ215" s="44"/>
      <c r="WOK215" s="44"/>
      <c r="WOL215" s="44"/>
      <c r="WOM215" s="44"/>
      <c r="WON215" s="44"/>
      <c r="WOO215" s="44"/>
      <c r="WOP215" s="44"/>
      <c r="WOQ215" s="44"/>
      <c r="WOR215" s="44"/>
      <c r="WOS215" s="44"/>
      <c r="WOT215" s="44"/>
      <c r="WOU215" s="44"/>
      <c r="WOV215" s="44"/>
      <c r="WOW215" s="44"/>
      <c r="WOX215" s="44"/>
      <c r="WOY215" s="44"/>
      <c r="WOZ215" s="44"/>
      <c r="WPA215" s="44"/>
      <c r="WPB215" s="44"/>
      <c r="WPC215" s="44"/>
      <c r="WPD215" s="44"/>
      <c r="WPE215" s="44"/>
      <c r="WPF215" s="44"/>
      <c r="WPG215" s="44"/>
      <c r="WPH215" s="44"/>
      <c r="WPI215" s="44"/>
      <c r="WPJ215" s="44"/>
      <c r="WPK215" s="44"/>
      <c r="WPL215" s="44"/>
      <c r="WPM215" s="44"/>
      <c r="WPN215" s="44"/>
      <c r="WPO215" s="44"/>
      <c r="WPP215" s="44"/>
      <c r="WPQ215" s="44"/>
      <c r="WPR215" s="44"/>
      <c r="WPS215" s="44"/>
      <c r="WPT215" s="44"/>
      <c r="WPU215" s="44"/>
      <c r="WPV215" s="44"/>
      <c r="WPW215" s="44"/>
      <c r="WPX215" s="44"/>
      <c r="WPY215" s="44"/>
      <c r="WPZ215" s="44"/>
      <c r="WQA215" s="44"/>
      <c r="WQB215" s="44"/>
      <c r="WQC215" s="44"/>
      <c r="WQD215" s="44"/>
      <c r="WQE215" s="44"/>
      <c r="WQF215" s="44"/>
      <c r="WQG215" s="44"/>
      <c r="WQH215" s="44"/>
      <c r="WQI215" s="44"/>
      <c r="WQJ215" s="44"/>
      <c r="WQK215" s="44"/>
      <c r="WQL215" s="44"/>
      <c r="WQM215" s="44"/>
      <c r="WQN215" s="44"/>
      <c r="WQO215" s="44"/>
      <c r="WQP215" s="44"/>
      <c r="WQQ215" s="44"/>
      <c r="WQR215" s="44"/>
      <c r="WQS215" s="44"/>
      <c r="WQT215" s="44"/>
      <c r="WQU215" s="44"/>
      <c r="WQV215" s="44"/>
      <c r="WQW215" s="44"/>
      <c r="WQX215" s="44"/>
      <c r="WQY215" s="44"/>
      <c r="WQZ215" s="44"/>
      <c r="WRA215" s="44"/>
      <c r="WRB215" s="44"/>
      <c r="WRC215" s="44"/>
      <c r="WRD215" s="44"/>
      <c r="WRE215" s="44"/>
      <c r="WRF215" s="44"/>
      <c r="WRG215" s="44"/>
      <c r="WRH215" s="44"/>
      <c r="WRI215" s="44"/>
      <c r="WRJ215" s="44"/>
      <c r="WRK215" s="44"/>
      <c r="WRL215" s="44"/>
      <c r="WRM215" s="44"/>
      <c r="WRN215" s="44"/>
      <c r="WRO215" s="44"/>
      <c r="WRP215" s="44"/>
      <c r="WRQ215" s="44"/>
      <c r="WRR215" s="44"/>
      <c r="WRS215" s="44"/>
      <c r="WRT215" s="44"/>
      <c r="WRU215" s="44"/>
      <c r="WRV215" s="44"/>
      <c r="WRW215" s="44"/>
      <c r="WRX215" s="44"/>
      <c r="WRY215" s="44"/>
      <c r="WRZ215" s="44"/>
      <c r="WSA215" s="44"/>
      <c r="WSB215" s="44"/>
      <c r="WSC215" s="44"/>
      <c r="WSD215" s="44"/>
      <c r="WSE215" s="44"/>
      <c r="WSF215" s="44"/>
      <c r="WSG215" s="44"/>
      <c r="WSH215" s="44"/>
      <c r="WSI215" s="44"/>
      <c r="WSJ215" s="44"/>
      <c r="WSK215" s="44"/>
      <c r="WSL215" s="44"/>
      <c r="WSM215" s="44"/>
      <c r="WSN215" s="44"/>
      <c r="WSO215" s="44"/>
      <c r="WSP215" s="44"/>
      <c r="WSQ215" s="44"/>
      <c r="WSR215" s="44"/>
      <c r="WSS215" s="44"/>
      <c r="WST215" s="44"/>
      <c r="WSU215" s="44"/>
      <c r="WSV215" s="44"/>
      <c r="WSW215" s="44"/>
      <c r="WSX215" s="44"/>
      <c r="WSY215" s="44"/>
      <c r="WSZ215" s="44"/>
      <c r="WTA215" s="44"/>
      <c r="WTB215" s="44"/>
      <c r="WTC215" s="44"/>
      <c r="WTD215" s="44"/>
      <c r="WTE215" s="44"/>
      <c r="WTF215" s="44"/>
      <c r="WTG215" s="44"/>
      <c r="WTH215" s="44"/>
      <c r="WTI215" s="44"/>
      <c r="WTJ215" s="44"/>
      <c r="WTK215" s="44"/>
      <c r="WTL215" s="44"/>
      <c r="WTM215" s="44"/>
      <c r="WTN215" s="44"/>
      <c r="WTO215" s="44"/>
      <c r="WTP215" s="44"/>
      <c r="WTQ215" s="44"/>
      <c r="WTR215" s="44"/>
      <c r="WTS215" s="44"/>
      <c r="WTT215" s="44"/>
      <c r="WTU215" s="44"/>
      <c r="WTV215" s="44"/>
      <c r="WTW215" s="44"/>
      <c r="WTX215" s="44"/>
      <c r="WTY215" s="44"/>
      <c r="WTZ215" s="44"/>
      <c r="WUA215" s="44"/>
      <c r="WUB215" s="44"/>
      <c r="WUC215" s="44"/>
      <c r="WUD215" s="44"/>
      <c r="WUE215" s="44"/>
      <c r="WUF215" s="44"/>
      <c r="WUG215" s="44"/>
      <c r="WUH215" s="44"/>
      <c r="WUI215" s="44"/>
      <c r="WUJ215" s="44"/>
      <c r="WUK215" s="44"/>
      <c r="WUL215" s="44"/>
      <c r="WUM215" s="44"/>
      <c r="WUN215" s="44"/>
      <c r="WUO215" s="44"/>
      <c r="WUP215" s="44"/>
      <c r="WUQ215" s="44"/>
      <c r="WUR215" s="44"/>
      <c r="WUS215" s="44"/>
      <c r="WUT215" s="44"/>
      <c r="WUU215" s="44"/>
      <c r="WUV215" s="44"/>
      <c r="WUW215" s="44"/>
      <c r="WUX215" s="44"/>
      <c r="WUY215" s="44"/>
      <c r="WUZ215" s="44"/>
      <c r="WVA215" s="44"/>
      <c r="WVB215" s="44"/>
      <c r="WVC215" s="44"/>
      <c r="WVD215" s="44"/>
      <c r="WVE215" s="44"/>
      <c r="WVF215" s="44"/>
      <c r="WVG215" s="44"/>
      <c r="WVH215" s="44"/>
      <c r="WVI215" s="44"/>
      <c r="WVJ215" s="44"/>
      <c r="WVK215" s="44"/>
      <c r="WVL215" s="44"/>
      <c r="WVM215" s="44"/>
      <c r="WVN215" s="44"/>
      <c r="WVO215" s="44"/>
      <c r="WVP215" s="44"/>
      <c r="WVQ215" s="44"/>
      <c r="WVR215" s="44"/>
      <c r="WVS215" s="44"/>
      <c r="WVT215" s="44"/>
      <c r="WVU215" s="44"/>
      <c r="WVV215" s="44"/>
      <c r="WVW215" s="44"/>
      <c r="WVX215" s="44"/>
      <c r="WVY215" s="44"/>
      <c r="WVZ215" s="44"/>
      <c r="WWA215" s="44"/>
      <c r="WWB215" s="44"/>
      <c r="WWC215" s="44"/>
      <c r="WWD215" s="44"/>
      <c r="WWE215" s="44"/>
      <c r="WWF215" s="44"/>
      <c r="WWG215" s="44"/>
      <c r="WWH215" s="44"/>
      <c r="WWI215" s="44"/>
      <c r="WWJ215" s="44"/>
      <c r="WWK215" s="44"/>
      <c r="WWL215" s="44"/>
      <c r="WWM215" s="44"/>
      <c r="WWN215" s="44"/>
      <c r="WWO215" s="44"/>
      <c r="WWP215" s="44"/>
      <c r="WWQ215" s="44"/>
      <c r="WWR215" s="44"/>
      <c r="WWS215" s="44"/>
      <c r="WWT215" s="44"/>
      <c r="WWU215" s="44"/>
      <c r="WWV215" s="44"/>
      <c r="WWW215" s="44"/>
      <c r="WWX215" s="44"/>
      <c r="WWY215" s="44"/>
      <c r="WWZ215" s="44"/>
      <c r="WXA215" s="44"/>
      <c r="WXB215" s="44"/>
      <c r="WXC215" s="44"/>
      <c r="WXD215" s="44"/>
      <c r="WXE215" s="44"/>
      <c r="WXF215" s="44"/>
      <c r="WXG215" s="44"/>
      <c r="WXH215" s="44"/>
      <c r="WXI215" s="44"/>
      <c r="WXJ215" s="44"/>
      <c r="WXK215" s="44"/>
      <c r="WXL215" s="44"/>
      <c r="WXM215" s="44"/>
      <c r="WXN215" s="44"/>
      <c r="WXO215" s="44"/>
      <c r="WXP215" s="44"/>
      <c r="WXQ215" s="44"/>
      <c r="WXR215" s="44"/>
      <c r="WXS215" s="44"/>
      <c r="WXT215" s="44"/>
      <c r="WXU215" s="44"/>
      <c r="WXV215" s="44"/>
      <c r="WXW215" s="44"/>
      <c r="WXX215" s="44"/>
      <c r="WXY215" s="44"/>
      <c r="WXZ215" s="44"/>
      <c r="WYA215" s="44"/>
      <c r="WYB215" s="44"/>
      <c r="WYC215" s="44"/>
      <c r="WYD215" s="44"/>
      <c r="WYE215" s="44"/>
      <c r="WYF215" s="44"/>
      <c r="WYG215" s="44"/>
      <c r="WYH215" s="44"/>
      <c r="WYI215" s="44"/>
      <c r="WYJ215" s="44"/>
      <c r="WYK215" s="44"/>
      <c r="WYL215" s="44"/>
      <c r="WYM215" s="44"/>
      <c r="WYN215" s="44"/>
      <c r="WYO215" s="44"/>
      <c r="WYP215" s="44"/>
      <c r="WYQ215" s="44"/>
      <c r="WYR215" s="44"/>
      <c r="WYS215" s="44"/>
      <c r="WYT215" s="44"/>
      <c r="WYU215" s="44"/>
      <c r="WYV215" s="44"/>
      <c r="WYW215" s="44"/>
      <c r="WYX215" s="44"/>
      <c r="WYY215" s="44"/>
      <c r="WYZ215" s="44"/>
      <c r="WZA215" s="44"/>
      <c r="WZB215" s="44"/>
      <c r="WZC215" s="44"/>
      <c r="WZD215" s="44"/>
      <c r="WZE215" s="44"/>
      <c r="WZF215" s="44"/>
      <c r="WZG215" s="44"/>
      <c r="WZH215" s="44"/>
      <c r="WZI215" s="44"/>
      <c r="WZJ215" s="44"/>
      <c r="WZK215" s="44"/>
      <c r="WZL215" s="44"/>
      <c r="WZM215" s="44"/>
      <c r="WZN215" s="44"/>
      <c r="WZO215" s="44"/>
      <c r="WZP215" s="44"/>
      <c r="WZQ215" s="44"/>
      <c r="WZR215" s="44"/>
      <c r="WZS215" s="44"/>
      <c r="WZT215" s="44"/>
      <c r="WZU215" s="44"/>
      <c r="WZV215" s="44"/>
      <c r="WZW215" s="44"/>
      <c r="WZX215" s="44"/>
      <c r="WZY215" s="44"/>
      <c r="WZZ215" s="44"/>
      <c r="XAA215" s="44"/>
      <c r="XAB215" s="44"/>
      <c r="XAC215" s="44"/>
      <c r="XAD215" s="44"/>
      <c r="XAE215" s="44"/>
      <c r="XAF215" s="44"/>
      <c r="XAG215" s="44"/>
      <c r="XAH215" s="44"/>
      <c r="XAI215" s="44"/>
      <c r="XAJ215" s="44"/>
      <c r="XAK215" s="44"/>
      <c r="XAL215" s="44"/>
      <c r="XAM215" s="44"/>
      <c r="XAN215" s="44"/>
      <c r="XAO215" s="44"/>
      <c r="XAP215" s="44"/>
      <c r="XAQ215" s="44"/>
      <c r="XAR215" s="44"/>
      <c r="XAS215" s="44"/>
      <c r="XAT215" s="44"/>
      <c r="XAU215" s="44"/>
      <c r="XAV215" s="44"/>
      <c r="XAW215" s="44"/>
      <c r="XAX215" s="44"/>
      <c r="XAY215" s="44"/>
      <c r="XAZ215" s="44"/>
      <c r="XBA215" s="44"/>
      <c r="XBB215" s="44"/>
      <c r="XBC215" s="44"/>
      <c r="XBD215" s="44"/>
      <c r="XBE215" s="44"/>
      <c r="XBF215" s="44"/>
      <c r="XBG215" s="44"/>
      <c r="XBH215" s="44"/>
      <c r="XBI215" s="44"/>
      <c r="XBJ215" s="44"/>
      <c r="XBK215" s="44"/>
      <c r="XBL215" s="44"/>
      <c r="XBM215" s="44"/>
      <c r="XBN215" s="44"/>
      <c r="XBO215" s="44"/>
      <c r="XBP215" s="44"/>
      <c r="XBQ215" s="44"/>
      <c r="XBR215" s="44"/>
      <c r="XBS215" s="44"/>
      <c r="XBT215" s="44"/>
      <c r="XBU215" s="44"/>
      <c r="XBV215" s="44"/>
      <c r="XBW215" s="44"/>
      <c r="XBX215" s="44"/>
      <c r="XBY215" s="44"/>
      <c r="XBZ215" s="44"/>
      <c r="XCA215" s="44"/>
      <c r="XCB215" s="44"/>
      <c r="XCC215" s="44"/>
      <c r="XCD215" s="44"/>
      <c r="XCE215" s="44"/>
      <c r="XCF215" s="44"/>
      <c r="XCG215" s="44"/>
      <c r="XCH215" s="44"/>
      <c r="XCI215" s="44"/>
      <c r="XCJ215" s="44"/>
      <c r="XCK215" s="44"/>
      <c r="XCL215" s="44"/>
      <c r="XCM215" s="44"/>
      <c r="XCN215" s="44"/>
      <c r="XCO215" s="44"/>
      <c r="XCP215" s="44"/>
      <c r="XCQ215" s="44"/>
      <c r="XCR215" s="44"/>
      <c r="XCS215" s="44"/>
      <c r="XCT215" s="44"/>
      <c r="XCU215" s="44"/>
      <c r="XCV215" s="44"/>
      <c r="XCW215" s="44"/>
      <c r="XCX215" s="44"/>
      <c r="XCY215" s="44"/>
      <c r="XCZ215" s="44"/>
      <c r="XDA215" s="44"/>
      <c r="XDB215" s="44"/>
      <c r="XDC215" s="44"/>
      <c r="XDD215" s="44"/>
      <c r="XDE215" s="44"/>
      <c r="XDF215" s="44"/>
      <c r="XDG215" s="44"/>
      <c r="XDH215" s="44"/>
      <c r="XDI215" s="44"/>
      <c r="XDJ215" s="44"/>
      <c r="XDK215" s="44"/>
      <c r="XDL215" s="44"/>
      <c r="XDM215" s="44"/>
      <c r="XDN215" s="44"/>
      <c r="XDO215" s="44"/>
      <c r="XDP215" s="44"/>
      <c r="XDQ215" s="44"/>
      <c r="XDR215" s="44"/>
      <c r="XDS215" s="44"/>
      <c r="XDT215" s="44"/>
      <c r="XDU215" s="44"/>
      <c r="XDV215" s="44"/>
      <c r="XDW215" s="44"/>
      <c r="XDX215" s="44"/>
      <c r="XDY215" s="44"/>
      <c r="XDZ215" s="44"/>
      <c r="XEA215" s="44"/>
      <c r="XEB215" s="44"/>
      <c r="XEC215" s="44"/>
      <c r="XED215" s="44"/>
      <c r="XEE215" s="44"/>
      <c r="XEF215" s="44"/>
      <c r="XEG215" s="44"/>
      <c r="XEH215" s="44"/>
      <c r="XEI215" s="44"/>
      <c r="XEJ215" s="44"/>
      <c r="XEK215" s="44"/>
      <c r="XEL215" s="44"/>
      <c r="XEM215" s="44"/>
      <c r="XEN215" s="44"/>
      <c r="XEO215" s="44"/>
      <c r="XEP215" s="44"/>
      <c r="XEQ215" s="44"/>
      <c r="XER215" s="44"/>
      <c r="XES215" s="44"/>
      <c r="XET215" s="44"/>
      <c r="XEU215" s="44"/>
      <c r="XEV215" s="44"/>
      <c r="XEW215" s="44"/>
      <c r="XEX215" s="44"/>
      <c r="XEY215" s="44"/>
      <c r="XEZ215" s="44"/>
      <c r="XFA215" s="44"/>
      <c r="XFB215" s="44"/>
    </row>
    <row r="216" spans="1:16382" s="42" customFormat="1" ht="30.6" customHeight="1">
      <c r="A216" s="13">
        <v>207</v>
      </c>
      <c r="B216" s="45" t="s">
        <v>646</v>
      </c>
      <c r="C216" s="23" t="s">
        <v>646</v>
      </c>
      <c r="D216" s="12" t="s">
        <v>647</v>
      </c>
      <c r="E216" s="16" t="s">
        <v>280</v>
      </c>
      <c r="F216" s="17">
        <v>1113781647</v>
      </c>
      <c r="G216" s="17">
        <v>754</v>
      </c>
      <c r="H216" s="158" t="s">
        <v>648</v>
      </c>
      <c r="I216" s="28">
        <v>18000</v>
      </c>
      <c r="J216" s="28">
        <v>0</v>
      </c>
      <c r="K216" s="28">
        <v>0</v>
      </c>
      <c r="L216" s="28">
        <v>0</v>
      </c>
      <c r="M216" s="28">
        <f t="shared" si="164"/>
        <v>18000</v>
      </c>
      <c r="N216" s="17">
        <v>31</v>
      </c>
      <c r="O216" s="17">
        <v>0</v>
      </c>
      <c r="P216" s="28">
        <f t="shared" si="170"/>
        <v>18000</v>
      </c>
      <c r="Q216" s="28">
        <f t="shared" si="171"/>
        <v>0</v>
      </c>
      <c r="R216" s="28">
        <f t="shared" si="172"/>
        <v>0</v>
      </c>
      <c r="S216" s="28">
        <v>0</v>
      </c>
      <c r="T216" s="28">
        <v>0</v>
      </c>
      <c r="U216" s="28">
        <v>0</v>
      </c>
      <c r="V216" s="28">
        <f t="shared" si="165"/>
        <v>18000</v>
      </c>
      <c r="W216" s="28">
        <f t="shared" si="166"/>
        <v>15000</v>
      </c>
      <c r="X216" s="28">
        <f t="shared" si="167"/>
        <v>18000</v>
      </c>
      <c r="Y216" s="28">
        <f t="shared" si="168"/>
        <v>1800</v>
      </c>
      <c r="Z216" s="28">
        <f t="shared" si="173"/>
        <v>135</v>
      </c>
      <c r="AA216" s="38">
        <v>0</v>
      </c>
      <c r="AB216" s="28">
        <v>0</v>
      </c>
      <c r="AC216" s="28">
        <v>0</v>
      </c>
      <c r="AD216" s="28">
        <f t="shared" si="169"/>
        <v>1935</v>
      </c>
      <c r="AE216" s="28">
        <f t="shared" ref="AE216:AE223" si="174">V216-AD216</f>
        <v>16065</v>
      </c>
      <c r="AF216" s="34" t="s">
        <v>38</v>
      </c>
      <c r="AG216" s="47">
        <v>44083</v>
      </c>
      <c r="AH216" s="56"/>
      <c r="AI216" s="56"/>
      <c r="AJ216" s="56"/>
      <c r="AK216" s="56"/>
      <c r="AL216" s="56"/>
      <c r="AM216" s="56"/>
      <c r="AN216" s="56"/>
      <c r="AO216" s="56"/>
      <c r="AP216" s="57"/>
    </row>
    <row r="217" spans="1:16382" s="42" customFormat="1" ht="30.6" customHeight="1">
      <c r="A217" s="13">
        <v>208</v>
      </c>
      <c r="B217" s="45" t="s">
        <v>646</v>
      </c>
      <c r="C217" s="23" t="s">
        <v>649</v>
      </c>
      <c r="D217" s="12" t="s">
        <v>647</v>
      </c>
      <c r="E217" s="16" t="s">
        <v>283</v>
      </c>
      <c r="F217" s="17">
        <v>1106652253</v>
      </c>
      <c r="G217" s="17">
        <v>72</v>
      </c>
      <c r="H217" s="158" t="s">
        <v>650</v>
      </c>
      <c r="I217" s="28">
        <v>18000</v>
      </c>
      <c r="J217" s="28">
        <v>0</v>
      </c>
      <c r="K217" s="28">
        <v>0</v>
      </c>
      <c r="L217" s="28">
        <v>0</v>
      </c>
      <c r="M217" s="28">
        <f t="shared" si="164"/>
        <v>18000</v>
      </c>
      <c r="N217" s="17">
        <v>31</v>
      </c>
      <c r="O217" s="17">
        <v>0</v>
      </c>
      <c r="P217" s="28">
        <f t="shared" si="170"/>
        <v>18000</v>
      </c>
      <c r="Q217" s="28">
        <f t="shared" si="171"/>
        <v>0</v>
      </c>
      <c r="R217" s="28">
        <f t="shared" si="172"/>
        <v>0</v>
      </c>
      <c r="S217" s="28">
        <v>0</v>
      </c>
      <c r="T217" s="28">
        <v>0</v>
      </c>
      <c r="U217" s="28">
        <v>0</v>
      </c>
      <c r="V217" s="28">
        <f t="shared" si="165"/>
        <v>18000</v>
      </c>
      <c r="W217" s="28">
        <f t="shared" si="166"/>
        <v>15000</v>
      </c>
      <c r="X217" s="28">
        <f t="shared" si="167"/>
        <v>18000</v>
      </c>
      <c r="Y217" s="28">
        <f t="shared" si="168"/>
        <v>1800</v>
      </c>
      <c r="Z217" s="28">
        <f t="shared" si="173"/>
        <v>135</v>
      </c>
      <c r="AA217" s="38">
        <v>0</v>
      </c>
      <c r="AB217" s="28">
        <v>0</v>
      </c>
      <c r="AC217" s="28">
        <v>0</v>
      </c>
      <c r="AD217" s="28">
        <f t="shared" si="169"/>
        <v>1935</v>
      </c>
      <c r="AE217" s="28">
        <f t="shared" si="174"/>
        <v>16065</v>
      </c>
      <c r="AF217" s="34" t="s">
        <v>38</v>
      </c>
      <c r="AG217" s="47">
        <v>44083</v>
      </c>
      <c r="AH217" s="56"/>
      <c r="AI217" s="56"/>
      <c r="AJ217" s="56"/>
      <c r="AK217" s="56"/>
      <c r="AL217" s="59"/>
      <c r="AM217" s="56"/>
      <c r="AN217" s="56"/>
      <c r="AO217" s="56"/>
      <c r="AP217" s="57"/>
    </row>
    <row r="218" spans="1:16382" s="42" customFormat="1" ht="30.6" customHeight="1">
      <c r="A218" s="13">
        <v>209</v>
      </c>
      <c r="B218" s="45" t="s">
        <v>646</v>
      </c>
      <c r="C218" s="23" t="s">
        <v>651</v>
      </c>
      <c r="D218" s="12" t="s">
        <v>647</v>
      </c>
      <c r="E218" s="16" t="s">
        <v>283</v>
      </c>
      <c r="F218" s="17">
        <v>1106652254</v>
      </c>
      <c r="G218" s="17">
        <v>73</v>
      </c>
      <c r="H218" s="158" t="s">
        <v>652</v>
      </c>
      <c r="I218" s="28">
        <v>18000</v>
      </c>
      <c r="J218" s="28">
        <v>0</v>
      </c>
      <c r="K218" s="28">
        <v>0</v>
      </c>
      <c r="L218" s="28">
        <v>0</v>
      </c>
      <c r="M218" s="28">
        <f t="shared" si="164"/>
        <v>18000</v>
      </c>
      <c r="N218" s="17">
        <v>31</v>
      </c>
      <c r="O218" s="17">
        <v>0</v>
      </c>
      <c r="P218" s="28">
        <f t="shared" si="170"/>
        <v>18000</v>
      </c>
      <c r="Q218" s="28">
        <f t="shared" si="171"/>
        <v>0</v>
      </c>
      <c r="R218" s="28">
        <f t="shared" si="172"/>
        <v>0</v>
      </c>
      <c r="S218" s="28">
        <v>0</v>
      </c>
      <c r="T218" s="28">
        <v>0</v>
      </c>
      <c r="U218" s="28">
        <v>0</v>
      </c>
      <c r="V218" s="28">
        <f t="shared" si="165"/>
        <v>18000</v>
      </c>
      <c r="W218" s="28">
        <f t="shared" si="166"/>
        <v>15000</v>
      </c>
      <c r="X218" s="28">
        <f t="shared" si="167"/>
        <v>18000</v>
      </c>
      <c r="Y218" s="28">
        <f t="shared" si="168"/>
        <v>1800</v>
      </c>
      <c r="Z218" s="28">
        <f t="shared" si="173"/>
        <v>135</v>
      </c>
      <c r="AA218" s="38">
        <v>0</v>
      </c>
      <c r="AB218" s="28">
        <v>0</v>
      </c>
      <c r="AC218" s="28">
        <v>0</v>
      </c>
      <c r="AD218" s="28">
        <f t="shared" si="169"/>
        <v>1935</v>
      </c>
      <c r="AE218" s="28">
        <f t="shared" si="174"/>
        <v>16065</v>
      </c>
      <c r="AF218" s="34" t="s">
        <v>38</v>
      </c>
      <c r="AG218" s="47">
        <v>44083</v>
      </c>
      <c r="AH218" s="56"/>
      <c r="AI218" s="56"/>
      <c r="AJ218" s="56"/>
      <c r="AK218" s="56"/>
      <c r="AL218" s="59"/>
      <c r="AM218" s="56"/>
      <c r="AN218" s="56"/>
      <c r="AO218" s="56"/>
      <c r="AP218" s="57"/>
    </row>
    <row r="219" spans="1:16382" s="42" customFormat="1" ht="30.6" customHeight="1">
      <c r="A219" s="13">
        <v>210</v>
      </c>
      <c r="B219" s="45" t="s">
        <v>646</v>
      </c>
      <c r="C219" s="12" t="s">
        <v>653</v>
      </c>
      <c r="D219" s="12" t="s">
        <v>654</v>
      </c>
      <c r="E219" s="16" t="s">
        <v>283</v>
      </c>
      <c r="F219" s="17">
        <v>1112305750</v>
      </c>
      <c r="G219" s="17">
        <v>484</v>
      </c>
      <c r="H219" s="158" t="s">
        <v>655</v>
      </c>
      <c r="I219" s="28">
        <v>14900</v>
      </c>
      <c r="J219" s="28">
        <v>0</v>
      </c>
      <c r="K219" s="28">
        <v>0</v>
      </c>
      <c r="L219" s="28">
        <v>0</v>
      </c>
      <c r="M219" s="28">
        <f t="shared" si="164"/>
        <v>14900</v>
      </c>
      <c r="N219" s="17">
        <v>0</v>
      </c>
      <c r="O219" s="17">
        <v>0</v>
      </c>
      <c r="P219" s="28">
        <f t="shared" si="170"/>
        <v>0</v>
      </c>
      <c r="Q219" s="28">
        <f t="shared" si="171"/>
        <v>0</v>
      </c>
      <c r="R219" s="28">
        <f t="shared" si="172"/>
        <v>0</v>
      </c>
      <c r="S219" s="28">
        <v>0</v>
      </c>
      <c r="T219" s="28">
        <v>0</v>
      </c>
      <c r="U219" s="28">
        <v>0</v>
      </c>
      <c r="V219" s="28">
        <f t="shared" si="165"/>
        <v>0</v>
      </c>
      <c r="W219" s="28">
        <f t="shared" si="166"/>
        <v>0</v>
      </c>
      <c r="X219" s="28">
        <f t="shared" si="167"/>
        <v>0</v>
      </c>
      <c r="Y219" s="28">
        <f t="shared" si="168"/>
        <v>0</v>
      </c>
      <c r="Z219" s="28">
        <f t="shared" si="173"/>
        <v>0</v>
      </c>
      <c r="AA219" s="38">
        <v>0</v>
      </c>
      <c r="AB219" s="28">
        <v>0</v>
      </c>
      <c r="AC219" s="28">
        <v>0</v>
      </c>
      <c r="AD219" s="28">
        <f t="shared" si="169"/>
        <v>0</v>
      </c>
      <c r="AE219" s="28">
        <f t="shared" si="174"/>
        <v>0</v>
      </c>
      <c r="AF219" s="78"/>
      <c r="AG219" s="49"/>
      <c r="AI219" s="56"/>
      <c r="AJ219" s="56"/>
      <c r="AK219" s="56"/>
      <c r="AL219" s="58"/>
      <c r="AM219" s="56"/>
      <c r="AN219" s="56"/>
      <c r="AO219" s="56"/>
      <c r="AP219" s="57"/>
    </row>
    <row r="220" spans="1:16382" s="42" customFormat="1" ht="30.6" customHeight="1">
      <c r="A220" s="13">
        <v>211</v>
      </c>
      <c r="B220" s="45" t="s">
        <v>646</v>
      </c>
      <c r="C220" s="23" t="s">
        <v>656</v>
      </c>
      <c r="D220" s="23" t="s">
        <v>657</v>
      </c>
      <c r="E220" s="16" t="s">
        <v>286</v>
      </c>
      <c r="F220" s="17">
        <v>1112027145</v>
      </c>
      <c r="G220" s="17">
        <v>11877</v>
      </c>
      <c r="H220" s="158" t="s">
        <v>658</v>
      </c>
      <c r="I220" s="28">
        <v>14900</v>
      </c>
      <c r="J220" s="28">
        <v>0</v>
      </c>
      <c r="K220" s="28">
        <v>0</v>
      </c>
      <c r="L220" s="28">
        <v>0</v>
      </c>
      <c r="M220" s="28">
        <f t="shared" si="164"/>
        <v>14900</v>
      </c>
      <c r="N220" s="17">
        <v>24</v>
      </c>
      <c r="O220" s="17">
        <v>0</v>
      </c>
      <c r="P220" s="28">
        <f t="shared" si="170"/>
        <v>11535</v>
      </c>
      <c r="Q220" s="28">
        <f t="shared" si="171"/>
        <v>0</v>
      </c>
      <c r="R220" s="28">
        <f t="shared" si="172"/>
        <v>0</v>
      </c>
      <c r="S220" s="28">
        <v>0</v>
      </c>
      <c r="T220" s="28">
        <v>0</v>
      </c>
      <c r="U220" s="28">
        <v>0</v>
      </c>
      <c r="V220" s="28">
        <f t="shared" si="165"/>
        <v>11535</v>
      </c>
      <c r="W220" s="28">
        <f t="shared" si="166"/>
        <v>11535</v>
      </c>
      <c r="X220" s="28">
        <f t="shared" si="167"/>
        <v>11535</v>
      </c>
      <c r="Y220" s="28">
        <f t="shared" si="168"/>
        <v>1384</v>
      </c>
      <c r="Z220" s="28">
        <f t="shared" si="173"/>
        <v>87</v>
      </c>
      <c r="AA220" s="38">
        <v>0</v>
      </c>
      <c r="AB220" s="28">
        <v>0</v>
      </c>
      <c r="AC220" s="28">
        <v>0</v>
      </c>
      <c r="AD220" s="28">
        <f t="shared" si="169"/>
        <v>1471</v>
      </c>
      <c r="AE220" s="28">
        <f t="shared" si="174"/>
        <v>10064</v>
      </c>
      <c r="AF220" s="77"/>
      <c r="AG220" s="49"/>
      <c r="AH220" s="56"/>
      <c r="AI220" s="56"/>
      <c r="AJ220" s="56"/>
      <c r="AK220" s="56"/>
      <c r="AL220" s="56"/>
      <c r="AM220" s="56"/>
      <c r="AN220" s="56"/>
      <c r="AO220" s="56"/>
      <c r="AP220" s="57"/>
    </row>
    <row r="221" spans="1:16382" s="42" customFormat="1" ht="30.6" customHeight="1">
      <c r="A221" s="13">
        <v>212</v>
      </c>
      <c r="B221" s="45" t="s">
        <v>646</v>
      </c>
      <c r="C221" s="130" t="s">
        <v>659</v>
      </c>
      <c r="D221" s="23" t="s">
        <v>660</v>
      </c>
      <c r="E221" s="16" t="s">
        <v>286</v>
      </c>
      <c r="F221" s="14">
        <v>1113773663</v>
      </c>
      <c r="G221" s="14">
        <v>11820</v>
      </c>
      <c r="H221" s="158" t="s">
        <v>661</v>
      </c>
      <c r="I221" s="28">
        <v>14900</v>
      </c>
      <c r="J221" s="28">
        <v>0</v>
      </c>
      <c r="K221" s="28">
        <v>0</v>
      </c>
      <c r="L221" s="28">
        <v>0</v>
      </c>
      <c r="M221" s="28">
        <f t="shared" si="164"/>
        <v>14900</v>
      </c>
      <c r="N221" s="17">
        <v>0</v>
      </c>
      <c r="O221" s="17">
        <v>0</v>
      </c>
      <c r="P221" s="28">
        <f t="shared" si="170"/>
        <v>0</v>
      </c>
      <c r="Q221" s="28">
        <f t="shared" si="171"/>
        <v>0</v>
      </c>
      <c r="R221" s="28">
        <f t="shared" si="172"/>
        <v>0</v>
      </c>
      <c r="S221" s="28">
        <v>0</v>
      </c>
      <c r="T221" s="28">
        <v>0</v>
      </c>
      <c r="U221" s="28">
        <v>0</v>
      </c>
      <c r="V221" s="28">
        <f t="shared" si="165"/>
        <v>0</v>
      </c>
      <c r="W221" s="28">
        <f t="shared" si="166"/>
        <v>0</v>
      </c>
      <c r="X221" s="28">
        <f t="shared" si="167"/>
        <v>0</v>
      </c>
      <c r="Y221" s="28">
        <f t="shared" si="168"/>
        <v>0</v>
      </c>
      <c r="Z221" s="28">
        <f t="shared" si="173"/>
        <v>0</v>
      </c>
      <c r="AA221" s="38">
        <v>0</v>
      </c>
      <c r="AB221" s="38">
        <v>0</v>
      </c>
      <c r="AC221" s="28">
        <v>0</v>
      </c>
      <c r="AD221" s="28">
        <f t="shared" si="169"/>
        <v>0</v>
      </c>
      <c r="AE221" s="28">
        <f t="shared" si="174"/>
        <v>0</v>
      </c>
      <c r="AF221" s="78"/>
      <c r="AG221" s="49"/>
      <c r="AH221" s="56"/>
      <c r="AI221" s="56"/>
      <c r="AJ221" s="56"/>
      <c r="AK221" s="56"/>
      <c r="AL221" s="56"/>
      <c r="AM221" s="56"/>
      <c r="AN221" s="56"/>
      <c r="AO221" s="56"/>
      <c r="AP221" s="57"/>
    </row>
    <row r="222" spans="1:16382" s="42" customFormat="1" ht="30.6" customHeight="1">
      <c r="A222" s="13">
        <v>213</v>
      </c>
      <c r="B222" s="45" t="s">
        <v>646</v>
      </c>
      <c r="C222" s="12" t="s">
        <v>662</v>
      </c>
      <c r="D222" s="12" t="s">
        <v>663</v>
      </c>
      <c r="E222" s="16" t="s">
        <v>280</v>
      </c>
      <c r="F222" s="16">
        <v>4112606298</v>
      </c>
      <c r="G222" s="14">
        <v>11730</v>
      </c>
      <c r="H222" s="80" t="s">
        <v>664</v>
      </c>
      <c r="I222" s="28">
        <v>18000</v>
      </c>
      <c r="J222" s="28">
        <v>0</v>
      </c>
      <c r="K222" s="28">
        <v>0</v>
      </c>
      <c r="L222" s="28">
        <v>0</v>
      </c>
      <c r="M222" s="28">
        <f t="shared" si="164"/>
        <v>18000</v>
      </c>
      <c r="N222" s="17">
        <v>31</v>
      </c>
      <c r="O222" s="17">
        <v>0</v>
      </c>
      <c r="P222" s="28">
        <f t="shared" si="170"/>
        <v>18000</v>
      </c>
      <c r="Q222" s="28">
        <f t="shared" si="171"/>
        <v>0</v>
      </c>
      <c r="R222" s="28">
        <f t="shared" si="172"/>
        <v>0</v>
      </c>
      <c r="S222" s="28">
        <v>0</v>
      </c>
      <c r="T222" s="28">
        <v>0</v>
      </c>
      <c r="U222" s="28">
        <v>0</v>
      </c>
      <c r="V222" s="28">
        <f t="shared" si="165"/>
        <v>18000</v>
      </c>
      <c r="W222" s="28">
        <f t="shared" si="166"/>
        <v>15000</v>
      </c>
      <c r="X222" s="28">
        <f t="shared" si="167"/>
        <v>18000</v>
      </c>
      <c r="Y222" s="28">
        <f t="shared" si="168"/>
        <v>1800</v>
      </c>
      <c r="Z222" s="28">
        <f t="shared" si="173"/>
        <v>135</v>
      </c>
      <c r="AA222" s="38">
        <v>0</v>
      </c>
      <c r="AB222" s="38">
        <v>0</v>
      </c>
      <c r="AC222" s="28">
        <v>0</v>
      </c>
      <c r="AD222" s="28">
        <f t="shared" si="169"/>
        <v>1935</v>
      </c>
      <c r="AE222" s="28">
        <f t="shared" si="174"/>
        <v>16065</v>
      </c>
      <c r="AF222" s="78"/>
      <c r="AG222" s="47"/>
      <c r="AH222" s="56"/>
      <c r="AI222" s="56"/>
      <c r="AJ222" s="56"/>
      <c r="AK222" s="56"/>
      <c r="AL222" s="57"/>
    </row>
    <row r="223" spans="1:16382" s="42" customFormat="1" ht="30.6" customHeight="1">
      <c r="A223" s="13">
        <v>214</v>
      </c>
      <c r="B223" s="45" t="s">
        <v>646</v>
      </c>
      <c r="C223" s="23" t="s">
        <v>665</v>
      </c>
      <c r="D223" s="23" t="s">
        <v>666</v>
      </c>
      <c r="E223" s="16" t="s">
        <v>286</v>
      </c>
      <c r="F223" s="16">
        <v>1115066055</v>
      </c>
      <c r="G223" s="14">
        <v>11518</v>
      </c>
      <c r="H223" s="33" t="s">
        <v>667</v>
      </c>
      <c r="I223" s="28">
        <v>14900</v>
      </c>
      <c r="J223" s="28">
        <v>0</v>
      </c>
      <c r="K223" s="28">
        <v>0</v>
      </c>
      <c r="L223" s="28">
        <v>0</v>
      </c>
      <c r="M223" s="28">
        <f t="shared" si="164"/>
        <v>14900</v>
      </c>
      <c r="N223" s="17">
        <v>0</v>
      </c>
      <c r="O223" s="17">
        <v>0</v>
      </c>
      <c r="P223" s="28">
        <f t="shared" si="170"/>
        <v>0</v>
      </c>
      <c r="Q223" s="28">
        <f t="shared" si="171"/>
        <v>0</v>
      </c>
      <c r="R223" s="28">
        <f t="shared" si="172"/>
        <v>0</v>
      </c>
      <c r="S223" s="28">
        <v>0</v>
      </c>
      <c r="T223" s="28">
        <v>0</v>
      </c>
      <c r="U223" s="28">
        <v>0</v>
      </c>
      <c r="V223" s="28">
        <f t="shared" si="165"/>
        <v>0</v>
      </c>
      <c r="W223" s="28">
        <f t="shared" si="166"/>
        <v>0</v>
      </c>
      <c r="X223" s="28">
        <f t="shared" si="167"/>
        <v>0</v>
      </c>
      <c r="Y223" s="28">
        <f t="shared" si="168"/>
        <v>0</v>
      </c>
      <c r="Z223" s="28">
        <f t="shared" si="173"/>
        <v>0</v>
      </c>
      <c r="AA223" s="38">
        <v>0</v>
      </c>
      <c r="AB223" s="38">
        <v>0</v>
      </c>
      <c r="AC223" s="28">
        <v>0</v>
      </c>
      <c r="AD223" s="28">
        <f t="shared" si="169"/>
        <v>0</v>
      </c>
      <c r="AE223" s="28">
        <f t="shared" si="174"/>
        <v>0</v>
      </c>
      <c r="AF223" s="78"/>
      <c r="AG223" s="47"/>
      <c r="AH223" s="58"/>
      <c r="AI223" s="56"/>
      <c r="AJ223" s="56"/>
      <c r="AK223" s="56"/>
      <c r="AL223" s="59"/>
      <c r="AM223" s="56"/>
      <c r="AN223" s="56"/>
      <c r="AO223" s="56"/>
      <c r="AP223" s="57"/>
    </row>
    <row r="224" spans="1:16382" s="42" customFormat="1" ht="30.6" customHeight="1">
      <c r="A224" s="13">
        <v>215</v>
      </c>
      <c r="B224" s="45" t="s">
        <v>646</v>
      </c>
      <c r="C224" s="12" t="s">
        <v>668</v>
      </c>
      <c r="D224" s="12" t="s">
        <v>669</v>
      </c>
      <c r="E224" s="16" t="s">
        <v>280</v>
      </c>
      <c r="F224" s="17">
        <v>1113773057</v>
      </c>
      <c r="G224" s="17">
        <v>11702</v>
      </c>
      <c r="H224" s="158" t="s">
        <v>670</v>
      </c>
      <c r="I224" s="28">
        <v>18000</v>
      </c>
      <c r="J224" s="28">
        <v>0</v>
      </c>
      <c r="K224" s="28">
        <v>0</v>
      </c>
      <c r="L224" s="28">
        <v>0</v>
      </c>
      <c r="M224" s="28">
        <f>I224+J224+K224+L224</f>
        <v>18000</v>
      </c>
      <c r="N224" s="17">
        <v>20</v>
      </c>
      <c r="O224" s="17">
        <v>0</v>
      </c>
      <c r="P224" s="28">
        <f t="shared" si="170"/>
        <v>11613</v>
      </c>
      <c r="Q224" s="28">
        <f t="shared" si="171"/>
        <v>0</v>
      </c>
      <c r="R224" s="28">
        <f t="shared" si="172"/>
        <v>0</v>
      </c>
      <c r="S224" s="28">
        <v>0</v>
      </c>
      <c r="T224" s="28">
        <v>0</v>
      </c>
      <c r="U224" s="28">
        <v>0</v>
      </c>
      <c r="V224" s="28">
        <f>P224+Q224+R224+S224+T224+U224</f>
        <v>11613</v>
      </c>
      <c r="W224" s="28">
        <f>IF(P224&gt;15000,15000,P224)</f>
        <v>11613</v>
      </c>
      <c r="X224" s="28">
        <f>V224</f>
        <v>11613</v>
      </c>
      <c r="Y224" s="28">
        <f t="shared" si="168"/>
        <v>1394</v>
      </c>
      <c r="Z224" s="28">
        <f t="shared" si="173"/>
        <v>88</v>
      </c>
      <c r="AA224" s="38">
        <v>0</v>
      </c>
      <c r="AB224" s="38">
        <v>0</v>
      </c>
      <c r="AC224" s="28">
        <v>0</v>
      </c>
      <c r="AD224" s="28">
        <f t="shared" si="169"/>
        <v>1482</v>
      </c>
      <c r="AE224" s="28">
        <f>V224-AD224</f>
        <v>10131</v>
      </c>
      <c r="AF224" s="78" t="s">
        <v>38</v>
      </c>
      <c r="AG224" s="49">
        <v>44088</v>
      </c>
      <c r="AH224" s="56"/>
      <c r="AI224" s="56"/>
      <c r="AJ224" s="56"/>
      <c r="AK224" s="56"/>
      <c r="AL224" s="57"/>
    </row>
    <row r="225" spans="1:42" s="42" customFormat="1" ht="30.6" customHeight="1">
      <c r="A225" s="13">
        <v>216</v>
      </c>
      <c r="B225" s="45" t="s">
        <v>646</v>
      </c>
      <c r="C225" s="12" t="s">
        <v>671</v>
      </c>
      <c r="D225" s="61" t="s">
        <v>672</v>
      </c>
      <c r="E225" s="16" t="s">
        <v>286</v>
      </c>
      <c r="F225" s="17">
        <v>1114370826</v>
      </c>
      <c r="G225" s="17">
        <v>11719</v>
      </c>
      <c r="H225" s="158" t="s">
        <v>673</v>
      </c>
      <c r="I225" s="28">
        <v>14900</v>
      </c>
      <c r="J225" s="28">
        <v>0</v>
      </c>
      <c r="K225" s="28">
        <v>0</v>
      </c>
      <c r="L225" s="28">
        <v>0</v>
      </c>
      <c r="M225" s="28">
        <f t="shared" ref="M225:M227" si="175">I225+J225+K225+L225</f>
        <v>14900</v>
      </c>
      <c r="N225" s="17">
        <v>20</v>
      </c>
      <c r="O225" s="17">
        <v>0</v>
      </c>
      <c r="P225" s="28">
        <f t="shared" si="170"/>
        <v>9613</v>
      </c>
      <c r="Q225" s="28">
        <f t="shared" si="171"/>
        <v>0</v>
      </c>
      <c r="R225" s="28">
        <f t="shared" si="172"/>
        <v>0</v>
      </c>
      <c r="S225" s="28">
        <v>0</v>
      </c>
      <c r="T225" s="28">
        <v>0</v>
      </c>
      <c r="U225" s="28">
        <v>0</v>
      </c>
      <c r="V225" s="28">
        <f>P225+Q225+R225+S225+T225+U225</f>
        <v>9613</v>
      </c>
      <c r="W225" s="28">
        <f>IF(P225&gt;15000,15000,P225)</f>
        <v>9613</v>
      </c>
      <c r="X225" s="28">
        <f>V225</f>
        <v>9613</v>
      </c>
      <c r="Y225" s="28">
        <f t="shared" si="168"/>
        <v>1154</v>
      </c>
      <c r="Z225" s="28">
        <f t="shared" si="173"/>
        <v>73</v>
      </c>
      <c r="AA225" s="38">
        <v>0</v>
      </c>
      <c r="AB225" s="38">
        <v>0</v>
      </c>
      <c r="AC225" s="28">
        <v>0</v>
      </c>
      <c r="AD225" s="28">
        <f t="shared" si="169"/>
        <v>1227</v>
      </c>
      <c r="AE225" s="28">
        <f>V225-AD225</f>
        <v>8386</v>
      </c>
      <c r="AF225" s="78"/>
      <c r="AG225" s="49"/>
      <c r="AH225" s="56"/>
      <c r="AI225" s="56"/>
      <c r="AJ225" s="56"/>
      <c r="AK225" s="56"/>
      <c r="AL225" s="57"/>
    </row>
    <row r="226" spans="1:42" s="42" customFormat="1" ht="30.6" customHeight="1">
      <c r="A226" s="13">
        <v>217</v>
      </c>
      <c r="B226" s="45" t="s">
        <v>646</v>
      </c>
      <c r="C226" s="12" t="s">
        <v>674</v>
      </c>
      <c r="D226" s="102" t="s">
        <v>675</v>
      </c>
      <c r="E226" s="16" t="s">
        <v>286</v>
      </c>
      <c r="F226" s="17">
        <v>1115468866</v>
      </c>
      <c r="G226" s="17">
        <v>11720</v>
      </c>
      <c r="H226" s="123" t="s">
        <v>676</v>
      </c>
      <c r="I226" s="28">
        <v>14900</v>
      </c>
      <c r="J226" s="28">
        <v>0</v>
      </c>
      <c r="K226" s="28">
        <v>0</v>
      </c>
      <c r="L226" s="28">
        <v>0</v>
      </c>
      <c r="M226" s="28">
        <f t="shared" si="175"/>
        <v>14900</v>
      </c>
      <c r="N226" s="17">
        <v>24</v>
      </c>
      <c r="O226" s="17">
        <v>0</v>
      </c>
      <c r="P226" s="28">
        <f t="shared" si="170"/>
        <v>11535</v>
      </c>
      <c r="Q226" s="28">
        <f t="shared" si="171"/>
        <v>0</v>
      </c>
      <c r="R226" s="28">
        <f t="shared" si="172"/>
        <v>0</v>
      </c>
      <c r="S226" s="28">
        <v>0</v>
      </c>
      <c r="T226" s="28">
        <v>0</v>
      </c>
      <c r="U226" s="28">
        <v>0</v>
      </c>
      <c r="V226" s="28">
        <f>P226+Q226+R226+S226+T226+U226</f>
        <v>11535</v>
      </c>
      <c r="W226" s="28">
        <f>IF(P226&gt;15000,15000,P226)</f>
        <v>11535</v>
      </c>
      <c r="X226" s="28">
        <f>V226</f>
        <v>11535</v>
      </c>
      <c r="Y226" s="28">
        <f t="shared" si="168"/>
        <v>1384</v>
      </c>
      <c r="Z226" s="28">
        <f t="shared" si="173"/>
        <v>87</v>
      </c>
      <c r="AA226" s="38">
        <v>0</v>
      </c>
      <c r="AB226" s="38">
        <v>0</v>
      </c>
      <c r="AC226" s="28">
        <v>0</v>
      </c>
      <c r="AD226" s="28">
        <f t="shared" si="169"/>
        <v>1471</v>
      </c>
      <c r="AE226" s="28">
        <f>V226-AD226</f>
        <v>10064</v>
      </c>
      <c r="AF226" s="78"/>
      <c r="AG226" s="49"/>
      <c r="AH226" s="56"/>
      <c r="AI226" s="56"/>
      <c r="AJ226" s="56"/>
      <c r="AK226" s="56"/>
      <c r="AL226" s="57"/>
    </row>
    <row r="227" spans="1:42" s="42" customFormat="1" ht="30.6" customHeight="1">
      <c r="A227" s="13">
        <v>218</v>
      </c>
      <c r="B227" s="45" t="s">
        <v>646</v>
      </c>
      <c r="C227" s="12" t="s">
        <v>677</v>
      </c>
      <c r="D227" s="23" t="s">
        <v>678</v>
      </c>
      <c r="E227" s="16" t="s">
        <v>283</v>
      </c>
      <c r="F227" s="103">
        <v>1112029041</v>
      </c>
      <c r="G227" s="17">
        <v>11836</v>
      </c>
      <c r="H227" s="140" t="s">
        <v>679</v>
      </c>
      <c r="I227" s="28">
        <v>14900</v>
      </c>
      <c r="J227" s="28">
        <v>0</v>
      </c>
      <c r="K227" s="28">
        <v>0</v>
      </c>
      <c r="L227" s="28">
        <v>0</v>
      </c>
      <c r="M227" s="28">
        <f t="shared" si="175"/>
        <v>14900</v>
      </c>
      <c r="N227" s="17">
        <v>24</v>
      </c>
      <c r="O227" s="17">
        <v>0</v>
      </c>
      <c r="P227" s="28">
        <f t="shared" si="170"/>
        <v>11535</v>
      </c>
      <c r="Q227" s="28">
        <f t="shared" si="171"/>
        <v>0</v>
      </c>
      <c r="R227" s="28">
        <f t="shared" si="172"/>
        <v>0</v>
      </c>
      <c r="S227" s="28">
        <v>0</v>
      </c>
      <c r="T227" s="28">
        <v>0</v>
      </c>
      <c r="U227" s="28">
        <v>0</v>
      </c>
      <c r="V227" s="28">
        <f>P227+Q227+R227+S227+T227+U227</f>
        <v>11535</v>
      </c>
      <c r="W227" s="28">
        <f>IF(P227&gt;15000,15000,P227)</f>
        <v>11535</v>
      </c>
      <c r="X227" s="28">
        <f>V227</f>
        <v>11535</v>
      </c>
      <c r="Y227" s="28">
        <f t="shared" si="168"/>
        <v>1384</v>
      </c>
      <c r="Z227" s="28">
        <f t="shared" si="173"/>
        <v>87</v>
      </c>
      <c r="AA227" s="38">
        <v>0</v>
      </c>
      <c r="AB227" s="38">
        <v>0</v>
      </c>
      <c r="AC227" s="28">
        <v>0</v>
      </c>
      <c r="AD227" s="28">
        <f t="shared" si="169"/>
        <v>1471</v>
      </c>
      <c r="AE227" s="28">
        <f>V227-AD227</f>
        <v>10064</v>
      </c>
      <c r="AF227" s="78"/>
      <c r="AG227" s="49"/>
      <c r="AH227" s="56"/>
      <c r="AI227" s="56"/>
      <c r="AJ227" s="56"/>
      <c r="AK227" s="56"/>
      <c r="AL227" s="57"/>
    </row>
    <row r="228" spans="1:42" s="45" customFormat="1" ht="30.6" customHeight="1">
      <c r="A228" s="13">
        <v>219</v>
      </c>
      <c r="B228" s="45" t="s">
        <v>680</v>
      </c>
      <c r="C228" s="23" t="s">
        <v>680</v>
      </c>
      <c r="D228" s="23" t="s">
        <v>681</v>
      </c>
      <c r="E228" s="45" t="s">
        <v>280</v>
      </c>
      <c r="F228" s="45">
        <v>1115158333</v>
      </c>
      <c r="G228" s="45">
        <v>11617</v>
      </c>
      <c r="H228" s="45" t="s">
        <v>682</v>
      </c>
      <c r="I228" s="28">
        <v>18000</v>
      </c>
      <c r="J228" s="14">
        <v>0</v>
      </c>
      <c r="K228" s="14">
        <v>0</v>
      </c>
      <c r="L228" s="14">
        <v>0</v>
      </c>
      <c r="M228" s="14">
        <f>I228+J228+K228+L228</f>
        <v>18000</v>
      </c>
      <c r="N228" s="14">
        <v>31</v>
      </c>
      <c r="O228" s="14">
        <v>0</v>
      </c>
      <c r="P228" s="28">
        <f t="shared" si="170"/>
        <v>18000</v>
      </c>
      <c r="Q228" s="28">
        <f t="shared" si="171"/>
        <v>0</v>
      </c>
      <c r="R228" s="28">
        <f t="shared" si="172"/>
        <v>0</v>
      </c>
      <c r="S228" s="14">
        <v>0</v>
      </c>
      <c r="T228" s="14">
        <v>0</v>
      </c>
      <c r="U228" s="14">
        <v>0</v>
      </c>
      <c r="V228" s="14">
        <f t="shared" ref="V228:V233" si="176">P228+Q228+R228+S228+T228+U228</f>
        <v>18000</v>
      </c>
      <c r="W228" s="14">
        <f t="shared" ref="W228:W233" si="177">IF(P228&gt;15000,15000,P228)</f>
        <v>15000</v>
      </c>
      <c r="X228" s="14">
        <f t="shared" ref="X228:X233" si="178">V228</f>
        <v>18000</v>
      </c>
      <c r="Y228" s="28">
        <f t="shared" si="168"/>
        <v>1800</v>
      </c>
      <c r="Z228" s="28">
        <f t="shared" si="173"/>
        <v>135</v>
      </c>
      <c r="AA228" s="14">
        <v>0</v>
      </c>
      <c r="AB228" s="14">
        <v>0</v>
      </c>
      <c r="AC228" s="14">
        <v>0</v>
      </c>
      <c r="AD228" s="14">
        <f t="shared" si="169"/>
        <v>1935</v>
      </c>
      <c r="AE228" s="14">
        <f t="shared" ref="AE228:AE243" si="179">V228-AD228</f>
        <v>16065</v>
      </c>
      <c r="AF228" s="34" t="s">
        <v>38</v>
      </c>
      <c r="AG228" s="47">
        <v>44090</v>
      </c>
    </row>
    <row r="229" spans="1:42" s="45" customFormat="1" ht="30.6" customHeight="1">
      <c r="A229" s="13">
        <v>220</v>
      </c>
      <c r="B229" s="45" t="s">
        <v>680</v>
      </c>
      <c r="C229" s="23" t="s">
        <v>683</v>
      </c>
      <c r="D229" s="23" t="s">
        <v>684</v>
      </c>
      <c r="E229" s="45" t="s">
        <v>286</v>
      </c>
      <c r="F229" s="45">
        <v>1115249582</v>
      </c>
      <c r="G229" s="45">
        <v>11651</v>
      </c>
      <c r="H229" s="123" t="s">
        <v>685</v>
      </c>
      <c r="I229" s="28">
        <v>14900</v>
      </c>
      <c r="J229" s="45">
        <v>0</v>
      </c>
      <c r="K229" s="45">
        <v>0</v>
      </c>
      <c r="L229" s="45">
        <v>0</v>
      </c>
      <c r="M229" s="14">
        <f t="shared" ref="M229:M233" si="180">I229+J229+K229+L229</f>
        <v>14900</v>
      </c>
      <c r="N229" s="14">
        <v>31</v>
      </c>
      <c r="O229" s="14">
        <v>0</v>
      </c>
      <c r="P229" s="28">
        <f t="shared" si="170"/>
        <v>14900</v>
      </c>
      <c r="Q229" s="28">
        <f t="shared" si="171"/>
        <v>0</v>
      </c>
      <c r="R229" s="28">
        <f t="shared" si="172"/>
        <v>0</v>
      </c>
      <c r="S229" s="14">
        <v>0</v>
      </c>
      <c r="T229" s="14">
        <v>0</v>
      </c>
      <c r="U229" s="14">
        <v>0</v>
      </c>
      <c r="V229" s="14">
        <f t="shared" si="176"/>
        <v>14900</v>
      </c>
      <c r="W229" s="14">
        <f t="shared" si="177"/>
        <v>14900</v>
      </c>
      <c r="X229" s="14">
        <f t="shared" si="178"/>
        <v>14900</v>
      </c>
      <c r="Y229" s="28">
        <f t="shared" si="168"/>
        <v>1788</v>
      </c>
      <c r="Z229" s="28">
        <f t="shared" si="173"/>
        <v>112</v>
      </c>
      <c r="AA229" s="14">
        <v>0</v>
      </c>
      <c r="AB229" s="14">
        <v>0</v>
      </c>
      <c r="AC229" s="14">
        <v>0</v>
      </c>
      <c r="AD229" s="14">
        <f t="shared" si="169"/>
        <v>1900</v>
      </c>
      <c r="AE229" s="14">
        <f t="shared" si="179"/>
        <v>13000</v>
      </c>
      <c r="AF229" s="34" t="s">
        <v>38</v>
      </c>
      <c r="AG229" s="47">
        <v>44090</v>
      </c>
    </row>
    <row r="230" spans="1:42" s="42" customFormat="1" ht="30.6" customHeight="1">
      <c r="A230" s="13">
        <v>221</v>
      </c>
      <c r="B230" s="16" t="s">
        <v>686</v>
      </c>
      <c r="C230" s="12" t="s">
        <v>686</v>
      </c>
      <c r="D230" s="12" t="s">
        <v>687</v>
      </c>
      <c r="E230" s="16" t="s">
        <v>280</v>
      </c>
      <c r="F230" s="17">
        <v>1320265380</v>
      </c>
      <c r="G230" s="17">
        <v>844</v>
      </c>
      <c r="H230" s="80" t="s">
        <v>688</v>
      </c>
      <c r="I230" s="28">
        <v>18000</v>
      </c>
      <c r="J230" s="28">
        <v>0</v>
      </c>
      <c r="K230" s="28">
        <v>0</v>
      </c>
      <c r="L230" s="28">
        <v>0</v>
      </c>
      <c r="M230" s="28">
        <f t="shared" si="180"/>
        <v>18000</v>
      </c>
      <c r="N230" s="17">
        <v>31</v>
      </c>
      <c r="O230" s="17">
        <v>0</v>
      </c>
      <c r="P230" s="28">
        <f t="shared" si="170"/>
        <v>18000</v>
      </c>
      <c r="Q230" s="28">
        <f t="shared" si="171"/>
        <v>0</v>
      </c>
      <c r="R230" s="28">
        <f t="shared" si="172"/>
        <v>0</v>
      </c>
      <c r="S230" s="28">
        <v>0</v>
      </c>
      <c r="T230" s="28">
        <v>0</v>
      </c>
      <c r="U230" s="28">
        <v>0</v>
      </c>
      <c r="V230" s="28">
        <f t="shared" si="176"/>
        <v>18000</v>
      </c>
      <c r="W230" s="28">
        <f t="shared" si="177"/>
        <v>15000</v>
      </c>
      <c r="X230" s="28">
        <f t="shared" si="178"/>
        <v>18000</v>
      </c>
      <c r="Y230" s="28">
        <f t="shared" si="168"/>
        <v>1800</v>
      </c>
      <c r="Z230" s="28">
        <f t="shared" si="173"/>
        <v>135</v>
      </c>
      <c r="AA230" s="38">
        <v>0</v>
      </c>
      <c r="AB230" s="28">
        <v>0</v>
      </c>
      <c r="AC230" s="28">
        <v>0</v>
      </c>
      <c r="AD230" s="28">
        <f t="shared" si="169"/>
        <v>1935</v>
      </c>
      <c r="AE230" s="28">
        <f t="shared" si="179"/>
        <v>16065</v>
      </c>
      <c r="AF230" s="78" t="s">
        <v>38</v>
      </c>
      <c r="AG230" s="49">
        <v>44085</v>
      </c>
      <c r="AH230" s="68"/>
      <c r="AI230" s="72"/>
      <c r="AJ230" s="70"/>
      <c r="AK230" s="70"/>
      <c r="AL230" s="59"/>
      <c r="AM230" s="70"/>
      <c r="AN230" s="70"/>
      <c r="AO230" s="70"/>
      <c r="AP230" s="70"/>
    </row>
    <row r="231" spans="1:42" s="42" customFormat="1" ht="30.6" customHeight="1">
      <c r="A231" s="13">
        <v>222</v>
      </c>
      <c r="B231" s="16" t="s">
        <v>689</v>
      </c>
      <c r="C231" s="23" t="s">
        <v>690</v>
      </c>
      <c r="D231" s="23" t="s">
        <v>691</v>
      </c>
      <c r="E231" s="45" t="s">
        <v>283</v>
      </c>
      <c r="F231" s="17">
        <v>1313595940</v>
      </c>
      <c r="G231" s="17">
        <v>11625</v>
      </c>
      <c r="H231" s="71" t="s">
        <v>692</v>
      </c>
      <c r="I231" s="28">
        <v>18000</v>
      </c>
      <c r="J231" s="28">
        <v>0</v>
      </c>
      <c r="K231" s="28">
        <v>0</v>
      </c>
      <c r="L231" s="28">
        <v>0</v>
      </c>
      <c r="M231" s="28">
        <f t="shared" si="180"/>
        <v>18000</v>
      </c>
      <c r="N231" s="17">
        <v>31</v>
      </c>
      <c r="O231" s="17">
        <v>0</v>
      </c>
      <c r="P231" s="28">
        <f t="shared" si="170"/>
        <v>18000</v>
      </c>
      <c r="Q231" s="28">
        <f t="shared" si="171"/>
        <v>0</v>
      </c>
      <c r="R231" s="28">
        <f t="shared" si="172"/>
        <v>0</v>
      </c>
      <c r="S231" s="28">
        <v>0</v>
      </c>
      <c r="T231" s="28">
        <v>0</v>
      </c>
      <c r="U231" s="28">
        <v>0</v>
      </c>
      <c r="V231" s="28">
        <f t="shared" si="176"/>
        <v>18000</v>
      </c>
      <c r="W231" s="28">
        <f t="shared" si="177"/>
        <v>15000</v>
      </c>
      <c r="X231" s="28">
        <f t="shared" si="178"/>
        <v>18000</v>
      </c>
      <c r="Y231" s="28">
        <f t="shared" si="168"/>
        <v>1800</v>
      </c>
      <c r="Z231" s="28">
        <f t="shared" si="173"/>
        <v>135</v>
      </c>
      <c r="AA231" s="38">
        <v>0</v>
      </c>
      <c r="AB231" s="28">
        <v>0</v>
      </c>
      <c r="AC231" s="28">
        <v>0</v>
      </c>
      <c r="AD231" s="28">
        <f t="shared" si="169"/>
        <v>1935</v>
      </c>
      <c r="AE231" s="28">
        <f t="shared" si="179"/>
        <v>16065</v>
      </c>
      <c r="AF231" s="78"/>
      <c r="AG231" s="49"/>
      <c r="AH231" s="58"/>
      <c r="AI231" s="56"/>
      <c r="AJ231" s="56"/>
      <c r="AK231" s="56"/>
      <c r="AL231" s="59"/>
      <c r="AM231" s="56"/>
      <c r="AN231" s="56"/>
      <c r="AO231" s="56"/>
      <c r="AP231" s="57"/>
    </row>
    <row r="232" spans="1:42" s="42" customFormat="1" ht="30.6" customHeight="1">
      <c r="A232" s="13">
        <v>223</v>
      </c>
      <c r="B232" s="16" t="s">
        <v>689</v>
      </c>
      <c r="C232" s="12" t="s">
        <v>348</v>
      </c>
      <c r="D232" s="12" t="s">
        <v>693</v>
      </c>
      <c r="E232" s="16" t="s">
        <v>286</v>
      </c>
      <c r="F232" s="13">
        <v>1114526820</v>
      </c>
      <c r="G232" s="14">
        <v>1246</v>
      </c>
      <c r="H232" s="158" t="s">
        <v>694</v>
      </c>
      <c r="I232" s="28">
        <v>14900</v>
      </c>
      <c r="J232" s="28">
        <v>0</v>
      </c>
      <c r="K232" s="28">
        <v>0</v>
      </c>
      <c r="L232" s="28">
        <v>0</v>
      </c>
      <c r="M232" s="28">
        <f t="shared" si="180"/>
        <v>14900</v>
      </c>
      <c r="N232" s="17">
        <v>0</v>
      </c>
      <c r="O232" s="17">
        <v>0</v>
      </c>
      <c r="P232" s="28">
        <f t="shared" si="170"/>
        <v>0</v>
      </c>
      <c r="Q232" s="28">
        <f t="shared" si="171"/>
        <v>0</v>
      </c>
      <c r="R232" s="28">
        <f t="shared" si="172"/>
        <v>0</v>
      </c>
      <c r="S232" s="28">
        <v>0</v>
      </c>
      <c r="T232" s="28">
        <v>0</v>
      </c>
      <c r="U232" s="28">
        <v>0</v>
      </c>
      <c r="V232" s="28">
        <f t="shared" si="176"/>
        <v>0</v>
      </c>
      <c r="W232" s="28">
        <f t="shared" si="177"/>
        <v>0</v>
      </c>
      <c r="X232" s="28">
        <f t="shared" si="178"/>
        <v>0</v>
      </c>
      <c r="Y232" s="28">
        <f t="shared" si="168"/>
        <v>0</v>
      </c>
      <c r="Z232" s="28">
        <f t="shared" si="173"/>
        <v>0</v>
      </c>
      <c r="AA232" s="38">
        <v>0</v>
      </c>
      <c r="AB232" s="28">
        <v>0</v>
      </c>
      <c r="AC232" s="28">
        <v>0</v>
      </c>
      <c r="AD232" s="28">
        <f t="shared" si="169"/>
        <v>0</v>
      </c>
      <c r="AE232" s="28">
        <f t="shared" si="179"/>
        <v>0</v>
      </c>
      <c r="AF232" s="78"/>
      <c r="AG232" s="48"/>
      <c r="AH232" s="58"/>
      <c r="AI232" s="70"/>
      <c r="AJ232" s="70"/>
      <c r="AK232" s="70"/>
      <c r="AL232" s="59"/>
      <c r="AM232" s="70"/>
      <c r="AN232" s="70"/>
      <c r="AO232" s="70"/>
      <c r="AP232" s="70"/>
    </row>
    <row r="233" spans="1:42" s="42" customFormat="1" ht="30.6" customHeight="1">
      <c r="A233" s="13">
        <v>224</v>
      </c>
      <c r="B233" s="16" t="s">
        <v>689</v>
      </c>
      <c r="C233" s="12" t="s">
        <v>278</v>
      </c>
      <c r="D233" s="23" t="s">
        <v>480</v>
      </c>
      <c r="E233" s="16" t="s">
        <v>286</v>
      </c>
      <c r="F233" s="124">
        <v>1115273416</v>
      </c>
      <c r="G233" s="14">
        <v>11628</v>
      </c>
      <c r="H233" s="140" t="s">
        <v>695</v>
      </c>
      <c r="I233" s="28">
        <v>14900</v>
      </c>
      <c r="J233" s="28">
        <v>0</v>
      </c>
      <c r="K233" s="28">
        <v>0</v>
      </c>
      <c r="L233" s="28">
        <v>0</v>
      </c>
      <c r="M233" s="28">
        <f t="shared" si="180"/>
        <v>14900</v>
      </c>
      <c r="N233" s="17">
        <v>0</v>
      </c>
      <c r="O233" s="17">
        <v>0</v>
      </c>
      <c r="P233" s="28">
        <f t="shared" si="170"/>
        <v>0</v>
      </c>
      <c r="Q233" s="28">
        <f t="shared" si="171"/>
        <v>0</v>
      </c>
      <c r="R233" s="28">
        <f t="shared" si="172"/>
        <v>0</v>
      </c>
      <c r="S233" s="28">
        <v>0</v>
      </c>
      <c r="T233" s="28">
        <v>0</v>
      </c>
      <c r="U233" s="28">
        <v>0</v>
      </c>
      <c r="V233" s="28">
        <f t="shared" si="176"/>
        <v>0</v>
      </c>
      <c r="W233" s="28">
        <f t="shared" si="177"/>
        <v>0</v>
      </c>
      <c r="X233" s="28">
        <f t="shared" si="178"/>
        <v>0</v>
      </c>
      <c r="Y233" s="28">
        <f t="shared" si="168"/>
        <v>0</v>
      </c>
      <c r="Z233" s="28">
        <f t="shared" si="173"/>
        <v>0</v>
      </c>
      <c r="AA233" s="38">
        <v>0</v>
      </c>
      <c r="AB233" s="28">
        <v>0</v>
      </c>
      <c r="AC233" s="28">
        <v>0</v>
      </c>
      <c r="AD233" s="28">
        <f t="shared" si="169"/>
        <v>0</v>
      </c>
      <c r="AE233" s="28">
        <f t="shared" si="179"/>
        <v>0</v>
      </c>
      <c r="AF233" s="77"/>
      <c r="AG233" s="47"/>
      <c r="AH233" s="58"/>
      <c r="AI233" s="70"/>
      <c r="AJ233" s="70"/>
      <c r="AK233" s="70"/>
      <c r="AL233" s="59"/>
      <c r="AM233" s="70"/>
      <c r="AN233" s="70"/>
      <c r="AO233" s="70"/>
      <c r="AP233" s="70"/>
    </row>
    <row r="234" spans="1:42" s="42" customFormat="1" ht="30.6" customHeight="1">
      <c r="A234" s="13">
        <v>225</v>
      </c>
      <c r="B234" s="16" t="s">
        <v>696</v>
      </c>
      <c r="C234" s="12" t="s">
        <v>696</v>
      </c>
      <c r="D234" s="12" t="s">
        <v>687</v>
      </c>
      <c r="E234" s="16" t="s">
        <v>283</v>
      </c>
      <c r="F234" s="17">
        <v>1113210036</v>
      </c>
      <c r="G234" s="14">
        <v>11745</v>
      </c>
      <c r="H234" s="167">
        <v>100149533546</v>
      </c>
      <c r="I234" s="28">
        <v>16400</v>
      </c>
      <c r="J234" s="28">
        <v>0</v>
      </c>
      <c r="K234" s="28">
        <v>0</v>
      </c>
      <c r="L234" s="28">
        <v>0</v>
      </c>
      <c r="M234" s="28">
        <f>I234+J234+K234+L234</f>
        <v>16400</v>
      </c>
      <c r="N234" s="17">
        <v>31</v>
      </c>
      <c r="O234" s="17">
        <v>0</v>
      </c>
      <c r="P234" s="28">
        <f t="shared" si="170"/>
        <v>16400</v>
      </c>
      <c r="Q234" s="28">
        <f t="shared" si="171"/>
        <v>0</v>
      </c>
      <c r="R234" s="28">
        <f t="shared" si="172"/>
        <v>0</v>
      </c>
      <c r="S234" s="28">
        <v>0</v>
      </c>
      <c r="T234" s="28">
        <v>0</v>
      </c>
      <c r="U234" s="28">
        <v>0</v>
      </c>
      <c r="V234" s="28">
        <f>P234+Q234+R234+S234+T234+U234</f>
        <v>16400</v>
      </c>
      <c r="W234" s="28">
        <f>IF(P234&gt;15000,15000,P234)</f>
        <v>15000</v>
      </c>
      <c r="X234" s="28">
        <f>V234</f>
        <v>16400</v>
      </c>
      <c r="Y234" s="28">
        <f t="shared" si="168"/>
        <v>1800</v>
      </c>
      <c r="Z234" s="28">
        <f t="shared" si="173"/>
        <v>123</v>
      </c>
      <c r="AA234" s="38">
        <v>0</v>
      </c>
      <c r="AB234" s="28">
        <v>0</v>
      </c>
      <c r="AC234" s="28">
        <v>0</v>
      </c>
      <c r="AD234" s="28">
        <f t="shared" si="169"/>
        <v>1923</v>
      </c>
      <c r="AE234" s="28">
        <f t="shared" si="179"/>
        <v>14477</v>
      </c>
      <c r="AF234" s="78"/>
      <c r="AG234" s="49"/>
      <c r="AH234" s="58"/>
      <c r="AI234" s="58"/>
      <c r="AJ234" s="59"/>
      <c r="AK234" s="59"/>
      <c r="AL234" s="59"/>
      <c r="AM234" s="59"/>
      <c r="AN234" s="59"/>
      <c r="AO234" s="59"/>
      <c r="AP234" s="59"/>
    </row>
    <row r="235" spans="1:42" s="42" customFormat="1" ht="30.6" customHeight="1">
      <c r="A235" s="13">
        <v>226</v>
      </c>
      <c r="B235" s="16" t="s">
        <v>697</v>
      </c>
      <c r="C235" s="23" t="s">
        <v>697</v>
      </c>
      <c r="D235" s="23" t="s">
        <v>698</v>
      </c>
      <c r="E235" s="45" t="s">
        <v>280</v>
      </c>
      <c r="F235" s="133">
        <v>1013787952</v>
      </c>
      <c r="G235" s="17">
        <v>11705</v>
      </c>
      <c r="H235" s="123" t="s">
        <v>699</v>
      </c>
      <c r="I235" s="28">
        <v>20000</v>
      </c>
      <c r="J235" s="28">
        <v>0</v>
      </c>
      <c r="K235" s="28">
        <v>0</v>
      </c>
      <c r="L235" s="28">
        <v>0</v>
      </c>
      <c r="M235" s="28">
        <f>I235+J235+K235+L235</f>
        <v>20000</v>
      </c>
      <c r="N235" s="17">
        <v>31</v>
      </c>
      <c r="O235" s="17">
        <v>0</v>
      </c>
      <c r="P235" s="28">
        <f t="shared" si="170"/>
        <v>20000</v>
      </c>
      <c r="Q235" s="28">
        <f t="shared" si="171"/>
        <v>0</v>
      </c>
      <c r="R235" s="28">
        <f t="shared" si="172"/>
        <v>0</v>
      </c>
      <c r="S235" s="28">
        <v>0</v>
      </c>
      <c r="T235" s="28">
        <v>0</v>
      </c>
      <c r="U235" s="28">
        <v>0</v>
      </c>
      <c r="V235" s="28">
        <f>P235+Q235+R235+S235+T235+U235</f>
        <v>20000</v>
      </c>
      <c r="W235" s="28">
        <f>IF(P235&gt;15000,15000,P235)</f>
        <v>15000</v>
      </c>
      <c r="X235" s="28">
        <f>V235</f>
        <v>20000</v>
      </c>
      <c r="Y235" s="28">
        <f t="shared" si="168"/>
        <v>1800</v>
      </c>
      <c r="Z235" s="28">
        <f t="shared" si="173"/>
        <v>150</v>
      </c>
      <c r="AA235" s="38">
        <v>0</v>
      </c>
      <c r="AB235" s="28">
        <v>0</v>
      </c>
      <c r="AC235" s="28">
        <v>0</v>
      </c>
      <c r="AD235" s="28">
        <f t="shared" si="169"/>
        <v>1950</v>
      </c>
      <c r="AE235" s="28">
        <f t="shared" si="179"/>
        <v>18050</v>
      </c>
      <c r="AF235" s="34" t="s">
        <v>38</v>
      </c>
      <c r="AG235" s="47">
        <v>44085</v>
      </c>
      <c r="AH235" s="58"/>
      <c r="AI235" s="59"/>
      <c r="AJ235" s="59"/>
      <c r="AK235" s="59"/>
      <c r="AL235" s="59"/>
      <c r="AM235" s="59"/>
      <c r="AN235" s="59"/>
      <c r="AO235" s="59"/>
      <c r="AP235" s="59"/>
    </row>
    <row r="236" spans="1:42" s="42" customFormat="1" ht="30.6" customHeight="1">
      <c r="A236" s="13">
        <v>227</v>
      </c>
      <c r="B236" s="16" t="s">
        <v>697</v>
      </c>
      <c r="C236" s="23" t="s">
        <v>165</v>
      </c>
      <c r="D236" s="23" t="s">
        <v>700</v>
      </c>
      <c r="E236" s="45" t="s">
        <v>286</v>
      </c>
      <c r="F236" s="127">
        <v>1014077437</v>
      </c>
      <c r="G236" s="17">
        <v>11706</v>
      </c>
      <c r="H236" s="123" t="s">
        <v>701</v>
      </c>
      <c r="I236" s="28">
        <v>14900</v>
      </c>
      <c r="J236" s="28">
        <v>0</v>
      </c>
      <c r="K236" s="28">
        <v>0</v>
      </c>
      <c r="L236" s="28">
        <v>0</v>
      </c>
      <c r="M236" s="28">
        <f>I236+J236+K236+L236</f>
        <v>14900</v>
      </c>
      <c r="N236" s="17">
        <v>7</v>
      </c>
      <c r="O236" s="17">
        <v>0</v>
      </c>
      <c r="P236" s="28">
        <f t="shared" si="170"/>
        <v>3365</v>
      </c>
      <c r="Q236" s="28">
        <f t="shared" si="171"/>
        <v>0</v>
      </c>
      <c r="R236" s="28">
        <f t="shared" si="172"/>
        <v>0</v>
      </c>
      <c r="S236" s="28">
        <v>0</v>
      </c>
      <c r="T236" s="28">
        <v>0</v>
      </c>
      <c r="U236" s="28">
        <v>0</v>
      </c>
      <c r="V236" s="28">
        <f>P236+Q236+R236+S236+T236+U236</f>
        <v>3365</v>
      </c>
      <c r="W236" s="28">
        <f>IF(P236&gt;15000,15000,P236)</f>
        <v>3365</v>
      </c>
      <c r="X236" s="28">
        <f>V236</f>
        <v>3365</v>
      </c>
      <c r="Y236" s="28">
        <f t="shared" si="168"/>
        <v>404</v>
      </c>
      <c r="Z236" s="28">
        <f t="shared" si="173"/>
        <v>26</v>
      </c>
      <c r="AA236" s="38">
        <v>0</v>
      </c>
      <c r="AB236" s="28">
        <v>0</v>
      </c>
      <c r="AC236" s="28">
        <v>0</v>
      </c>
      <c r="AD236" s="28">
        <f t="shared" si="169"/>
        <v>430</v>
      </c>
      <c r="AE236" s="28">
        <f t="shared" si="179"/>
        <v>2935</v>
      </c>
      <c r="AF236" s="34"/>
      <c r="AG236" s="47"/>
      <c r="AH236" s="58"/>
      <c r="AI236" s="59"/>
      <c r="AJ236" s="59"/>
      <c r="AK236" s="59"/>
      <c r="AL236" s="59"/>
      <c r="AM236" s="59"/>
      <c r="AN236" s="59"/>
      <c r="AO236" s="59"/>
      <c r="AP236" s="59"/>
    </row>
    <row r="237" spans="1:42" s="42" customFormat="1" ht="30.6" customHeight="1">
      <c r="A237" s="13">
        <v>228</v>
      </c>
      <c r="B237" s="16" t="s">
        <v>702</v>
      </c>
      <c r="C237" s="12" t="s">
        <v>702</v>
      </c>
      <c r="D237" s="23" t="s">
        <v>703</v>
      </c>
      <c r="E237" s="45" t="s">
        <v>280</v>
      </c>
      <c r="F237" s="133">
        <v>1013574868</v>
      </c>
      <c r="G237" s="17">
        <v>11895</v>
      </c>
      <c r="H237" s="123" t="s">
        <v>704</v>
      </c>
      <c r="I237" s="28">
        <v>20000</v>
      </c>
      <c r="J237" s="28">
        <v>0</v>
      </c>
      <c r="K237" s="28">
        <v>0</v>
      </c>
      <c r="L237" s="28">
        <v>0</v>
      </c>
      <c r="M237" s="28">
        <f>I237+J237+K237+L237</f>
        <v>20000</v>
      </c>
      <c r="N237" s="17">
        <v>31</v>
      </c>
      <c r="O237" s="17">
        <v>0</v>
      </c>
      <c r="P237" s="28">
        <f t="shared" si="170"/>
        <v>20000</v>
      </c>
      <c r="Q237" s="28">
        <f t="shared" si="171"/>
        <v>0</v>
      </c>
      <c r="R237" s="28">
        <f t="shared" si="172"/>
        <v>0</v>
      </c>
      <c r="S237" s="28">
        <v>0</v>
      </c>
      <c r="T237" s="28">
        <v>0</v>
      </c>
      <c r="U237" s="28">
        <v>0</v>
      </c>
      <c r="V237" s="28">
        <f>P237+Q237+R237+S237+T237+U237</f>
        <v>20000</v>
      </c>
      <c r="W237" s="28">
        <f>IF(P237&gt;15000,15000,P237)</f>
        <v>15000</v>
      </c>
      <c r="X237" s="28">
        <f>V237</f>
        <v>20000</v>
      </c>
      <c r="Y237" s="28">
        <f t="shared" si="168"/>
        <v>1800</v>
      </c>
      <c r="Z237" s="28">
        <f t="shared" si="173"/>
        <v>150</v>
      </c>
      <c r="AA237" s="38">
        <v>0</v>
      </c>
      <c r="AB237" s="28">
        <v>0</v>
      </c>
      <c r="AC237" s="28">
        <v>0</v>
      </c>
      <c r="AD237" s="28">
        <f t="shared" si="169"/>
        <v>1950</v>
      </c>
      <c r="AE237" s="28">
        <f t="shared" si="179"/>
        <v>18050</v>
      </c>
      <c r="AF237" s="34" t="s">
        <v>38</v>
      </c>
      <c r="AG237" s="47">
        <v>44085</v>
      </c>
      <c r="AH237" s="58"/>
      <c r="AI237" s="58"/>
      <c r="AJ237" s="59"/>
      <c r="AK237" s="59"/>
      <c r="AL237" s="59"/>
      <c r="AM237" s="59"/>
      <c r="AN237" s="59"/>
      <c r="AO237" s="59"/>
      <c r="AP237" s="59"/>
    </row>
    <row r="238" spans="1:42" s="42" customFormat="1" ht="30.6" customHeight="1">
      <c r="A238" s="13">
        <v>229</v>
      </c>
      <c r="B238" s="61" t="s">
        <v>705</v>
      </c>
      <c r="C238" s="12" t="s">
        <v>705</v>
      </c>
      <c r="D238" s="23" t="s">
        <v>706</v>
      </c>
      <c r="E238" s="45" t="s">
        <v>280</v>
      </c>
      <c r="F238" s="13">
        <v>1115393257</v>
      </c>
      <c r="G238" s="60">
        <v>11671</v>
      </c>
      <c r="H238" s="15" t="s">
        <v>707</v>
      </c>
      <c r="I238" s="28">
        <v>16400</v>
      </c>
      <c r="J238" s="28">
        <v>0</v>
      </c>
      <c r="K238" s="28">
        <v>0</v>
      </c>
      <c r="L238" s="28">
        <v>0</v>
      </c>
      <c r="M238" s="28">
        <f>I238+J238+K238+L238</f>
        <v>16400</v>
      </c>
      <c r="N238" s="17">
        <v>0</v>
      </c>
      <c r="O238" s="17">
        <v>0</v>
      </c>
      <c r="P238" s="28">
        <f t="shared" si="170"/>
        <v>0</v>
      </c>
      <c r="Q238" s="28">
        <f t="shared" si="171"/>
        <v>0</v>
      </c>
      <c r="R238" s="28">
        <f t="shared" si="172"/>
        <v>0</v>
      </c>
      <c r="S238" s="28">
        <v>0</v>
      </c>
      <c r="T238" s="28">
        <v>0</v>
      </c>
      <c r="U238" s="28">
        <v>0</v>
      </c>
      <c r="V238" s="28">
        <f t="shared" ref="V238:V243" si="181">P238+Q238+R238+S238+T238+U238</f>
        <v>0</v>
      </c>
      <c r="W238" s="28">
        <f t="shared" ref="W238:W244" si="182">IF(P238&gt;15000,15000,P238)</f>
        <v>0</v>
      </c>
      <c r="X238" s="28">
        <f t="shared" ref="X238:X244" si="183">V238</f>
        <v>0</v>
      </c>
      <c r="Y238" s="28">
        <f t="shared" si="168"/>
        <v>0</v>
      </c>
      <c r="Z238" s="28">
        <f t="shared" si="173"/>
        <v>0</v>
      </c>
      <c r="AA238" s="38">
        <v>0</v>
      </c>
      <c r="AB238" s="28">
        <v>0</v>
      </c>
      <c r="AC238" s="28">
        <v>0</v>
      </c>
      <c r="AD238" s="28">
        <f t="shared" si="169"/>
        <v>0</v>
      </c>
      <c r="AE238" s="28">
        <f t="shared" si="179"/>
        <v>0</v>
      </c>
      <c r="AF238" s="34"/>
      <c r="AG238" s="47"/>
      <c r="AH238" s="58"/>
      <c r="AI238" s="58"/>
      <c r="AJ238" s="59"/>
      <c r="AK238" s="59"/>
      <c r="AL238" s="59"/>
      <c r="AM238" s="59"/>
      <c r="AN238" s="59"/>
      <c r="AO238" s="59"/>
      <c r="AP238" s="59"/>
    </row>
    <row r="239" spans="1:42" s="42" customFormat="1" ht="30.6" customHeight="1">
      <c r="A239" s="13">
        <v>230</v>
      </c>
      <c r="B239" s="61" t="s">
        <v>705</v>
      </c>
      <c r="C239" s="12" t="s">
        <v>406</v>
      </c>
      <c r="D239" s="23" t="s">
        <v>708</v>
      </c>
      <c r="E239" s="45" t="s">
        <v>286</v>
      </c>
      <c r="F239" s="13">
        <v>1115393295</v>
      </c>
      <c r="G239" s="16">
        <v>11670</v>
      </c>
      <c r="H239" s="15" t="s">
        <v>709</v>
      </c>
      <c r="I239" s="28">
        <v>14900</v>
      </c>
      <c r="J239" s="28">
        <v>0</v>
      </c>
      <c r="K239" s="28">
        <v>0</v>
      </c>
      <c r="L239" s="28">
        <v>0</v>
      </c>
      <c r="M239" s="28">
        <f t="shared" ref="M239:M257" si="184">I239+J239+K239+L239</f>
        <v>14900</v>
      </c>
      <c r="N239" s="17">
        <v>0</v>
      </c>
      <c r="O239" s="17">
        <v>0</v>
      </c>
      <c r="P239" s="28">
        <f t="shared" si="170"/>
        <v>0</v>
      </c>
      <c r="Q239" s="28">
        <f t="shared" si="171"/>
        <v>0</v>
      </c>
      <c r="R239" s="28">
        <f t="shared" si="172"/>
        <v>0</v>
      </c>
      <c r="S239" s="28">
        <v>0</v>
      </c>
      <c r="T239" s="28">
        <v>0</v>
      </c>
      <c r="U239" s="28">
        <v>0</v>
      </c>
      <c r="V239" s="28">
        <f t="shared" si="181"/>
        <v>0</v>
      </c>
      <c r="W239" s="28">
        <f t="shared" si="182"/>
        <v>0</v>
      </c>
      <c r="X239" s="28">
        <f t="shared" si="183"/>
        <v>0</v>
      </c>
      <c r="Y239" s="28">
        <f t="shared" si="168"/>
        <v>0</v>
      </c>
      <c r="Z239" s="28">
        <f t="shared" si="173"/>
        <v>0</v>
      </c>
      <c r="AA239" s="38">
        <v>0</v>
      </c>
      <c r="AB239" s="28">
        <v>0</v>
      </c>
      <c r="AC239" s="28">
        <v>0</v>
      </c>
      <c r="AD239" s="28">
        <f t="shared" si="169"/>
        <v>0</v>
      </c>
      <c r="AE239" s="28">
        <f t="shared" si="179"/>
        <v>0</v>
      </c>
      <c r="AF239" s="94"/>
      <c r="AG239" s="48"/>
      <c r="AH239" s="58"/>
      <c r="AI239" s="58"/>
      <c r="AJ239" s="59"/>
      <c r="AK239" s="59"/>
      <c r="AL239" s="59"/>
      <c r="AM239" s="59"/>
      <c r="AN239" s="59"/>
      <c r="AO239" s="59"/>
      <c r="AP239" s="59"/>
    </row>
    <row r="240" spans="1:42" s="42" customFormat="1" ht="30.6" customHeight="1">
      <c r="A240" s="13">
        <v>231</v>
      </c>
      <c r="B240" s="61" t="s">
        <v>705</v>
      </c>
      <c r="C240" s="12" t="s">
        <v>431</v>
      </c>
      <c r="D240" s="23" t="s">
        <v>710</v>
      </c>
      <c r="E240" s="45" t="s">
        <v>286</v>
      </c>
      <c r="F240" s="13">
        <v>1115393303</v>
      </c>
      <c r="G240" s="16">
        <v>11668</v>
      </c>
      <c r="H240" s="15" t="s">
        <v>711</v>
      </c>
      <c r="I240" s="28">
        <v>14900</v>
      </c>
      <c r="J240" s="28">
        <v>0</v>
      </c>
      <c r="K240" s="28">
        <v>0</v>
      </c>
      <c r="L240" s="28">
        <v>0</v>
      </c>
      <c r="M240" s="28">
        <f t="shared" si="184"/>
        <v>14900</v>
      </c>
      <c r="N240" s="17">
        <v>0</v>
      </c>
      <c r="O240" s="17">
        <v>0</v>
      </c>
      <c r="P240" s="28">
        <f t="shared" si="170"/>
        <v>0</v>
      </c>
      <c r="Q240" s="28">
        <f t="shared" si="171"/>
        <v>0</v>
      </c>
      <c r="R240" s="28">
        <f t="shared" si="172"/>
        <v>0</v>
      </c>
      <c r="S240" s="28">
        <v>0</v>
      </c>
      <c r="T240" s="28">
        <v>0</v>
      </c>
      <c r="U240" s="28">
        <v>0</v>
      </c>
      <c r="V240" s="28">
        <f t="shared" si="181"/>
        <v>0</v>
      </c>
      <c r="W240" s="28">
        <f t="shared" si="182"/>
        <v>0</v>
      </c>
      <c r="X240" s="28">
        <f t="shared" si="183"/>
        <v>0</v>
      </c>
      <c r="Y240" s="28">
        <f t="shared" si="168"/>
        <v>0</v>
      </c>
      <c r="Z240" s="28">
        <f t="shared" si="173"/>
        <v>0</v>
      </c>
      <c r="AA240" s="38">
        <v>0</v>
      </c>
      <c r="AB240" s="28">
        <v>0</v>
      </c>
      <c r="AC240" s="28">
        <v>0</v>
      </c>
      <c r="AD240" s="28">
        <f t="shared" si="169"/>
        <v>0</v>
      </c>
      <c r="AE240" s="28">
        <f t="shared" si="179"/>
        <v>0</v>
      </c>
      <c r="AF240" s="94"/>
      <c r="AG240" s="48"/>
      <c r="AH240" s="58"/>
      <c r="AI240" s="58"/>
      <c r="AJ240" s="59"/>
      <c r="AK240" s="59"/>
      <c r="AL240" s="59"/>
      <c r="AM240" s="59"/>
      <c r="AN240" s="59"/>
      <c r="AO240" s="59"/>
      <c r="AP240" s="59"/>
    </row>
    <row r="241" spans="1:42" s="42" customFormat="1" ht="30.6" customHeight="1">
      <c r="A241" s="13">
        <v>232</v>
      </c>
      <c r="B241" s="61" t="s">
        <v>705</v>
      </c>
      <c r="C241" s="12" t="s">
        <v>712</v>
      </c>
      <c r="D241" s="23" t="s">
        <v>605</v>
      </c>
      <c r="E241" s="45" t="s">
        <v>286</v>
      </c>
      <c r="F241" s="13">
        <v>1115393285</v>
      </c>
      <c r="G241" s="16">
        <v>11669</v>
      </c>
      <c r="H241" s="15" t="s">
        <v>713</v>
      </c>
      <c r="I241" s="28">
        <v>14900</v>
      </c>
      <c r="J241" s="28">
        <v>0</v>
      </c>
      <c r="K241" s="28">
        <v>0</v>
      </c>
      <c r="L241" s="28">
        <v>0</v>
      </c>
      <c r="M241" s="28">
        <f t="shared" si="184"/>
        <v>14900</v>
      </c>
      <c r="N241" s="17">
        <v>0</v>
      </c>
      <c r="O241" s="17">
        <v>0</v>
      </c>
      <c r="P241" s="28">
        <f t="shared" si="170"/>
        <v>0</v>
      </c>
      <c r="Q241" s="28">
        <f t="shared" si="171"/>
        <v>0</v>
      </c>
      <c r="R241" s="28">
        <f t="shared" si="172"/>
        <v>0</v>
      </c>
      <c r="S241" s="28">
        <v>0</v>
      </c>
      <c r="T241" s="28">
        <v>0</v>
      </c>
      <c r="U241" s="28">
        <v>0</v>
      </c>
      <c r="V241" s="28">
        <f t="shared" si="181"/>
        <v>0</v>
      </c>
      <c r="W241" s="28">
        <f t="shared" si="182"/>
        <v>0</v>
      </c>
      <c r="X241" s="28">
        <f t="shared" si="183"/>
        <v>0</v>
      </c>
      <c r="Y241" s="28">
        <f t="shared" si="168"/>
        <v>0</v>
      </c>
      <c r="Z241" s="28">
        <f t="shared" si="173"/>
        <v>0</v>
      </c>
      <c r="AA241" s="38">
        <v>0</v>
      </c>
      <c r="AB241" s="28">
        <v>0</v>
      </c>
      <c r="AC241" s="28">
        <v>0</v>
      </c>
      <c r="AD241" s="28">
        <f t="shared" si="169"/>
        <v>0</v>
      </c>
      <c r="AE241" s="28">
        <f t="shared" si="179"/>
        <v>0</v>
      </c>
      <c r="AF241" s="81"/>
      <c r="AG241" s="47"/>
      <c r="AH241" s="58"/>
      <c r="AI241" s="58"/>
      <c r="AJ241" s="59"/>
      <c r="AK241" s="59"/>
      <c r="AL241" s="59"/>
      <c r="AM241" s="59"/>
      <c r="AN241" s="59"/>
      <c r="AO241" s="59"/>
      <c r="AP241" s="59"/>
    </row>
    <row r="242" spans="1:42" s="42" customFormat="1" ht="30.6" customHeight="1">
      <c r="A242" s="13">
        <v>233</v>
      </c>
      <c r="B242" s="45" t="s">
        <v>714</v>
      </c>
      <c r="C242" s="23" t="s">
        <v>714</v>
      </c>
      <c r="D242" s="23" t="s">
        <v>715</v>
      </c>
      <c r="E242" s="45" t="s">
        <v>280</v>
      </c>
      <c r="F242" s="17">
        <v>2913650409</v>
      </c>
      <c r="G242" s="17">
        <v>11767</v>
      </c>
      <c r="H242" s="123" t="s">
        <v>716</v>
      </c>
      <c r="I242" s="28">
        <v>16400</v>
      </c>
      <c r="J242" s="28">
        <v>0</v>
      </c>
      <c r="K242" s="28">
        <v>0</v>
      </c>
      <c r="L242" s="28">
        <v>0</v>
      </c>
      <c r="M242" s="28">
        <f t="shared" si="184"/>
        <v>16400</v>
      </c>
      <c r="N242" s="17">
        <v>31</v>
      </c>
      <c r="O242" s="17">
        <v>0</v>
      </c>
      <c r="P242" s="28">
        <f t="shared" si="170"/>
        <v>16400</v>
      </c>
      <c r="Q242" s="28">
        <f t="shared" si="171"/>
        <v>0</v>
      </c>
      <c r="R242" s="28">
        <f t="shared" si="172"/>
        <v>0</v>
      </c>
      <c r="S242" s="28">
        <v>0</v>
      </c>
      <c r="T242" s="28">
        <v>0</v>
      </c>
      <c r="U242" s="28">
        <v>0</v>
      </c>
      <c r="V242" s="28">
        <f t="shared" si="181"/>
        <v>16400</v>
      </c>
      <c r="W242" s="28">
        <f t="shared" si="182"/>
        <v>15000</v>
      </c>
      <c r="X242" s="28">
        <f t="shared" si="183"/>
        <v>16400</v>
      </c>
      <c r="Y242" s="28">
        <f t="shared" si="168"/>
        <v>1800</v>
      </c>
      <c r="Z242" s="28">
        <f t="shared" si="173"/>
        <v>123</v>
      </c>
      <c r="AA242" s="38">
        <v>0</v>
      </c>
      <c r="AB242" s="28">
        <v>0</v>
      </c>
      <c r="AC242" s="28">
        <v>0</v>
      </c>
      <c r="AD242" s="28">
        <f t="shared" si="169"/>
        <v>1923</v>
      </c>
      <c r="AE242" s="28">
        <f t="shared" si="179"/>
        <v>14477</v>
      </c>
      <c r="AF242" s="34" t="s">
        <v>38</v>
      </c>
      <c r="AG242" s="47">
        <v>44085</v>
      </c>
      <c r="AH242" s="58"/>
      <c r="AI242" s="59"/>
      <c r="AJ242" s="59"/>
      <c r="AK242" s="59"/>
      <c r="AL242" s="59"/>
      <c r="AM242" s="59"/>
      <c r="AN242" s="59"/>
      <c r="AO242" s="59"/>
      <c r="AP242" s="59"/>
    </row>
    <row r="243" spans="1:42" s="42" customFormat="1" ht="30.6" customHeight="1">
      <c r="A243" s="13">
        <v>234</v>
      </c>
      <c r="B243" s="45" t="s">
        <v>714</v>
      </c>
      <c r="C243" s="23" t="s">
        <v>717</v>
      </c>
      <c r="D243" s="23" t="s">
        <v>718</v>
      </c>
      <c r="E243" s="45" t="s">
        <v>286</v>
      </c>
      <c r="F243" s="17">
        <v>1115639863</v>
      </c>
      <c r="G243" s="17">
        <v>11837</v>
      </c>
      <c r="H243" s="140" t="s">
        <v>719</v>
      </c>
      <c r="I243" s="28">
        <v>14900</v>
      </c>
      <c r="J243" s="28">
        <v>0</v>
      </c>
      <c r="K243" s="28">
        <v>0</v>
      </c>
      <c r="L243" s="28">
        <v>0</v>
      </c>
      <c r="M243" s="28">
        <f t="shared" si="184"/>
        <v>14900</v>
      </c>
      <c r="N243" s="17">
        <v>0</v>
      </c>
      <c r="O243" s="17">
        <v>0</v>
      </c>
      <c r="P243" s="28">
        <f t="shared" si="170"/>
        <v>0</v>
      </c>
      <c r="Q243" s="28">
        <f t="shared" si="171"/>
        <v>0</v>
      </c>
      <c r="R243" s="28">
        <f t="shared" si="172"/>
        <v>0</v>
      </c>
      <c r="S243" s="28">
        <v>0</v>
      </c>
      <c r="T243" s="28">
        <v>0</v>
      </c>
      <c r="U243" s="28">
        <v>0</v>
      </c>
      <c r="V243" s="28">
        <f t="shared" si="181"/>
        <v>0</v>
      </c>
      <c r="W243" s="28">
        <f t="shared" si="182"/>
        <v>0</v>
      </c>
      <c r="X243" s="28">
        <f t="shared" si="183"/>
        <v>0</v>
      </c>
      <c r="Y243" s="28">
        <f t="shared" si="168"/>
        <v>0</v>
      </c>
      <c r="Z243" s="28">
        <f t="shared" si="173"/>
        <v>0</v>
      </c>
      <c r="AA243" s="38">
        <v>0</v>
      </c>
      <c r="AB243" s="28">
        <v>0</v>
      </c>
      <c r="AC243" s="28">
        <v>0</v>
      </c>
      <c r="AD243" s="28">
        <f t="shared" si="169"/>
        <v>0</v>
      </c>
      <c r="AE243" s="28">
        <f t="shared" si="179"/>
        <v>0</v>
      </c>
      <c r="AF243" s="34"/>
      <c r="AG243" s="47"/>
      <c r="AH243" s="58"/>
      <c r="AI243" s="59"/>
      <c r="AJ243" s="59"/>
      <c r="AK243" s="59"/>
      <c r="AL243" s="59"/>
      <c r="AM243" s="59"/>
      <c r="AN243" s="59"/>
      <c r="AO243" s="59"/>
      <c r="AP243" s="59"/>
    </row>
    <row r="244" spans="1:42" s="42" customFormat="1" ht="27" customHeight="1">
      <c r="A244" s="13">
        <v>235</v>
      </c>
      <c r="B244" s="16" t="s">
        <v>360</v>
      </c>
      <c r="C244" s="12" t="s">
        <v>720</v>
      </c>
      <c r="D244" s="12" t="s">
        <v>721</v>
      </c>
      <c r="E244" s="12" t="s">
        <v>377</v>
      </c>
      <c r="F244" s="13">
        <v>1114829068</v>
      </c>
      <c r="G244" s="14">
        <v>1400</v>
      </c>
      <c r="H244" s="158" t="s">
        <v>722</v>
      </c>
      <c r="I244" s="28">
        <v>18000</v>
      </c>
      <c r="J244" s="28">
        <v>0</v>
      </c>
      <c r="K244" s="28">
        <v>0</v>
      </c>
      <c r="L244" s="28">
        <v>0</v>
      </c>
      <c r="M244" s="28">
        <f t="shared" si="184"/>
        <v>18000</v>
      </c>
      <c r="N244" s="17">
        <v>31</v>
      </c>
      <c r="O244" s="17">
        <v>0</v>
      </c>
      <c r="P244" s="28">
        <f t="shared" si="170"/>
        <v>18000</v>
      </c>
      <c r="Q244" s="28">
        <f t="shared" si="171"/>
        <v>0</v>
      </c>
      <c r="R244" s="28">
        <f t="shared" si="172"/>
        <v>0</v>
      </c>
      <c r="S244" s="28">
        <v>0</v>
      </c>
      <c r="T244" s="28">
        <v>0</v>
      </c>
      <c r="U244" s="28">
        <v>0</v>
      </c>
      <c r="V244" s="28">
        <f t="shared" ref="V244" si="185">+P244+Q244+R244+S244+T244+U244</f>
        <v>18000</v>
      </c>
      <c r="W244" s="28">
        <f t="shared" si="182"/>
        <v>15000</v>
      </c>
      <c r="X244" s="28">
        <f t="shared" si="183"/>
        <v>18000</v>
      </c>
      <c r="Y244" s="28">
        <f t="shared" si="168"/>
        <v>1800</v>
      </c>
      <c r="Z244" s="28">
        <f t="shared" si="173"/>
        <v>135</v>
      </c>
      <c r="AA244" s="38">
        <v>0</v>
      </c>
      <c r="AB244" s="28">
        <v>0</v>
      </c>
      <c r="AC244" s="28">
        <v>0</v>
      </c>
      <c r="AD244" s="28">
        <f t="shared" si="169"/>
        <v>1935</v>
      </c>
      <c r="AE244" s="28">
        <f t="shared" ref="AE244" si="186">ROUND(V244-AD244,0)</f>
        <v>16065</v>
      </c>
      <c r="AF244" s="78" t="s">
        <v>38</v>
      </c>
      <c r="AG244" s="47">
        <v>44089</v>
      </c>
      <c r="AH244" s="58"/>
      <c r="AI244" s="59"/>
      <c r="AJ244" s="59"/>
      <c r="AK244" s="59"/>
      <c r="AL244" s="59"/>
      <c r="AM244" s="59"/>
      <c r="AN244" s="59"/>
      <c r="AO244" s="59"/>
      <c r="AP244" s="59"/>
    </row>
    <row r="245" spans="1:42" s="42" customFormat="1" ht="27" customHeight="1">
      <c r="A245" s="13">
        <v>236</v>
      </c>
      <c r="B245" s="16" t="s">
        <v>360</v>
      </c>
      <c r="C245" s="12" t="s">
        <v>723</v>
      </c>
      <c r="D245" s="25" t="s">
        <v>370</v>
      </c>
      <c r="E245" s="12" t="s">
        <v>283</v>
      </c>
      <c r="F245" s="20">
        <v>1114953023</v>
      </c>
      <c r="G245" s="14">
        <v>11475</v>
      </c>
      <c r="H245" s="168" t="s">
        <v>724</v>
      </c>
      <c r="I245" s="28">
        <v>18000</v>
      </c>
      <c r="J245" s="28">
        <v>0</v>
      </c>
      <c r="K245" s="28">
        <v>0</v>
      </c>
      <c r="L245" s="28">
        <v>0</v>
      </c>
      <c r="M245" s="28">
        <f>I245+J245+K245+L245</f>
        <v>18000</v>
      </c>
      <c r="N245" s="17">
        <v>31</v>
      </c>
      <c r="O245" s="17">
        <v>0</v>
      </c>
      <c r="P245" s="28">
        <f t="shared" si="170"/>
        <v>18000</v>
      </c>
      <c r="Q245" s="28">
        <f t="shared" si="171"/>
        <v>0</v>
      </c>
      <c r="R245" s="28">
        <f t="shared" si="172"/>
        <v>0</v>
      </c>
      <c r="S245" s="28">
        <v>0</v>
      </c>
      <c r="T245" s="28">
        <v>0</v>
      </c>
      <c r="U245" s="28">
        <v>0</v>
      </c>
      <c r="V245" s="28">
        <f>+P245+Q245+R245+S245+T245+U245</f>
        <v>18000</v>
      </c>
      <c r="W245" s="28">
        <f>IF(P245&gt;15000,15000,P245)</f>
        <v>15000</v>
      </c>
      <c r="X245" s="28">
        <f>V245</f>
        <v>18000</v>
      </c>
      <c r="Y245" s="28">
        <f t="shared" si="168"/>
        <v>1800</v>
      </c>
      <c r="Z245" s="28">
        <f>CEILING(X245*0.75%,1)</f>
        <v>135</v>
      </c>
      <c r="AA245" s="38">
        <v>0</v>
      </c>
      <c r="AB245" s="28">
        <v>0</v>
      </c>
      <c r="AC245" s="28">
        <v>0</v>
      </c>
      <c r="AD245" s="28">
        <f>+Y245+Z245+AA245+AB245+AC245</f>
        <v>1935</v>
      </c>
      <c r="AE245" s="28">
        <f>ROUND(V245-AD245,0)</f>
        <v>16065</v>
      </c>
      <c r="AF245" s="78" t="s">
        <v>38</v>
      </c>
      <c r="AG245" s="47"/>
      <c r="AH245" s="58"/>
      <c r="AI245" s="59"/>
      <c r="AJ245" s="59"/>
      <c r="AK245" s="59"/>
      <c r="AL245" s="59"/>
      <c r="AM245" s="59"/>
      <c r="AN245" s="59"/>
      <c r="AO245" s="59"/>
    </row>
    <row r="246" spans="1:42" s="42" customFormat="1" ht="27" customHeight="1">
      <c r="A246" s="13">
        <v>237</v>
      </c>
      <c r="B246" s="16" t="s">
        <v>360</v>
      </c>
      <c r="C246" s="23" t="s">
        <v>725</v>
      </c>
      <c r="D246" s="23" t="s">
        <v>726</v>
      </c>
      <c r="E246" s="12" t="s">
        <v>280</v>
      </c>
      <c r="F246" s="107">
        <v>1112913132</v>
      </c>
      <c r="G246" s="14">
        <v>11823</v>
      </c>
      <c r="H246" s="140">
        <v>100360543841</v>
      </c>
      <c r="I246" s="28">
        <v>16400</v>
      </c>
      <c r="J246" s="28">
        <v>0</v>
      </c>
      <c r="K246" s="28">
        <v>0</v>
      </c>
      <c r="L246" s="28">
        <v>0</v>
      </c>
      <c r="M246" s="28">
        <f t="shared" ref="M246:M247" si="187">I246+J246+K246+L246</f>
        <v>16400</v>
      </c>
      <c r="N246" s="17">
        <v>0</v>
      </c>
      <c r="O246" s="17">
        <v>0</v>
      </c>
      <c r="P246" s="28">
        <f t="shared" si="170"/>
        <v>0</v>
      </c>
      <c r="Q246" s="28">
        <f t="shared" si="171"/>
        <v>0</v>
      </c>
      <c r="R246" s="28">
        <f t="shared" si="172"/>
        <v>0</v>
      </c>
      <c r="S246" s="28">
        <v>0</v>
      </c>
      <c r="T246" s="28">
        <v>0</v>
      </c>
      <c r="U246" s="28">
        <v>0</v>
      </c>
      <c r="V246" s="28">
        <f t="shared" ref="V246:V247" si="188">+P246+Q246+R246+S246+T246+U246</f>
        <v>0</v>
      </c>
      <c r="W246" s="28">
        <f t="shared" ref="W246:W247" si="189">IF(P246&gt;15000,15000,P246)</f>
        <v>0</v>
      </c>
      <c r="X246" s="28">
        <f t="shared" ref="X246:X247" si="190">V246</f>
        <v>0</v>
      </c>
      <c r="Y246" s="28">
        <f t="shared" si="168"/>
        <v>0</v>
      </c>
      <c r="Z246" s="28">
        <f t="shared" ref="Z246:Z247" si="191">CEILING(X246*0.75%,1)</f>
        <v>0</v>
      </c>
      <c r="AA246" s="38">
        <v>0</v>
      </c>
      <c r="AB246" s="28">
        <v>0</v>
      </c>
      <c r="AC246" s="28">
        <v>0</v>
      </c>
      <c r="AD246" s="28">
        <f t="shared" ref="AD246:AD247" si="192">+Y246+Z246+AA246+AB246+AC246</f>
        <v>0</v>
      </c>
      <c r="AE246" s="28">
        <f t="shared" ref="AE246:AE247" si="193">ROUND(V246-AD246,0)</f>
        <v>0</v>
      </c>
      <c r="AF246" s="78"/>
      <c r="AG246" s="47"/>
      <c r="AH246" s="58"/>
      <c r="AI246" s="59"/>
      <c r="AJ246" s="59"/>
      <c r="AK246" s="59"/>
      <c r="AL246" s="59"/>
      <c r="AM246" s="59"/>
      <c r="AN246" s="59"/>
      <c r="AO246" s="59"/>
    </row>
    <row r="247" spans="1:42" s="42" customFormat="1" ht="27" customHeight="1">
      <c r="A247" s="13">
        <v>238</v>
      </c>
      <c r="B247" s="16" t="s">
        <v>360</v>
      </c>
      <c r="C247" s="23" t="s">
        <v>727</v>
      </c>
      <c r="D247" s="23" t="s">
        <v>728</v>
      </c>
      <c r="E247" s="12" t="s">
        <v>280</v>
      </c>
      <c r="F247" s="107">
        <v>1114352105</v>
      </c>
      <c r="G247" s="14">
        <v>11846</v>
      </c>
      <c r="H247" s="89" t="s">
        <v>729</v>
      </c>
      <c r="I247" s="28">
        <v>16400</v>
      </c>
      <c r="J247" s="28">
        <v>0</v>
      </c>
      <c r="K247" s="28">
        <v>0</v>
      </c>
      <c r="L247" s="28">
        <v>0</v>
      </c>
      <c r="M247" s="28">
        <f t="shared" si="187"/>
        <v>16400</v>
      </c>
      <c r="N247" s="17">
        <v>25</v>
      </c>
      <c r="O247" s="17">
        <v>0</v>
      </c>
      <c r="P247" s="28">
        <f t="shared" si="170"/>
        <v>13226</v>
      </c>
      <c r="Q247" s="28">
        <f t="shared" si="171"/>
        <v>0</v>
      </c>
      <c r="R247" s="28">
        <f t="shared" si="172"/>
        <v>0</v>
      </c>
      <c r="S247" s="28">
        <v>0</v>
      </c>
      <c r="T247" s="28">
        <v>0</v>
      </c>
      <c r="U247" s="28">
        <v>0</v>
      </c>
      <c r="V247" s="28">
        <f t="shared" si="188"/>
        <v>13226</v>
      </c>
      <c r="W247" s="28">
        <f t="shared" si="189"/>
        <v>13226</v>
      </c>
      <c r="X247" s="28">
        <f t="shared" si="190"/>
        <v>13226</v>
      </c>
      <c r="Y247" s="28">
        <f t="shared" si="168"/>
        <v>1587</v>
      </c>
      <c r="Z247" s="28">
        <f t="shared" si="191"/>
        <v>100</v>
      </c>
      <c r="AA247" s="38">
        <v>0</v>
      </c>
      <c r="AB247" s="28">
        <v>0</v>
      </c>
      <c r="AC247" s="28">
        <v>0</v>
      </c>
      <c r="AD247" s="28">
        <f t="shared" si="192"/>
        <v>1687</v>
      </c>
      <c r="AE247" s="28">
        <f t="shared" si="193"/>
        <v>11539</v>
      </c>
      <c r="AF247" s="78" t="s">
        <v>38</v>
      </c>
      <c r="AG247" s="47"/>
      <c r="AH247" s="58"/>
      <c r="AI247" s="59"/>
      <c r="AJ247" s="59"/>
      <c r="AK247" s="59"/>
      <c r="AL247" s="59"/>
      <c r="AM247" s="59"/>
      <c r="AN247" s="59"/>
      <c r="AO247" s="59"/>
    </row>
    <row r="248" spans="1:42" s="42" customFormat="1" ht="27" customHeight="1">
      <c r="A248" s="13">
        <v>239</v>
      </c>
      <c r="B248" s="66" t="s">
        <v>730</v>
      </c>
      <c r="C248" s="66" t="s">
        <v>730</v>
      </c>
      <c r="D248" s="44" t="s">
        <v>731</v>
      </c>
      <c r="E248" s="16" t="s">
        <v>286</v>
      </c>
      <c r="F248" s="50">
        <v>2109673887</v>
      </c>
      <c r="G248" s="83">
        <v>11614</v>
      </c>
      <c r="H248" s="123" t="s">
        <v>732</v>
      </c>
      <c r="I248" s="28">
        <v>14900</v>
      </c>
      <c r="J248" s="28">
        <v>0</v>
      </c>
      <c r="K248" s="28">
        <v>0</v>
      </c>
      <c r="L248" s="28">
        <v>0</v>
      </c>
      <c r="M248" s="28">
        <f t="shared" si="184"/>
        <v>14900</v>
      </c>
      <c r="N248" s="17">
        <v>25</v>
      </c>
      <c r="O248" s="17">
        <v>0</v>
      </c>
      <c r="P248" s="28">
        <f t="shared" si="170"/>
        <v>12016</v>
      </c>
      <c r="Q248" s="28">
        <f t="shared" si="171"/>
        <v>0</v>
      </c>
      <c r="R248" s="28">
        <f t="shared" si="172"/>
        <v>0</v>
      </c>
      <c r="S248" s="28">
        <v>0</v>
      </c>
      <c r="T248" s="28">
        <v>0</v>
      </c>
      <c r="U248" s="28">
        <v>0</v>
      </c>
      <c r="V248" s="28">
        <f>+P248+Q248+R248+S248+T248+U248</f>
        <v>12016</v>
      </c>
      <c r="W248" s="28">
        <f>IF(P248&gt;15000,15000,P248)</f>
        <v>12016</v>
      </c>
      <c r="X248" s="28">
        <f>V248</f>
        <v>12016</v>
      </c>
      <c r="Y248" s="28">
        <f t="shared" si="168"/>
        <v>1442</v>
      </c>
      <c r="Z248" s="28">
        <f t="shared" si="173"/>
        <v>91</v>
      </c>
      <c r="AA248" s="38">
        <v>0</v>
      </c>
      <c r="AB248" s="28">
        <v>0</v>
      </c>
      <c r="AC248" s="28">
        <v>0</v>
      </c>
      <c r="AD248" s="28">
        <f>+Y248+Z248+AA248+AB248+AC248</f>
        <v>1533</v>
      </c>
      <c r="AE248" s="28">
        <f>ROUND(V248-AD248,0)</f>
        <v>10483</v>
      </c>
      <c r="AF248" s="78" t="s">
        <v>38</v>
      </c>
      <c r="AG248" s="47">
        <v>44089</v>
      </c>
      <c r="AH248" s="58"/>
      <c r="AI248" s="59"/>
      <c r="AJ248" s="59"/>
      <c r="AK248" s="59"/>
      <c r="AL248" s="59"/>
      <c r="AM248" s="59"/>
      <c r="AN248" s="59"/>
      <c r="AO248" s="59"/>
      <c r="AP248" s="59"/>
    </row>
    <row r="249" spans="1:42" s="42" customFormat="1" ht="27" customHeight="1">
      <c r="A249" s="13">
        <v>240</v>
      </c>
      <c r="B249" s="66" t="s">
        <v>730</v>
      </c>
      <c r="C249" s="23" t="s">
        <v>733</v>
      </c>
      <c r="D249" s="23" t="s">
        <v>734</v>
      </c>
      <c r="E249" s="16" t="s">
        <v>286</v>
      </c>
      <c r="F249" s="103">
        <v>1115465482</v>
      </c>
      <c r="G249" s="83">
        <v>11713</v>
      </c>
      <c r="H249" s="123" t="s">
        <v>735</v>
      </c>
      <c r="I249" s="28">
        <v>14900</v>
      </c>
      <c r="J249" s="28">
        <v>0</v>
      </c>
      <c r="K249" s="28">
        <v>0</v>
      </c>
      <c r="L249" s="28">
        <v>0</v>
      </c>
      <c r="M249" s="28">
        <f t="shared" si="184"/>
        <v>14900</v>
      </c>
      <c r="N249" s="17">
        <v>23</v>
      </c>
      <c r="O249" s="17">
        <v>0</v>
      </c>
      <c r="P249" s="28">
        <f t="shared" si="170"/>
        <v>11055</v>
      </c>
      <c r="Q249" s="28">
        <f t="shared" si="171"/>
        <v>0</v>
      </c>
      <c r="R249" s="28">
        <f t="shared" si="172"/>
        <v>0</v>
      </c>
      <c r="S249" s="28">
        <v>0</v>
      </c>
      <c r="T249" s="28">
        <v>0</v>
      </c>
      <c r="U249" s="28">
        <v>0</v>
      </c>
      <c r="V249" s="28">
        <f t="shared" ref="V249:V257" si="194">+P249+Q249+R249+S249+T249+U249</f>
        <v>11055</v>
      </c>
      <c r="W249" s="28">
        <f t="shared" ref="W249:W257" si="195">IF(P249&gt;15000,15000,P249)</f>
        <v>11055</v>
      </c>
      <c r="X249" s="28">
        <f t="shared" ref="X249:X257" si="196">V249</f>
        <v>11055</v>
      </c>
      <c r="Y249" s="28">
        <f t="shared" si="168"/>
        <v>1327</v>
      </c>
      <c r="Z249" s="28">
        <f t="shared" si="173"/>
        <v>83</v>
      </c>
      <c r="AA249" s="38">
        <v>0</v>
      </c>
      <c r="AB249" s="28">
        <v>0</v>
      </c>
      <c r="AC249" s="28">
        <v>0</v>
      </c>
      <c r="AD249" s="28">
        <f t="shared" ref="AD249:AD257" si="197">+Y249+Z249+AA249+AB249+AC249</f>
        <v>1410</v>
      </c>
      <c r="AE249" s="28">
        <f t="shared" ref="AE249:AE257" si="198">ROUND(V249-AD249,0)</f>
        <v>9645</v>
      </c>
      <c r="AF249" s="78" t="s">
        <v>38</v>
      </c>
      <c r="AG249" s="47">
        <v>44089</v>
      </c>
      <c r="AH249" s="58"/>
      <c r="AI249" s="59"/>
      <c r="AJ249" s="59"/>
      <c r="AK249" s="59"/>
      <c r="AL249" s="59"/>
      <c r="AM249" s="59"/>
      <c r="AN249" s="59"/>
      <c r="AO249" s="59"/>
      <c r="AP249" s="59"/>
    </row>
    <row r="250" spans="1:42" s="42" customFormat="1" ht="27" customHeight="1">
      <c r="A250" s="13">
        <v>241</v>
      </c>
      <c r="B250" s="16" t="s">
        <v>736</v>
      </c>
      <c r="C250" s="12" t="s">
        <v>736</v>
      </c>
      <c r="D250" s="82" t="s">
        <v>737</v>
      </c>
      <c r="E250" s="16" t="s">
        <v>280</v>
      </c>
      <c r="F250" s="17">
        <v>2109576232</v>
      </c>
      <c r="G250" s="17">
        <v>946</v>
      </c>
      <c r="H250" s="169" t="s">
        <v>738</v>
      </c>
      <c r="I250" s="28">
        <v>16400</v>
      </c>
      <c r="J250" s="28">
        <v>0</v>
      </c>
      <c r="K250" s="28">
        <v>0</v>
      </c>
      <c r="L250" s="28">
        <v>0</v>
      </c>
      <c r="M250" s="28">
        <f t="shared" si="184"/>
        <v>16400</v>
      </c>
      <c r="N250" s="17">
        <v>29</v>
      </c>
      <c r="O250" s="17">
        <v>0</v>
      </c>
      <c r="P250" s="28">
        <f t="shared" si="170"/>
        <v>15342</v>
      </c>
      <c r="Q250" s="28">
        <f t="shared" si="171"/>
        <v>0</v>
      </c>
      <c r="R250" s="28">
        <f t="shared" si="172"/>
        <v>0</v>
      </c>
      <c r="S250" s="28">
        <v>0</v>
      </c>
      <c r="T250" s="28">
        <v>0</v>
      </c>
      <c r="U250" s="28">
        <v>0</v>
      </c>
      <c r="V250" s="28">
        <f t="shared" si="194"/>
        <v>15342</v>
      </c>
      <c r="W250" s="28">
        <f t="shared" si="195"/>
        <v>15000</v>
      </c>
      <c r="X250" s="28">
        <f t="shared" si="196"/>
        <v>15342</v>
      </c>
      <c r="Y250" s="28">
        <f t="shared" si="168"/>
        <v>1800</v>
      </c>
      <c r="Z250" s="28">
        <f t="shared" si="173"/>
        <v>116</v>
      </c>
      <c r="AA250" s="38">
        <v>0</v>
      </c>
      <c r="AB250" s="28">
        <v>0</v>
      </c>
      <c r="AC250" s="28">
        <v>0</v>
      </c>
      <c r="AD250" s="28">
        <f t="shared" si="197"/>
        <v>1916</v>
      </c>
      <c r="AE250" s="28">
        <f t="shared" si="198"/>
        <v>13426</v>
      </c>
      <c r="AF250" s="78" t="s">
        <v>38</v>
      </c>
      <c r="AG250" s="47"/>
      <c r="AH250" s="40"/>
      <c r="AI250" s="70"/>
      <c r="AJ250" s="70"/>
      <c r="AK250" s="70"/>
      <c r="AL250" s="70"/>
      <c r="AM250" s="70"/>
      <c r="AN250" s="70"/>
      <c r="AO250" s="70"/>
      <c r="AP250" s="70"/>
    </row>
    <row r="251" spans="1:42" s="42" customFormat="1" ht="27" customHeight="1">
      <c r="A251" s="13">
        <v>242</v>
      </c>
      <c r="B251" s="16" t="s">
        <v>736</v>
      </c>
      <c r="C251" s="12" t="s">
        <v>480</v>
      </c>
      <c r="D251" s="82" t="s">
        <v>739</v>
      </c>
      <c r="E251" s="16" t="s">
        <v>283</v>
      </c>
      <c r="F251" s="17">
        <v>2109576230</v>
      </c>
      <c r="G251" s="17">
        <v>947</v>
      </c>
      <c r="H251" s="169" t="s">
        <v>740</v>
      </c>
      <c r="I251" s="28">
        <v>14900</v>
      </c>
      <c r="J251" s="28">
        <v>0</v>
      </c>
      <c r="K251" s="28">
        <v>0</v>
      </c>
      <c r="L251" s="28">
        <v>0</v>
      </c>
      <c r="M251" s="28">
        <f t="shared" si="184"/>
        <v>14900</v>
      </c>
      <c r="N251" s="17">
        <v>19</v>
      </c>
      <c r="O251" s="17">
        <v>0</v>
      </c>
      <c r="P251" s="28">
        <f t="shared" si="170"/>
        <v>9132</v>
      </c>
      <c r="Q251" s="28">
        <f t="shared" si="171"/>
        <v>0</v>
      </c>
      <c r="R251" s="28">
        <f t="shared" si="172"/>
        <v>0</v>
      </c>
      <c r="S251" s="28">
        <v>0</v>
      </c>
      <c r="T251" s="28">
        <v>0</v>
      </c>
      <c r="U251" s="28">
        <v>0</v>
      </c>
      <c r="V251" s="28">
        <f t="shared" si="194"/>
        <v>9132</v>
      </c>
      <c r="W251" s="28">
        <f t="shared" si="195"/>
        <v>9132</v>
      </c>
      <c r="X251" s="28">
        <f t="shared" si="196"/>
        <v>9132</v>
      </c>
      <c r="Y251" s="28">
        <f t="shared" si="168"/>
        <v>1096</v>
      </c>
      <c r="Z251" s="28">
        <f t="shared" si="173"/>
        <v>69</v>
      </c>
      <c r="AA251" s="38">
        <v>0</v>
      </c>
      <c r="AB251" s="28">
        <v>0</v>
      </c>
      <c r="AC251" s="28">
        <v>0</v>
      </c>
      <c r="AD251" s="28">
        <f t="shared" si="197"/>
        <v>1165</v>
      </c>
      <c r="AE251" s="28">
        <f t="shared" si="198"/>
        <v>7967</v>
      </c>
      <c r="AF251" s="78" t="s">
        <v>38</v>
      </c>
      <c r="AG251" s="47">
        <v>44085</v>
      </c>
      <c r="AH251" s="58"/>
      <c r="AI251" s="59"/>
      <c r="AJ251" s="59"/>
      <c r="AK251" s="59"/>
      <c r="AL251" s="59"/>
      <c r="AM251" s="59"/>
      <c r="AN251" s="59"/>
      <c r="AO251" s="59"/>
      <c r="AP251" s="59"/>
    </row>
    <row r="252" spans="1:42" s="42" customFormat="1" ht="27" customHeight="1">
      <c r="A252" s="13">
        <v>243</v>
      </c>
      <c r="B252" s="16" t="s">
        <v>736</v>
      </c>
      <c r="C252" s="12" t="s">
        <v>741</v>
      </c>
      <c r="D252" s="23" t="s">
        <v>742</v>
      </c>
      <c r="E252" s="16" t="s">
        <v>286</v>
      </c>
      <c r="F252" s="16">
        <v>1115094578</v>
      </c>
      <c r="G252" s="17">
        <v>11527</v>
      </c>
      <c r="H252" s="110" t="s">
        <v>743</v>
      </c>
      <c r="I252" s="28">
        <v>14900</v>
      </c>
      <c r="J252" s="28">
        <v>0</v>
      </c>
      <c r="K252" s="28">
        <v>0</v>
      </c>
      <c r="L252" s="28">
        <v>0</v>
      </c>
      <c r="M252" s="28">
        <f t="shared" si="184"/>
        <v>14900</v>
      </c>
      <c r="N252" s="17">
        <v>20</v>
      </c>
      <c r="O252" s="17">
        <v>0</v>
      </c>
      <c r="P252" s="28">
        <f t="shared" si="170"/>
        <v>9613</v>
      </c>
      <c r="Q252" s="28">
        <f t="shared" si="171"/>
        <v>0</v>
      </c>
      <c r="R252" s="28">
        <f t="shared" si="172"/>
        <v>0</v>
      </c>
      <c r="S252" s="28">
        <v>0</v>
      </c>
      <c r="T252" s="28">
        <v>0</v>
      </c>
      <c r="U252" s="28">
        <v>0</v>
      </c>
      <c r="V252" s="28">
        <f t="shared" si="194"/>
        <v>9613</v>
      </c>
      <c r="W252" s="28">
        <f t="shared" si="195"/>
        <v>9613</v>
      </c>
      <c r="X252" s="28">
        <f t="shared" si="196"/>
        <v>9613</v>
      </c>
      <c r="Y252" s="28">
        <f t="shared" si="168"/>
        <v>1154</v>
      </c>
      <c r="Z252" s="28">
        <f t="shared" si="173"/>
        <v>73</v>
      </c>
      <c r="AA252" s="38">
        <v>0</v>
      </c>
      <c r="AB252" s="28">
        <v>0</v>
      </c>
      <c r="AC252" s="28">
        <v>0</v>
      </c>
      <c r="AD252" s="28">
        <f t="shared" si="197"/>
        <v>1227</v>
      </c>
      <c r="AE252" s="28">
        <f t="shared" si="198"/>
        <v>8386</v>
      </c>
      <c r="AF252" s="78" t="s">
        <v>38</v>
      </c>
      <c r="AG252" s="47">
        <v>44085</v>
      </c>
      <c r="AH252" s="58"/>
      <c r="AI252" s="59"/>
      <c r="AJ252" s="59"/>
      <c r="AK252" s="59"/>
      <c r="AL252" s="59"/>
      <c r="AM252" s="59"/>
      <c r="AN252" s="59"/>
      <c r="AO252" s="59"/>
      <c r="AP252" s="59"/>
    </row>
    <row r="253" spans="1:42" s="42" customFormat="1" ht="27" customHeight="1">
      <c r="A253" s="13">
        <v>244</v>
      </c>
      <c r="B253" s="16" t="s">
        <v>736</v>
      </c>
      <c r="C253" s="23" t="s">
        <v>744</v>
      </c>
      <c r="D253" s="23" t="s">
        <v>480</v>
      </c>
      <c r="E253" s="16" t="s">
        <v>286</v>
      </c>
      <c r="F253" s="16">
        <v>1115120253</v>
      </c>
      <c r="G253" s="17">
        <v>11530</v>
      </c>
      <c r="H253" s="110" t="s">
        <v>745</v>
      </c>
      <c r="I253" s="28">
        <v>14900</v>
      </c>
      <c r="J253" s="28">
        <v>0</v>
      </c>
      <c r="K253" s="28">
        <v>0</v>
      </c>
      <c r="L253" s="28">
        <v>0</v>
      </c>
      <c r="M253" s="28">
        <f t="shared" si="184"/>
        <v>14900</v>
      </c>
      <c r="N253" s="17">
        <v>21</v>
      </c>
      <c r="O253" s="17">
        <v>0</v>
      </c>
      <c r="P253" s="28">
        <f t="shared" si="170"/>
        <v>10094</v>
      </c>
      <c r="Q253" s="28">
        <f t="shared" si="171"/>
        <v>0</v>
      </c>
      <c r="R253" s="28">
        <f t="shared" si="172"/>
        <v>0</v>
      </c>
      <c r="S253" s="28">
        <v>0</v>
      </c>
      <c r="T253" s="28">
        <v>0</v>
      </c>
      <c r="U253" s="28">
        <v>0</v>
      </c>
      <c r="V253" s="28">
        <f t="shared" si="194"/>
        <v>10094</v>
      </c>
      <c r="W253" s="28">
        <f t="shared" si="195"/>
        <v>10094</v>
      </c>
      <c r="X253" s="28">
        <f t="shared" si="196"/>
        <v>10094</v>
      </c>
      <c r="Y253" s="28">
        <f t="shared" si="168"/>
        <v>1211</v>
      </c>
      <c r="Z253" s="28">
        <f t="shared" si="173"/>
        <v>76</v>
      </c>
      <c r="AA253" s="38">
        <v>0</v>
      </c>
      <c r="AB253" s="28">
        <v>0</v>
      </c>
      <c r="AC253" s="28">
        <v>0</v>
      </c>
      <c r="AD253" s="28">
        <f t="shared" si="197"/>
        <v>1287</v>
      </c>
      <c r="AE253" s="28">
        <f t="shared" si="198"/>
        <v>8807</v>
      </c>
      <c r="AF253" s="78" t="s">
        <v>38</v>
      </c>
      <c r="AG253" s="47">
        <v>44085</v>
      </c>
      <c r="AH253" s="58"/>
      <c r="AI253" s="59"/>
      <c r="AJ253" s="59"/>
      <c r="AK253" s="59"/>
      <c r="AL253" s="59"/>
      <c r="AM253" s="59"/>
      <c r="AN253" s="59"/>
      <c r="AO253" s="59"/>
      <c r="AP253" s="59"/>
    </row>
    <row r="254" spans="1:42" s="42" customFormat="1" ht="27" customHeight="1">
      <c r="A254" s="13">
        <v>245</v>
      </c>
      <c r="B254" s="16" t="s">
        <v>747</v>
      </c>
      <c r="C254" s="12" t="s">
        <v>747</v>
      </c>
      <c r="D254" s="12" t="s">
        <v>748</v>
      </c>
      <c r="E254" s="16" t="s">
        <v>280</v>
      </c>
      <c r="F254" s="17">
        <v>1113839585</v>
      </c>
      <c r="G254" s="17">
        <v>769</v>
      </c>
      <c r="H254" s="158" t="s">
        <v>749</v>
      </c>
      <c r="I254" s="28">
        <v>16400</v>
      </c>
      <c r="J254" s="28">
        <v>0</v>
      </c>
      <c r="K254" s="28">
        <v>0</v>
      </c>
      <c r="L254" s="28">
        <v>0</v>
      </c>
      <c r="M254" s="28">
        <f t="shared" si="184"/>
        <v>16400</v>
      </c>
      <c r="N254" s="17">
        <v>27</v>
      </c>
      <c r="O254" s="17">
        <v>0</v>
      </c>
      <c r="P254" s="28">
        <f t="shared" si="170"/>
        <v>14284</v>
      </c>
      <c r="Q254" s="28">
        <f t="shared" si="171"/>
        <v>0</v>
      </c>
      <c r="R254" s="28">
        <f t="shared" si="172"/>
        <v>0</v>
      </c>
      <c r="S254" s="28">
        <v>0</v>
      </c>
      <c r="T254" s="28">
        <v>0</v>
      </c>
      <c r="U254" s="28">
        <v>0</v>
      </c>
      <c r="V254" s="28">
        <f t="shared" si="194"/>
        <v>14284</v>
      </c>
      <c r="W254" s="28">
        <f t="shared" si="195"/>
        <v>14284</v>
      </c>
      <c r="X254" s="28">
        <f t="shared" si="196"/>
        <v>14284</v>
      </c>
      <c r="Y254" s="28">
        <f t="shared" si="168"/>
        <v>1714</v>
      </c>
      <c r="Z254" s="28">
        <f t="shared" si="173"/>
        <v>108</v>
      </c>
      <c r="AA254" s="38">
        <v>0</v>
      </c>
      <c r="AB254" s="28">
        <v>0</v>
      </c>
      <c r="AC254" s="28">
        <v>0</v>
      </c>
      <c r="AD254" s="28">
        <f t="shared" si="197"/>
        <v>1822</v>
      </c>
      <c r="AE254" s="28">
        <f t="shared" si="198"/>
        <v>12462</v>
      </c>
      <c r="AF254" s="34" t="s">
        <v>38</v>
      </c>
      <c r="AG254" s="47">
        <v>44089</v>
      </c>
      <c r="AH254" s="58"/>
      <c r="AI254" s="59"/>
      <c r="AJ254" s="59"/>
      <c r="AK254" s="59"/>
      <c r="AL254" s="59"/>
      <c r="AM254" s="59"/>
      <c r="AN254" s="59"/>
      <c r="AO254" s="59"/>
      <c r="AP254" s="59"/>
    </row>
    <row r="255" spans="1:42" s="42" customFormat="1" ht="27" customHeight="1">
      <c r="A255" s="13">
        <v>246</v>
      </c>
      <c r="B255" s="16" t="s">
        <v>747</v>
      </c>
      <c r="C255" s="66" t="s">
        <v>750</v>
      </c>
      <c r="D255" s="92" t="s">
        <v>751</v>
      </c>
      <c r="E255" s="16" t="s">
        <v>286</v>
      </c>
      <c r="F255" s="103">
        <v>1115514407</v>
      </c>
      <c r="G255" s="103">
        <v>11756</v>
      </c>
      <c r="H255" s="188" t="s">
        <v>752</v>
      </c>
      <c r="I255" s="17">
        <v>14900</v>
      </c>
      <c r="J255" s="28">
        <v>0</v>
      </c>
      <c r="K255" s="28">
        <v>0</v>
      </c>
      <c r="L255" s="28">
        <v>0</v>
      </c>
      <c r="M255" s="28">
        <f>I255+J255+K255+L255</f>
        <v>14900</v>
      </c>
      <c r="N255" s="17">
        <v>18</v>
      </c>
      <c r="O255" s="17">
        <v>0</v>
      </c>
      <c r="P255" s="28">
        <f t="shared" si="170"/>
        <v>8652</v>
      </c>
      <c r="Q255" s="28">
        <f t="shared" si="171"/>
        <v>0</v>
      </c>
      <c r="R255" s="28">
        <f t="shared" si="172"/>
        <v>0</v>
      </c>
      <c r="S255" s="28">
        <v>0</v>
      </c>
      <c r="T255" s="28">
        <v>0</v>
      </c>
      <c r="U255" s="28"/>
      <c r="V255" s="28">
        <f>+P255+Q255+R255+S255+T255+U255</f>
        <v>8652</v>
      </c>
      <c r="W255" s="28">
        <f>IF(P255&gt;15000,15000,P255)</f>
        <v>8652</v>
      </c>
      <c r="X255" s="28">
        <f>V255</f>
        <v>8652</v>
      </c>
      <c r="Y255" s="28">
        <f t="shared" si="168"/>
        <v>1038</v>
      </c>
      <c r="Z255" s="28">
        <f>CEILING(X255*0.75%,1)</f>
        <v>65</v>
      </c>
      <c r="AA255" s="38">
        <v>0</v>
      </c>
      <c r="AB255" s="28">
        <v>0</v>
      </c>
      <c r="AC255" s="28">
        <v>0</v>
      </c>
      <c r="AD255" s="28">
        <f>+Y255+Z255+AA255+AB255+AC255</f>
        <v>1103</v>
      </c>
      <c r="AE255" s="28">
        <f t="shared" si="198"/>
        <v>7549</v>
      </c>
      <c r="AF255" s="34" t="s">
        <v>38</v>
      </c>
      <c r="AG255" s="47">
        <v>44089</v>
      </c>
      <c r="AH255" s="58"/>
      <c r="AI255" s="59"/>
      <c r="AJ255" s="59"/>
      <c r="AK255" s="59"/>
      <c r="AL255" s="59"/>
      <c r="AM255" s="59"/>
      <c r="AN255" s="59"/>
      <c r="AO255" s="59"/>
      <c r="AP255" s="59"/>
    </row>
    <row r="256" spans="1:42" s="42" customFormat="1" ht="27" customHeight="1">
      <c r="A256" s="13">
        <v>247</v>
      </c>
      <c r="B256" s="16" t="s">
        <v>747</v>
      </c>
      <c r="C256" s="12" t="s">
        <v>753</v>
      </c>
      <c r="D256" s="61" t="s">
        <v>754</v>
      </c>
      <c r="E256" s="16" t="s">
        <v>286</v>
      </c>
      <c r="F256" s="76">
        <v>1115465514</v>
      </c>
      <c r="G256" s="17">
        <v>11708</v>
      </c>
      <c r="H256" s="106" t="s">
        <v>755</v>
      </c>
      <c r="I256" s="28">
        <v>14900</v>
      </c>
      <c r="J256" s="28">
        <v>0</v>
      </c>
      <c r="K256" s="28">
        <v>0</v>
      </c>
      <c r="L256" s="28">
        <v>0</v>
      </c>
      <c r="M256" s="28">
        <f t="shared" si="184"/>
        <v>14900</v>
      </c>
      <c r="N256" s="17">
        <v>15</v>
      </c>
      <c r="O256" s="17">
        <v>0</v>
      </c>
      <c r="P256" s="28">
        <f t="shared" si="170"/>
        <v>7210</v>
      </c>
      <c r="Q256" s="28">
        <f t="shared" si="171"/>
        <v>0</v>
      </c>
      <c r="R256" s="28">
        <f t="shared" si="172"/>
        <v>0</v>
      </c>
      <c r="S256" s="28">
        <v>0</v>
      </c>
      <c r="T256" s="28">
        <v>0</v>
      </c>
      <c r="U256" s="28">
        <v>0</v>
      </c>
      <c r="V256" s="28">
        <f t="shared" si="194"/>
        <v>7210</v>
      </c>
      <c r="W256" s="28">
        <f t="shared" si="195"/>
        <v>7210</v>
      </c>
      <c r="X256" s="28">
        <f t="shared" si="196"/>
        <v>7210</v>
      </c>
      <c r="Y256" s="28">
        <f t="shared" si="168"/>
        <v>865</v>
      </c>
      <c r="Z256" s="28">
        <f t="shared" si="173"/>
        <v>55</v>
      </c>
      <c r="AA256" s="38">
        <v>0</v>
      </c>
      <c r="AB256" s="28">
        <v>0</v>
      </c>
      <c r="AC256" s="28">
        <v>0</v>
      </c>
      <c r="AD256" s="28">
        <f t="shared" si="197"/>
        <v>920</v>
      </c>
      <c r="AE256" s="28">
        <f t="shared" si="198"/>
        <v>6290</v>
      </c>
      <c r="AF256" s="34" t="s">
        <v>38</v>
      </c>
      <c r="AG256" s="47">
        <v>44089</v>
      </c>
      <c r="AH256" s="58"/>
      <c r="AI256" s="59"/>
      <c r="AJ256" s="59"/>
      <c r="AK256" s="59"/>
      <c r="AL256" s="59"/>
      <c r="AM256" s="59"/>
      <c r="AN256" s="59"/>
      <c r="AO256" s="59"/>
      <c r="AP256" s="59"/>
    </row>
    <row r="257" spans="1:42" s="42" customFormat="1" ht="27" customHeight="1">
      <c r="A257" s="13">
        <v>248</v>
      </c>
      <c r="B257" s="16" t="s">
        <v>747</v>
      </c>
      <c r="C257" s="23" t="s">
        <v>600</v>
      </c>
      <c r="D257" s="23" t="s">
        <v>756</v>
      </c>
      <c r="E257" s="16" t="s">
        <v>286</v>
      </c>
      <c r="F257" s="103">
        <v>1115644916</v>
      </c>
      <c r="G257" s="17">
        <v>11843</v>
      </c>
      <c r="H257" s="140" t="s">
        <v>757</v>
      </c>
      <c r="I257" s="28">
        <v>14900</v>
      </c>
      <c r="J257" s="28">
        <v>0</v>
      </c>
      <c r="K257" s="28">
        <v>0</v>
      </c>
      <c r="L257" s="28">
        <v>0</v>
      </c>
      <c r="M257" s="28">
        <f t="shared" si="184"/>
        <v>14900</v>
      </c>
      <c r="N257" s="17">
        <v>17</v>
      </c>
      <c r="O257" s="17">
        <v>0</v>
      </c>
      <c r="P257" s="28">
        <f t="shared" si="170"/>
        <v>8171</v>
      </c>
      <c r="Q257" s="28">
        <f t="shared" si="171"/>
        <v>0</v>
      </c>
      <c r="R257" s="28">
        <f t="shared" si="172"/>
        <v>0</v>
      </c>
      <c r="S257" s="28">
        <v>0</v>
      </c>
      <c r="T257" s="28">
        <v>0</v>
      </c>
      <c r="U257" s="28">
        <v>0</v>
      </c>
      <c r="V257" s="28">
        <f t="shared" si="194"/>
        <v>8171</v>
      </c>
      <c r="W257" s="28">
        <f t="shared" si="195"/>
        <v>8171</v>
      </c>
      <c r="X257" s="28">
        <f t="shared" si="196"/>
        <v>8171</v>
      </c>
      <c r="Y257" s="28">
        <f t="shared" si="168"/>
        <v>981</v>
      </c>
      <c r="Z257" s="28">
        <f t="shared" si="173"/>
        <v>62</v>
      </c>
      <c r="AA257" s="38">
        <v>0</v>
      </c>
      <c r="AB257" s="28">
        <v>0</v>
      </c>
      <c r="AC257" s="28">
        <v>0</v>
      </c>
      <c r="AD257" s="28">
        <f t="shared" si="197"/>
        <v>1043</v>
      </c>
      <c r="AE257" s="28">
        <f t="shared" si="198"/>
        <v>7128</v>
      </c>
      <c r="AF257" s="34" t="s">
        <v>38</v>
      </c>
      <c r="AG257" s="47">
        <v>44085</v>
      </c>
      <c r="AH257" s="58"/>
      <c r="AI257" s="59"/>
      <c r="AJ257" s="59"/>
      <c r="AK257" s="59"/>
      <c r="AL257" s="59"/>
      <c r="AM257" s="59"/>
      <c r="AN257" s="59"/>
      <c r="AO257" s="59"/>
      <c r="AP257" s="59"/>
    </row>
    <row r="258" spans="1:42" s="42" customFormat="1" ht="26.45" customHeight="1">
      <c r="A258" s="13">
        <v>249</v>
      </c>
      <c r="B258" s="16" t="s">
        <v>747</v>
      </c>
      <c r="C258" s="82" t="s">
        <v>776</v>
      </c>
      <c r="D258" s="82" t="s">
        <v>777</v>
      </c>
      <c r="E258" s="16" t="s">
        <v>283</v>
      </c>
      <c r="F258" s="37">
        <v>3011033842</v>
      </c>
      <c r="G258" s="14">
        <v>11462</v>
      </c>
      <c r="H258" s="158" t="s">
        <v>778</v>
      </c>
      <c r="I258" s="28">
        <v>14900</v>
      </c>
      <c r="J258" s="28">
        <v>0</v>
      </c>
      <c r="K258" s="28">
        <v>0</v>
      </c>
      <c r="L258" s="28">
        <v>0</v>
      </c>
      <c r="M258" s="28">
        <f>I258+J258+K258+L258</f>
        <v>14900</v>
      </c>
      <c r="N258" s="17">
        <v>15</v>
      </c>
      <c r="O258" s="39">
        <v>0</v>
      </c>
      <c r="P258" s="28">
        <f>ROUND(I258/31*N258,0)</f>
        <v>7210</v>
      </c>
      <c r="Q258" s="28">
        <f>ROUND(J258/31*N258,0)</f>
        <v>0</v>
      </c>
      <c r="R258" s="28">
        <f>ROUND(K258/31*N258,0)</f>
        <v>0</v>
      </c>
      <c r="S258" s="28">
        <v>0</v>
      </c>
      <c r="T258" s="28">
        <v>0</v>
      </c>
      <c r="U258" s="28"/>
      <c r="V258" s="28">
        <f>+P258+Q258+R258+S258+T258+U258</f>
        <v>7210</v>
      </c>
      <c r="W258" s="28">
        <f>IF(P258&gt;15000,15000,P258)</f>
        <v>7210</v>
      </c>
      <c r="X258" s="28">
        <f>V258</f>
        <v>7210</v>
      </c>
      <c r="Y258" s="28">
        <f>ROUND(W258*12%,0)</f>
        <v>865</v>
      </c>
      <c r="Z258" s="28">
        <f>CEILING(X258*0.75%,1)</f>
        <v>55</v>
      </c>
      <c r="AA258" s="38">
        <v>0</v>
      </c>
      <c r="AB258" s="28">
        <v>0</v>
      </c>
      <c r="AC258" s="28">
        <v>0</v>
      </c>
      <c r="AD258" s="28">
        <f>+Y258+Z258+AA258+AB258+AC258</f>
        <v>920</v>
      </c>
      <c r="AE258" s="28">
        <f>ROUND(V258-AD258,0)</f>
        <v>6290</v>
      </c>
      <c r="AF258" s="34" t="s">
        <v>38</v>
      </c>
      <c r="AG258" s="47">
        <v>44085</v>
      </c>
      <c r="AH258" s="56"/>
      <c r="AI258" s="72"/>
      <c r="AJ258" s="72"/>
      <c r="AK258" s="72"/>
      <c r="AL258" s="56"/>
      <c r="AM258" s="72"/>
      <c r="AN258" s="72"/>
      <c r="AO258" s="72"/>
      <c r="AP258" s="72"/>
    </row>
    <row r="259" spans="1:42" s="42" customFormat="1" ht="27" customHeight="1">
      <c r="A259" s="13">
        <v>250</v>
      </c>
      <c r="B259" s="12" t="s">
        <v>758</v>
      </c>
      <c r="C259" s="12" t="s">
        <v>758</v>
      </c>
      <c r="D259" s="12" t="s">
        <v>346</v>
      </c>
      <c r="E259" s="16" t="s">
        <v>280</v>
      </c>
      <c r="F259" s="17">
        <v>1114258916</v>
      </c>
      <c r="G259" s="17">
        <v>1070</v>
      </c>
      <c r="H259" s="158" t="s">
        <v>759</v>
      </c>
      <c r="I259" s="17">
        <v>20000</v>
      </c>
      <c r="J259" s="28">
        <v>0</v>
      </c>
      <c r="K259" s="28">
        <v>0</v>
      </c>
      <c r="L259" s="28">
        <v>0</v>
      </c>
      <c r="M259" s="28">
        <f t="shared" ref="M259" si="199">I259+J259+K259+L259</f>
        <v>20000</v>
      </c>
      <c r="N259" s="17">
        <v>31</v>
      </c>
      <c r="O259" s="39">
        <v>0</v>
      </c>
      <c r="P259" s="28">
        <f t="shared" ref="P259:P274" si="200">ROUND(I259/31*N259,0)</f>
        <v>20000</v>
      </c>
      <c r="Q259" s="28">
        <f t="shared" ref="Q259:Q274" si="201">ROUND(J259/31*N259,0)</f>
        <v>0</v>
      </c>
      <c r="R259" s="28">
        <f t="shared" ref="R259:R274" si="202">ROUND(K259/31*N259,0)</f>
        <v>0</v>
      </c>
      <c r="S259" s="28">
        <v>0</v>
      </c>
      <c r="T259" s="28">
        <v>0</v>
      </c>
      <c r="U259" s="28">
        <v>0</v>
      </c>
      <c r="V259" s="28">
        <f t="shared" ref="V259" si="203">+P259+Q259+R259+S259+T259+U259</f>
        <v>20000</v>
      </c>
      <c r="W259" s="28">
        <f t="shared" ref="W259" si="204">IF(P259&gt;15000,15000,P259)</f>
        <v>15000</v>
      </c>
      <c r="X259" s="28">
        <f t="shared" ref="X259" si="205">V259</f>
        <v>20000</v>
      </c>
      <c r="Y259" s="28">
        <f t="shared" ref="Y259:Y274" si="206">ROUND(W259*12%,0)</f>
        <v>1800</v>
      </c>
      <c r="Z259" s="28">
        <f t="shared" ref="Z259:Z261" si="207">CEILING(X259*0.75%,1)</f>
        <v>150</v>
      </c>
      <c r="AA259" s="38">
        <v>0</v>
      </c>
      <c r="AB259" s="28">
        <v>0</v>
      </c>
      <c r="AC259" s="28">
        <v>0</v>
      </c>
      <c r="AD259" s="28">
        <f t="shared" ref="AD259" si="208">+Y259+Z259+AA259+AB259+AC259</f>
        <v>1950</v>
      </c>
      <c r="AE259" s="28">
        <f t="shared" ref="AE259" si="209">ROUND(V259-AD259,0)</f>
        <v>18050</v>
      </c>
      <c r="AF259" s="78" t="s">
        <v>38</v>
      </c>
      <c r="AG259" s="47">
        <v>44089</v>
      </c>
      <c r="AH259" s="58"/>
      <c r="AI259" s="58"/>
      <c r="AJ259" s="59"/>
      <c r="AK259" s="59"/>
      <c r="AL259" s="59"/>
      <c r="AM259" s="59"/>
      <c r="AN259" s="59"/>
      <c r="AO259" s="59"/>
      <c r="AP259" s="59"/>
    </row>
    <row r="260" spans="1:42" s="42" customFormat="1" ht="27" customHeight="1">
      <c r="A260" s="13">
        <v>251</v>
      </c>
      <c r="B260" s="12" t="s">
        <v>758</v>
      </c>
      <c r="C260" s="12" t="s">
        <v>760</v>
      </c>
      <c r="D260" s="12" t="s">
        <v>746</v>
      </c>
      <c r="E260" s="16" t="s">
        <v>286</v>
      </c>
      <c r="F260" s="13">
        <v>1114927366</v>
      </c>
      <c r="G260" s="14">
        <v>11453</v>
      </c>
      <c r="H260" s="158" t="s">
        <v>761</v>
      </c>
      <c r="I260" s="28">
        <v>14900</v>
      </c>
      <c r="J260" s="28">
        <v>0</v>
      </c>
      <c r="K260" s="28">
        <v>0</v>
      </c>
      <c r="L260" s="28">
        <v>0</v>
      </c>
      <c r="M260" s="28">
        <f>I260+J260+K260+L260</f>
        <v>14900</v>
      </c>
      <c r="N260" s="17">
        <v>31</v>
      </c>
      <c r="O260" s="17">
        <v>0</v>
      </c>
      <c r="P260" s="28">
        <f t="shared" si="200"/>
        <v>14900</v>
      </c>
      <c r="Q260" s="28">
        <f t="shared" si="201"/>
        <v>0</v>
      </c>
      <c r="R260" s="28">
        <f t="shared" si="202"/>
        <v>0</v>
      </c>
      <c r="S260" s="28">
        <v>0</v>
      </c>
      <c r="T260" s="28">
        <v>0</v>
      </c>
      <c r="U260" s="28">
        <v>0</v>
      </c>
      <c r="V260" s="28">
        <f>+P260+Q260+R260+S260+T260+U260</f>
        <v>14900</v>
      </c>
      <c r="W260" s="28">
        <f>IF(P260&gt;15000,15000,P260)</f>
        <v>14900</v>
      </c>
      <c r="X260" s="28">
        <f>V260</f>
        <v>14900</v>
      </c>
      <c r="Y260" s="28">
        <f t="shared" si="206"/>
        <v>1788</v>
      </c>
      <c r="Z260" s="28">
        <f t="shared" si="207"/>
        <v>112</v>
      </c>
      <c r="AA260" s="38">
        <v>0</v>
      </c>
      <c r="AB260" s="28">
        <v>0</v>
      </c>
      <c r="AC260" s="28">
        <v>0</v>
      </c>
      <c r="AD260" s="28">
        <f>+Y260+Z260+AA260+AB260+AC260</f>
        <v>1900</v>
      </c>
      <c r="AE260" s="28">
        <f>ROUND(V260-AD260,0)</f>
        <v>13000</v>
      </c>
      <c r="AF260" s="78" t="s">
        <v>38</v>
      </c>
      <c r="AG260" s="47">
        <v>44089</v>
      </c>
      <c r="AH260" s="58"/>
      <c r="AI260" s="58"/>
      <c r="AJ260" s="59"/>
      <c r="AK260" s="59"/>
      <c r="AL260" s="59"/>
      <c r="AM260" s="59"/>
      <c r="AN260" s="59"/>
      <c r="AO260" s="59"/>
      <c r="AP260" s="59"/>
    </row>
    <row r="261" spans="1:42" s="42" customFormat="1" ht="27" customHeight="1">
      <c r="A261" s="13">
        <v>252</v>
      </c>
      <c r="B261" s="12" t="s">
        <v>758</v>
      </c>
      <c r="C261" s="12" t="s">
        <v>762</v>
      </c>
      <c r="D261" s="23" t="s">
        <v>763</v>
      </c>
      <c r="E261" s="16" t="s">
        <v>286</v>
      </c>
      <c r="F261" s="103">
        <v>1115529102</v>
      </c>
      <c r="G261" s="103">
        <v>11774</v>
      </c>
      <c r="H261" s="171" t="s">
        <v>764</v>
      </c>
      <c r="I261" s="28">
        <v>14900</v>
      </c>
      <c r="J261" s="28">
        <v>0</v>
      </c>
      <c r="K261" s="28">
        <v>0</v>
      </c>
      <c r="L261" s="28">
        <v>0</v>
      </c>
      <c r="M261" s="28">
        <f t="shared" ref="M261" si="210">I261+J261+K261+L261</f>
        <v>14900</v>
      </c>
      <c r="N261" s="17">
        <v>25</v>
      </c>
      <c r="O261" s="17">
        <v>0</v>
      </c>
      <c r="P261" s="28">
        <f t="shared" si="200"/>
        <v>12016</v>
      </c>
      <c r="Q261" s="28">
        <f t="shared" si="201"/>
        <v>0</v>
      </c>
      <c r="R261" s="28">
        <f t="shared" si="202"/>
        <v>0</v>
      </c>
      <c r="S261" s="28">
        <v>0</v>
      </c>
      <c r="T261" s="28">
        <v>0</v>
      </c>
      <c r="U261" s="28">
        <v>0</v>
      </c>
      <c r="V261" s="28">
        <f t="shared" ref="V261" si="211">+P261+Q261+R261+S261+T261+U261</f>
        <v>12016</v>
      </c>
      <c r="W261" s="28">
        <f t="shared" ref="W261" si="212">IF(P261&gt;15000,15000,P261)</f>
        <v>12016</v>
      </c>
      <c r="X261" s="28">
        <f t="shared" ref="X261" si="213">V261</f>
        <v>12016</v>
      </c>
      <c r="Y261" s="28">
        <f t="shared" si="206"/>
        <v>1442</v>
      </c>
      <c r="Z261" s="28">
        <f t="shared" si="207"/>
        <v>91</v>
      </c>
      <c r="AA261" s="38">
        <v>0</v>
      </c>
      <c r="AB261" s="28">
        <v>0</v>
      </c>
      <c r="AC261" s="28">
        <v>0</v>
      </c>
      <c r="AD261" s="28">
        <f t="shared" ref="AD261" si="214">+Y261+Z261+AA261+AB261+AC261</f>
        <v>1533</v>
      </c>
      <c r="AE261" s="28">
        <f t="shared" ref="AE261" si="215">ROUND(V261-AD261,0)</f>
        <v>10483</v>
      </c>
      <c r="AF261" s="78" t="s">
        <v>38</v>
      </c>
      <c r="AG261" s="47">
        <v>44089</v>
      </c>
      <c r="AH261" s="58"/>
      <c r="AI261" s="58"/>
      <c r="AJ261" s="59"/>
      <c r="AK261" s="59"/>
      <c r="AL261" s="59"/>
      <c r="AM261" s="59"/>
      <c r="AN261" s="59"/>
      <c r="AO261" s="59"/>
      <c r="AP261" s="59"/>
    </row>
    <row r="262" spans="1:42" s="42" customFormat="1" ht="27" customHeight="1">
      <c r="A262" s="13">
        <v>253</v>
      </c>
      <c r="B262" s="12" t="s">
        <v>758</v>
      </c>
      <c r="C262" s="12" t="s">
        <v>765</v>
      </c>
      <c r="D262" s="248" t="s">
        <v>766</v>
      </c>
      <c r="E262" s="16" t="s">
        <v>286</v>
      </c>
      <c r="F262" s="170">
        <v>1115442375</v>
      </c>
      <c r="G262" s="14">
        <v>11698</v>
      </c>
      <c r="H262" s="158" t="s">
        <v>767</v>
      </c>
      <c r="I262" s="28">
        <v>14900</v>
      </c>
      <c r="J262" s="28">
        <v>0</v>
      </c>
      <c r="K262" s="28">
        <v>0</v>
      </c>
      <c r="L262" s="28">
        <v>0</v>
      </c>
      <c r="M262" s="28">
        <f>I262+J262+K262+L262</f>
        <v>14900</v>
      </c>
      <c r="N262" s="17">
        <v>0</v>
      </c>
      <c r="O262" s="17">
        <v>0</v>
      </c>
      <c r="P262" s="28">
        <f t="shared" si="200"/>
        <v>0</v>
      </c>
      <c r="Q262" s="28">
        <f t="shared" si="201"/>
        <v>0</v>
      </c>
      <c r="R262" s="28">
        <f t="shared" si="202"/>
        <v>0</v>
      </c>
      <c r="S262" s="28">
        <v>0</v>
      </c>
      <c r="T262" s="28">
        <v>0</v>
      </c>
      <c r="U262" s="28">
        <v>0</v>
      </c>
      <c r="V262" s="28">
        <f>+P262+Q262+R262+S262+T262+U262</f>
        <v>0</v>
      </c>
      <c r="W262" s="28">
        <f>IF(P262&gt;15000,15000,P262)</f>
        <v>0</v>
      </c>
      <c r="X262" s="28">
        <f>V262</f>
        <v>0</v>
      </c>
      <c r="Y262" s="28">
        <f t="shared" si="206"/>
        <v>0</v>
      </c>
      <c r="Z262" s="28">
        <f>CEILING(X262*0.75%,1)</f>
        <v>0</v>
      </c>
      <c r="AA262" s="38">
        <v>0</v>
      </c>
      <c r="AB262" s="28">
        <v>0</v>
      </c>
      <c r="AC262" s="28">
        <v>0</v>
      </c>
      <c r="AD262" s="28">
        <f>+Y262+Z262+AA262+AB262+AC262</f>
        <v>0</v>
      </c>
      <c r="AE262" s="28">
        <f>ROUND(V262-AD262,0)</f>
        <v>0</v>
      </c>
      <c r="AF262" s="78"/>
      <c r="AG262" s="47"/>
      <c r="AH262" s="58"/>
      <c r="AI262" s="58"/>
      <c r="AJ262" s="59"/>
      <c r="AK262" s="59"/>
      <c r="AL262" s="59"/>
      <c r="AM262" s="59"/>
      <c r="AN262" s="59"/>
      <c r="AO262" s="59"/>
      <c r="AP262" s="59"/>
    </row>
    <row r="263" spans="1:42" s="42" customFormat="1" ht="27" customHeight="1">
      <c r="A263" s="13">
        <v>254</v>
      </c>
      <c r="B263" s="12" t="s">
        <v>758</v>
      </c>
      <c r="C263" s="23" t="s">
        <v>768</v>
      </c>
      <c r="D263" s="23" t="s">
        <v>605</v>
      </c>
      <c r="E263" s="16" t="s">
        <v>286</v>
      </c>
      <c r="F263" s="103">
        <v>1115552151</v>
      </c>
      <c r="G263" s="103">
        <v>11794</v>
      </c>
      <c r="H263" s="140" t="s">
        <v>769</v>
      </c>
      <c r="I263" s="28">
        <v>14900</v>
      </c>
      <c r="J263" s="28">
        <v>0</v>
      </c>
      <c r="K263" s="28">
        <v>0</v>
      </c>
      <c r="L263" s="28">
        <v>0</v>
      </c>
      <c r="M263" s="28">
        <f>I263+J263+K263+L263</f>
        <v>14900</v>
      </c>
      <c r="N263" s="17">
        <v>31</v>
      </c>
      <c r="O263" s="17">
        <v>0</v>
      </c>
      <c r="P263" s="28">
        <f t="shared" si="200"/>
        <v>14900</v>
      </c>
      <c r="Q263" s="28">
        <f t="shared" si="201"/>
        <v>0</v>
      </c>
      <c r="R263" s="28">
        <f t="shared" si="202"/>
        <v>0</v>
      </c>
      <c r="S263" s="28">
        <v>0</v>
      </c>
      <c r="T263" s="28">
        <v>0</v>
      </c>
      <c r="U263" s="28">
        <v>0</v>
      </c>
      <c r="V263" s="28">
        <f>+P263+Q263+R263+S263+T263+U263</f>
        <v>14900</v>
      </c>
      <c r="W263" s="28">
        <f>IF(P263&gt;15000,15000,P263)</f>
        <v>14900</v>
      </c>
      <c r="X263" s="28">
        <f>V263</f>
        <v>14900</v>
      </c>
      <c r="Y263" s="28">
        <f t="shared" si="206"/>
        <v>1788</v>
      </c>
      <c r="Z263" s="28">
        <f>CEILING(X263*0.75%,1)</f>
        <v>112</v>
      </c>
      <c r="AA263" s="38">
        <v>0</v>
      </c>
      <c r="AB263" s="28">
        <v>0</v>
      </c>
      <c r="AC263" s="28">
        <v>0</v>
      </c>
      <c r="AD263" s="28">
        <f>+Y263+Z263+AA263+AB263+AC263</f>
        <v>1900</v>
      </c>
      <c r="AE263" s="28">
        <f>ROUND(V263-AD263,0)</f>
        <v>13000</v>
      </c>
      <c r="AF263" s="78" t="s">
        <v>38</v>
      </c>
      <c r="AG263" s="47">
        <v>44089</v>
      </c>
      <c r="AH263" s="58"/>
      <c r="AI263" s="58"/>
      <c r="AJ263" s="59"/>
      <c r="AK263" s="59"/>
      <c r="AL263" s="59"/>
      <c r="AM263" s="59"/>
      <c r="AN263" s="59"/>
      <c r="AO263" s="59"/>
      <c r="AP263" s="59"/>
    </row>
    <row r="264" spans="1:42" s="42" customFormat="1" ht="27" customHeight="1">
      <c r="A264" s="13">
        <v>255</v>
      </c>
      <c r="B264" s="12" t="s">
        <v>758</v>
      </c>
      <c r="C264" s="12" t="s">
        <v>770</v>
      </c>
      <c r="D264" s="248" t="s">
        <v>771</v>
      </c>
      <c r="E264" s="16" t="s">
        <v>286</v>
      </c>
      <c r="F264" s="13">
        <v>1115442359</v>
      </c>
      <c r="G264" s="14">
        <v>11701</v>
      </c>
      <c r="H264" s="158" t="s">
        <v>772</v>
      </c>
      <c r="I264" s="28">
        <v>14900</v>
      </c>
      <c r="J264" s="28">
        <v>0</v>
      </c>
      <c r="K264" s="28">
        <v>0</v>
      </c>
      <c r="L264" s="28">
        <v>0</v>
      </c>
      <c r="M264" s="28">
        <f>I264+J264+K264+L264</f>
        <v>14900</v>
      </c>
      <c r="N264" s="17">
        <v>0</v>
      </c>
      <c r="O264" s="17">
        <v>0</v>
      </c>
      <c r="P264" s="28">
        <f t="shared" si="200"/>
        <v>0</v>
      </c>
      <c r="Q264" s="28">
        <f t="shared" si="201"/>
        <v>0</v>
      </c>
      <c r="R264" s="28">
        <f t="shared" si="202"/>
        <v>0</v>
      </c>
      <c r="S264" s="28">
        <v>0</v>
      </c>
      <c r="T264" s="28">
        <v>0</v>
      </c>
      <c r="U264" s="28">
        <v>0</v>
      </c>
      <c r="V264" s="28">
        <f>+P264+Q264+R264+S264+T264+U264</f>
        <v>0</v>
      </c>
      <c r="W264" s="28">
        <f>IF(P264&gt;15000,15000,P264)</f>
        <v>0</v>
      </c>
      <c r="X264" s="28">
        <f>V264</f>
        <v>0</v>
      </c>
      <c r="Y264" s="28">
        <f t="shared" si="206"/>
        <v>0</v>
      </c>
      <c r="Z264" s="28">
        <f t="shared" ref="Z264:Z267" si="216">CEILING(X264*0.75%,1)</f>
        <v>0</v>
      </c>
      <c r="AA264" s="38">
        <v>0</v>
      </c>
      <c r="AB264" s="28">
        <v>0</v>
      </c>
      <c r="AC264" s="28">
        <v>0</v>
      </c>
      <c r="AD264" s="28">
        <f>+Y264+Z264+AA264+AB264+AC264</f>
        <v>0</v>
      </c>
      <c r="AE264" s="28">
        <f>ROUND(V264-AD264,0)</f>
        <v>0</v>
      </c>
      <c r="AF264" s="78"/>
      <c r="AG264" s="47"/>
      <c r="AH264" s="58"/>
      <c r="AI264" s="58"/>
      <c r="AJ264" s="59"/>
      <c r="AK264" s="59"/>
      <c r="AL264" s="59"/>
      <c r="AM264" s="59"/>
      <c r="AN264" s="59"/>
      <c r="AO264" s="59"/>
      <c r="AP264" s="59"/>
    </row>
    <row r="265" spans="1:42" s="42" customFormat="1" ht="27" customHeight="1">
      <c r="A265" s="13">
        <v>256</v>
      </c>
      <c r="B265" s="129" t="s">
        <v>773</v>
      </c>
      <c r="C265" s="129" t="s">
        <v>773</v>
      </c>
      <c r="D265" s="129" t="s">
        <v>774</v>
      </c>
      <c r="E265" s="16" t="s">
        <v>286</v>
      </c>
      <c r="F265" s="172">
        <v>3011052235</v>
      </c>
      <c r="G265" s="14">
        <v>979</v>
      </c>
      <c r="H265" s="158" t="s">
        <v>775</v>
      </c>
      <c r="I265" s="17">
        <v>20000</v>
      </c>
      <c r="J265" s="28">
        <v>0</v>
      </c>
      <c r="K265" s="28">
        <v>0</v>
      </c>
      <c r="L265" s="28">
        <v>0</v>
      </c>
      <c r="M265" s="28">
        <f t="shared" ref="M265:M266" si="217">I265+J265+K265+L265</f>
        <v>20000</v>
      </c>
      <c r="N265" s="17">
        <v>31</v>
      </c>
      <c r="O265" s="17">
        <v>0</v>
      </c>
      <c r="P265" s="28">
        <f t="shared" si="200"/>
        <v>20000</v>
      </c>
      <c r="Q265" s="28">
        <f t="shared" si="201"/>
        <v>0</v>
      </c>
      <c r="R265" s="28">
        <f t="shared" si="202"/>
        <v>0</v>
      </c>
      <c r="S265" s="28">
        <v>0</v>
      </c>
      <c r="T265" s="28">
        <v>0</v>
      </c>
      <c r="U265" s="28"/>
      <c r="V265" s="28">
        <f t="shared" ref="V265:V266" si="218">+P265+Q265+R265+S265+T265+U265</f>
        <v>20000</v>
      </c>
      <c r="W265" s="28">
        <f t="shared" ref="W265:W266" si="219">IF(P265&gt;15000,15000,P265)</f>
        <v>15000</v>
      </c>
      <c r="X265" s="28">
        <f t="shared" ref="X265:X267" si="220">V265</f>
        <v>20000</v>
      </c>
      <c r="Y265" s="28">
        <f t="shared" si="206"/>
        <v>1800</v>
      </c>
      <c r="Z265" s="28">
        <f t="shared" si="216"/>
        <v>150</v>
      </c>
      <c r="AA265" s="38">
        <v>0</v>
      </c>
      <c r="AB265" s="28">
        <v>0</v>
      </c>
      <c r="AC265" s="28">
        <v>0</v>
      </c>
      <c r="AD265" s="28">
        <f t="shared" ref="AD265:AD267" si="221">+Y265+Z265+AA265+AB265+AC265</f>
        <v>1950</v>
      </c>
      <c r="AE265" s="28">
        <f t="shared" ref="AE265:AE266" si="222">ROUND(V265-AD265,0)</f>
        <v>18050</v>
      </c>
      <c r="AF265" s="78" t="s">
        <v>38</v>
      </c>
      <c r="AG265" s="47">
        <v>44090</v>
      </c>
      <c r="AH265" s="56"/>
      <c r="AI265" s="56"/>
      <c r="AJ265" s="56"/>
      <c r="AK265" s="56"/>
      <c r="AL265" s="56"/>
      <c r="AM265" s="56"/>
      <c r="AN265" s="56"/>
      <c r="AO265" s="56"/>
      <c r="AP265" s="57"/>
    </row>
    <row r="266" spans="1:42" s="42" customFormat="1" ht="27" customHeight="1">
      <c r="A266" s="13">
        <v>257</v>
      </c>
      <c r="B266" s="129" t="s">
        <v>773</v>
      </c>
      <c r="C266" s="23" t="s">
        <v>779</v>
      </c>
      <c r="D266" s="92" t="s">
        <v>780</v>
      </c>
      <c r="E266" s="16" t="s">
        <v>286</v>
      </c>
      <c r="F266" s="103">
        <v>1114538240</v>
      </c>
      <c r="G266" s="103">
        <v>11816</v>
      </c>
      <c r="H266" s="89" t="s">
        <v>781</v>
      </c>
      <c r="I266" s="17">
        <v>14900</v>
      </c>
      <c r="J266" s="28">
        <v>0</v>
      </c>
      <c r="K266" s="28">
        <v>0</v>
      </c>
      <c r="L266" s="28">
        <v>0</v>
      </c>
      <c r="M266" s="28">
        <f t="shared" si="217"/>
        <v>14900</v>
      </c>
      <c r="N266" s="17">
        <v>0</v>
      </c>
      <c r="O266" s="17">
        <v>0</v>
      </c>
      <c r="P266" s="28">
        <f t="shared" si="200"/>
        <v>0</v>
      </c>
      <c r="Q266" s="28">
        <f t="shared" si="201"/>
        <v>0</v>
      </c>
      <c r="R266" s="28">
        <f t="shared" si="202"/>
        <v>0</v>
      </c>
      <c r="S266" s="28">
        <v>0</v>
      </c>
      <c r="T266" s="28">
        <v>0</v>
      </c>
      <c r="U266" s="28"/>
      <c r="V266" s="28">
        <f t="shared" si="218"/>
        <v>0</v>
      </c>
      <c r="W266" s="28">
        <f t="shared" si="219"/>
        <v>0</v>
      </c>
      <c r="X266" s="28">
        <f t="shared" si="220"/>
        <v>0</v>
      </c>
      <c r="Y266" s="28">
        <f t="shared" si="206"/>
        <v>0</v>
      </c>
      <c r="Z266" s="28">
        <f t="shared" si="216"/>
        <v>0</v>
      </c>
      <c r="AA266" s="38">
        <v>0</v>
      </c>
      <c r="AB266" s="28">
        <v>0</v>
      </c>
      <c r="AC266" s="28">
        <v>0</v>
      </c>
      <c r="AD266" s="28">
        <f t="shared" si="221"/>
        <v>0</v>
      </c>
      <c r="AE266" s="28">
        <f t="shared" si="222"/>
        <v>0</v>
      </c>
      <c r="AF266" s="78"/>
      <c r="AG266" s="47"/>
      <c r="AH266" s="56"/>
      <c r="AI266" s="59"/>
      <c r="AJ266" s="59"/>
      <c r="AK266" s="59"/>
      <c r="AL266" s="59"/>
      <c r="AM266" s="59"/>
      <c r="AN266" s="59"/>
      <c r="AO266" s="59"/>
      <c r="AP266" s="59"/>
    </row>
    <row r="267" spans="1:42" s="42" customFormat="1" ht="27" customHeight="1">
      <c r="A267" s="13">
        <v>258</v>
      </c>
      <c r="B267" s="16" t="s">
        <v>782</v>
      </c>
      <c r="C267" s="12" t="s">
        <v>782</v>
      </c>
      <c r="D267" s="82" t="s">
        <v>783</v>
      </c>
      <c r="E267" s="16" t="s">
        <v>280</v>
      </c>
      <c r="F267" s="17">
        <v>2110664089</v>
      </c>
      <c r="G267" s="17">
        <v>943</v>
      </c>
      <c r="H267" s="158" t="s">
        <v>784</v>
      </c>
      <c r="I267" s="28">
        <v>16400</v>
      </c>
      <c r="J267" s="28">
        <v>0</v>
      </c>
      <c r="K267" s="28">
        <v>0</v>
      </c>
      <c r="L267" s="28">
        <v>0</v>
      </c>
      <c r="M267" s="28">
        <f>I267+J267+K267+L267</f>
        <v>16400</v>
      </c>
      <c r="N267" s="17">
        <v>15</v>
      </c>
      <c r="O267" s="17">
        <v>0</v>
      </c>
      <c r="P267" s="28">
        <f t="shared" si="200"/>
        <v>7935</v>
      </c>
      <c r="Q267" s="28">
        <f t="shared" si="201"/>
        <v>0</v>
      </c>
      <c r="R267" s="28">
        <f t="shared" si="202"/>
        <v>0</v>
      </c>
      <c r="S267" s="28">
        <v>0</v>
      </c>
      <c r="T267" s="28">
        <v>0</v>
      </c>
      <c r="U267" s="28"/>
      <c r="V267" s="28">
        <f>+P267+Q267+R267+S267+T267+U267</f>
        <v>7935</v>
      </c>
      <c r="W267" s="28">
        <f>IF(P267&gt;15000,15000,P267)</f>
        <v>7935</v>
      </c>
      <c r="X267" s="28">
        <f t="shared" si="220"/>
        <v>7935</v>
      </c>
      <c r="Y267" s="28">
        <f t="shared" si="206"/>
        <v>952</v>
      </c>
      <c r="Z267" s="28">
        <f t="shared" si="216"/>
        <v>60</v>
      </c>
      <c r="AA267" s="38">
        <v>0</v>
      </c>
      <c r="AB267" s="28">
        <v>0</v>
      </c>
      <c r="AC267" s="28">
        <v>0</v>
      </c>
      <c r="AD267" s="28">
        <f t="shared" si="221"/>
        <v>1012</v>
      </c>
      <c r="AE267" s="28">
        <f>ROUND(V267-AD267,0)</f>
        <v>6923</v>
      </c>
      <c r="AF267" s="78" t="s">
        <v>38</v>
      </c>
      <c r="AG267" s="47">
        <v>44089</v>
      </c>
      <c r="AH267" s="56"/>
      <c r="AI267" s="70"/>
      <c r="AJ267" s="70"/>
      <c r="AK267" s="70"/>
      <c r="AL267" s="59"/>
      <c r="AM267" s="70"/>
      <c r="AN267" s="70"/>
      <c r="AO267" s="70"/>
      <c r="AP267" s="70"/>
    </row>
    <row r="268" spans="1:42" s="42" customFormat="1" ht="27" customHeight="1">
      <c r="A268" s="13">
        <v>259</v>
      </c>
      <c r="B268" s="16" t="s">
        <v>782</v>
      </c>
      <c r="C268" s="23" t="s">
        <v>785</v>
      </c>
      <c r="D268" s="249" t="s">
        <v>786</v>
      </c>
      <c r="E268" s="235" t="s">
        <v>286</v>
      </c>
      <c r="F268" s="111">
        <v>1115465504</v>
      </c>
      <c r="G268" s="17">
        <v>11712</v>
      </c>
      <c r="H268" s="140" t="s">
        <v>787</v>
      </c>
      <c r="I268" s="28">
        <v>14900</v>
      </c>
      <c r="J268" s="28">
        <v>0</v>
      </c>
      <c r="K268" s="28">
        <v>0</v>
      </c>
      <c r="L268" s="28">
        <v>0</v>
      </c>
      <c r="M268" s="28">
        <f>I268+J268+K268+L268</f>
        <v>14900</v>
      </c>
      <c r="N268" s="17">
        <v>0</v>
      </c>
      <c r="O268" s="17">
        <v>0</v>
      </c>
      <c r="P268" s="28">
        <f t="shared" si="200"/>
        <v>0</v>
      </c>
      <c r="Q268" s="28">
        <f t="shared" si="201"/>
        <v>0</v>
      </c>
      <c r="R268" s="28">
        <f t="shared" si="202"/>
        <v>0</v>
      </c>
      <c r="S268" s="28">
        <v>0</v>
      </c>
      <c r="T268" s="28">
        <v>0</v>
      </c>
      <c r="U268" s="28"/>
      <c r="V268" s="28">
        <f>+P268+Q268+R268+S268+T268+U268</f>
        <v>0</v>
      </c>
      <c r="W268" s="28">
        <f>IF(P268&gt;15000,15000,P268)</f>
        <v>0</v>
      </c>
      <c r="X268" s="28">
        <f>V268</f>
        <v>0</v>
      </c>
      <c r="Y268" s="28">
        <f t="shared" si="206"/>
        <v>0</v>
      </c>
      <c r="Z268" s="28">
        <f>CEILING(X268*0.75%,1)</f>
        <v>0</v>
      </c>
      <c r="AA268" s="38">
        <v>0</v>
      </c>
      <c r="AB268" s="28">
        <v>0</v>
      </c>
      <c r="AC268" s="28">
        <v>0</v>
      </c>
      <c r="AD268" s="28">
        <f>+Y268+Z268+AA268+AB268+AC268</f>
        <v>0</v>
      </c>
      <c r="AE268" s="28">
        <f>V268-AD268</f>
        <v>0</v>
      </c>
      <c r="AF268" s="78"/>
      <c r="AG268" s="47"/>
      <c r="AH268" s="59"/>
      <c r="AI268" s="59"/>
      <c r="AJ268" s="59"/>
      <c r="AK268" s="59"/>
      <c r="AL268" s="59"/>
      <c r="AM268" s="59"/>
    </row>
    <row r="269" spans="1:42" s="101" customFormat="1" ht="27" customHeight="1">
      <c r="A269" s="13">
        <v>260</v>
      </c>
      <c r="B269" s="16" t="s">
        <v>788</v>
      </c>
      <c r="C269" s="12" t="s">
        <v>788</v>
      </c>
      <c r="D269" s="98" t="s">
        <v>789</v>
      </c>
      <c r="E269" s="16" t="s">
        <v>280</v>
      </c>
      <c r="F269" s="99">
        <v>2110943027</v>
      </c>
      <c r="G269" s="100">
        <v>11629</v>
      </c>
      <c r="H269" s="33" t="s">
        <v>790</v>
      </c>
      <c r="I269" s="28">
        <v>16400</v>
      </c>
      <c r="J269" s="28">
        <v>0</v>
      </c>
      <c r="K269" s="28">
        <v>0</v>
      </c>
      <c r="L269" s="28">
        <v>0</v>
      </c>
      <c r="M269" s="28">
        <f>I269+J269+K269+L269</f>
        <v>16400</v>
      </c>
      <c r="N269" s="17">
        <v>30</v>
      </c>
      <c r="O269" s="17">
        <v>0</v>
      </c>
      <c r="P269" s="28">
        <f t="shared" si="200"/>
        <v>15871</v>
      </c>
      <c r="Q269" s="28">
        <f t="shared" si="201"/>
        <v>0</v>
      </c>
      <c r="R269" s="28">
        <f t="shared" si="202"/>
        <v>0</v>
      </c>
      <c r="S269" s="28">
        <v>0</v>
      </c>
      <c r="T269" s="28">
        <v>0</v>
      </c>
      <c r="U269" s="28"/>
      <c r="V269" s="28">
        <f t="shared" ref="V269:V274" si="223">+P269+Q269+R269+S269+T269+U269</f>
        <v>15871</v>
      </c>
      <c r="W269" s="28">
        <f t="shared" ref="W269:W274" si="224">IF(P269&gt;15000,15000,P269)</f>
        <v>15000</v>
      </c>
      <c r="X269" s="28">
        <f t="shared" ref="X269:X274" si="225">V269</f>
        <v>15871</v>
      </c>
      <c r="Y269" s="28">
        <f t="shared" si="206"/>
        <v>1800</v>
      </c>
      <c r="Z269" s="28">
        <f t="shared" ref="Z269:Z274" si="226">CEILING(X269*0.75%,1)</f>
        <v>120</v>
      </c>
      <c r="AA269" s="38">
        <v>0</v>
      </c>
      <c r="AB269" s="28">
        <v>0</v>
      </c>
      <c r="AC269" s="28">
        <v>0</v>
      </c>
      <c r="AD269" s="28">
        <f t="shared" ref="AD269:AD272" si="227">+Y269+Z269+AA269+AB269+AC269</f>
        <v>1920</v>
      </c>
      <c r="AE269" s="28">
        <f t="shared" ref="AE269:AE272" si="228">ROUND(V269-AD269,0)</f>
        <v>13951</v>
      </c>
      <c r="AF269" s="78" t="s">
        <v>38</v>
      </c>
      <c r="AG269" s="47">
        <v>44089</v>
      </c>
      <c r="AH269" s="56"/>
      <c r="AI269" s="56"/>
      <c r="AJ269" s="56"/>
      <c r="AK269" s="56"/>
      <c r="AL269" s="57"/>
      <c r="AM269" s="42"/>
      <c r="AN269" s="42"/>
      <c r="AO269" s="42"/>
      <c r="AP269" s="42"/>
    </row>
    <row r="270" spans="1:42" s="42" customFormat="1" ht="27" customHeight="1">
      <c r="A270" s="13">
        <v>261</v>
      </c>
      <c r="B270" s="16" t="s">
        <v>788</v>
      </c>
      <c r="C270" s="12" t="s">
        <v>791</v>
      </c>
      <c r="D270" s="61" t="s">
        <v>792</v>
      </c>
      <c r="E270" s="16" t="s">
        <v>286</v>
      </c>
      <c r="F270" s="93">
        <v>2111408938</v>
      </c>
      <c r="G270" s="13">
        <v>11786</v>
      </c>
      <c r="H270" s="33" t="s">
        <v>793</v>
      </c>
      <c r="I270" s="28">
        <v>14900</v>
      </c>
      <c r="J270" s="28">
        <v>0</v>
      </c>
      <c r="K270" s="28">
        <v>0</v>
      </c>
      <c r="L270" s="28">
        <v>0</v>
      </c>
      <c r="M270" s="28">
        <f>I270+J270+K270+L270</f>
        <v>14900</v>
      </c>
      <c r="N270" s="17">
        <v>22</v>
      </c>
      <c r="O270" s="17">
        <v>0</v>
      </c>
      <c r="P270" s="28">
        <f t="shared" si="200"/>
        <v>10574</v>
      </c>
      <c r="Q270" s="28">
        <f t="shared" si="201"/>
        <v>0</v>
      </c>
      <c r="R270" s="28">
        <f t="shared" si="202"/>
        <v>0</v>
      </c>
      <c r="S270" s="28">
        <v>0</v>
      </c>
      <c r="T270" s="28">
        <v>0</v>
      </c>
      <c r="U270" s="28"/>
      <c r="V270" s="28">
        <f>+P270+Q270+R270+S270+T270+U270</f>
        <v>10574</v>
      </c>
      <c r="W270" s="28">
        <f>IF(P270&gt;15000,15000,P270)</f>
        <v>10574</v>
      </c>
      <c r="X270" s="28">
        <f>V270</f>
        <v>10574</v>
      </c>
      <c r="Y270" s="28">
        <f t="shared" si="206"/>
        <v>1269</v>
      </c>
      <c r="Z270" s="28">
        <f>CEILING(X270*0.75%,1)</f>
        <v>80</v>
      </c>
      <c r="AA270" s="38">
        <v>0</v>
      </c>
      <c r="AB270" s="28">
        <v>0</v>
      </c>
      <c r="AC270" s="28">
        <v>0</v>
      </c>
      <c r="AD270" s="28">
        <f>+Y270+Z270+AA270+AB270+AC270</f>
        <v>1349</v>
      </c>
      <c r="AE270" s="28">
        <f>ROUND(V270-AD270,0)</f>
        <v>9225</v>
      </c>
      <c r="AF270" s="78" t="s">
        <v>38</v>
      </c>
      <c r="AG270" s="47">
        <v>44089</v>
      </c>
      <c r="AH270" s="56"/>
      <c r="AI270" s="56"/>
      <c r="AJ270" s="56"/>
      <c r="AK270" s="56"/>
      <c r="AL270" s="57"/>
    </row>
    <row r="271" spans="1:42" s="42" customFormat="1" ht="27" customHeight="1">
      <c r="A271" s="13">
        <v>262</v>
      </c>
      <c r="B271" s="12" t="s">
        <v>794</v>
      </c>
      <c r="C271" s="12" t="s">
        <v>794</v>
      </c>
      <c r="D271" s="61" t="s">
        <v>795</v>
      </c>
      <c r="E271" s="16" t="s">
        <v>286</v>
      </c>
      <c r="F271" s="93">
        <v>2111408936</v>
      </c>
      <c r="G271" s="13">
        <v>11675</v>
      </c>
      <c r="H271" s="140" t="s">
        <v>796</v>
      </c>
      <c r="I271" s="28">
        <v>14900</v>
      </c>
      <c r="J271" s="28">
        <v>0</v>
      </c>
      <c r="K271" s="28">
        <v>0</v>
      </c>
      <c r="L271" s="28">
        <v>0</v>
      </c>
      <c r="M271" s="28">
        <f t="shared" ref="M271:M274" si="229">I271+J271+K271+L271</f>
        <v>14900</v>
      </c>
      <c r="N271" s="17">
        <v>31</v>
      </c>
      <c r="O271" s="17">
        <v>0</v>
      </c>
      <c r="P271" s="28">
        <f t="shared" si="200"/>
        <v>14900</v>
      </c>
      <c r="Q271" s="28">
        <f t="shared" si="201"/>
        <v>0</v>
      </c>
      <c r="R271" s="28">
        <f t="shared" si="202"/>
        <v>0</v>
      </c>
      <c r="S271" s="28">
        <v>0</v>
      </c>
      <c r="T271" s="28">
        <v>0</v>
      </c>
      <c r="U271" s="28"/>
      <c r="V271" s="28">
        <f t="shared" si="223"/>
        <v>14900</v>
      </c>
      <c r="W271" s="28">
        <f t="shared" si="224"/>
        <v>14900</v>
      </c>
      <c r="X271" s="28">
        <f t="shared" si="225"/>
        <v>14900</v>
      </c>
      <c r="Y271" s="28">
        <f t="shared" si="206"/>
        <v>1788</v>
      </c>
      <c r="Z271" s="28">
        <f t="shared" si="226"/>
        <v>112</v>
      </c>
      <c r="AA271" s="38">
        <v>0</v>
      </c>
      <c r="AB271" s="28">
        <v>0</v>
      </c>
      <c r="AC271" s="28">
        <v>0</v>
      </c>
      <c r="AD271" s="28">
        <f t="shared" si="227"/>
        <v>1900</v>
      </c>
      <c r="AE271" s="28">
        <f t="shared" si="228"/>
        <v>13000</v>
      </c>
      <c r="AF271" s="78" t="s">
        <v>38</v>
      </c>
      <c r="AG271" s="47">
        <v>44089</v>
      </c>
      <c r="AH271" s="56"/>
      <c r="AI271" s="56"/>
      <c r="AJ271" s="56"/>
      <c r="AK271" s="56"/>
      <c r="AL271" s="57"/>
    </row>
    <row r="272" spans="1:42" s="42" customFormat="1" ht="27" customHeight="1">
      <c r="A272" s="13">
        <v>263</v>
      </c>
      <c r="B272" s="12" t="s">
        <v>794</v>
      </c>
      <c r="C272" s="12" t="s">
        <v>797</v>
      </c>
      <c r="D272" s="177" t="s">
        <v>798</v>
      </c>
      <c r="E272" s="16" t="s">
        <v>286</v>
      </c>
      <c r="F272" s="165">
        <v>1115644904</v>
      </c>
      <c r="G272" s="14">
        <v>11845</v>
      </c>
      <c r="H272" s="140" t="s">
        <v>799</v>
      </c>
      <c r="I272" s="28">
        <v>14900</v>
      </c>
      <c r="J272" s="28">
        <v>0</v>
      </c>
      <c r="K272" s="28">
        <v>0</v>
      </c>
      <c r="L272" s="28">
        <v>0</v>
      </c>
      <c r="M272" s="28">
        <f t="shared" si="229"/>
        <v>14900</v>
      </c>
      <c r="N272" s="17">
        <v>31</v>
      </c>
      <c r="O272" s="17">
        <v>0</v>
      </c>
      <c r="P272" s="28">
        <f t="shared" si="200"/>
        <v>14900</v>
      </c>
      <c r="Q272" s="28">
        <f t="shared" si="201"/>
        <v>0</v>
      </c>
      <c r="R272" s="28">
        <f t="shared" si="202"/>
        <v>0</v>
      </c>
      <c r="S272" s="28">
        <v>0</v>
      </c>
      <c r="T272" s="28">
        <v>0</v>
      </c>
      <c r="U272" s="28">
        <v>0</v>
      </c>
      <c r="V272" s="28">
        <f t="shared" si="223"/>
        <v>14900</v>
      </c>
      <c r="W272" s="28">
        <f t="shared" si="224"/>
        <v>14900</v>
      </c>
      <c r="X272" s="28">
        <f t="shared" si="225"/>
        <v>14900</v>
      </c>
      <c r="Y272" s="28">
        <f t="shared" si="206"/>
        <v>1788</v>
      </c>
      <c r="Z272" s="28">
        <f t="shared" si="226"/>
        <v>112</v>
      </c>
      <c r="AA272" s="38">
        <v>0</v>
      </c>
      <c r="AB272" s="28">
        <v>0</v>
      </c>
      <c r="AC272" s="28">
        <v>0</v>
      </c>
      <c r="AD272" s="28">
        <f t="shared" si="227"/>
        <v>1900</v>
      </c>
      <c r="AE272" s="28">
        <f t="shared" si="228"/>
        <v>13000</v>
      </c>
      <c r="AF272" s="78" t="s">
        <v>38</v>
      </c>
      <c r="AG272" s="47">
        <v>44089</v>
      </c>
      <c r="AH272" s="58"/>
      <c r="AI272" s="59"/>
      <c r="AJ272" s="59"/>
      <c r="AK272" s="59"/>
      <c r="AL272" s="59"/>
      <c r="AM272" s="59"/>
      <c r="AN272" s="59"/>
      <c r="AO272" s="59"/>
    </row>
    <row r="273" spans="1:38" s="42" customFormat="1" ht="27" customHeight="1">
      <c r="A273" s="13">
        <v>264</v>
      </c>
      <c r="B273" s="207" t="s">
        <v>800</v>
      </c>
      <c r="C273" s="208" t="s">
        <v>800</v>
      </c>
      <c r="D273" s="144" t="s">
        <v>801</v>
      </c>
      <c r="E273" s="12" t="s">
        <v>802</v>
      </c>
      <c r="F273" s="207">
        <v>1014093780</v>
      </c>
      <c r="G273" s="14">
        <v>11594</v>
      </c>
      <c r="H273" s="123" t="s">
        <v>803</v>
      </c>
      <c r="I273" s="28">
        <v>14900</v>
      </c>
      <c r="J273" s="28">
        <v>0</v>
      </c>
      <c r="K273" s="28">
        <v>0</v>
      </c>
      <c r="L273" s="28">
        <v>0</v>
      </c>
      <c r="M273" s="28">
        <f t="shared" si="229"/>
        <v>14900</v>
      </c>
      <c r="N273" s="17">
        <v>0</v>
      </c>
      <c r="O273" s="17">
        <v>0</v>
      </c>
      <c r="P273" s="28">
        <f t="shared" si="200"/>
        <v>0</v>
      </c>
      <c r="Q273" s="28">
        <f t="shared" si="201"/>
        <v>0</v>
      </c>
      <c r="R273" s="28">
        <f t="shared" si="202"/>
        <v>0</v>
      </c>
      <c r="S273" s="28">
        <v>0</v>
      </c>
      <c r="T273" s="28">
        <v>0</v>
      </c>
      <c r="U273" s="28"/>
      <c r="V273" s="28">
        <f t="shared" si="223"/>
        <v>0</v>
      </c>
      <c r="W273" s="28">
        <f t="shared" si="224"/>
        <v>0</v>
      </c>
      <c r="X273" s="28">
        <f t="shared" si="225"/>
        <v>0</v>
      </c>
      <c r="Y273" s="28">
        <f t="shared" si="206"/>
        <v>0</v>
      </c>
      <c r="Z273" s="28">
        <f t="shared" si="226"/>
        <v>0</v>
      </c>
      <c r="AA273" s="38">
        <v>0</v>
      </c>
      <c r="AB273" s="28">
        <v>0</v>
      </c>
      <c r="AC273" s="28">
        <v>0</v>
      </c>
      <c r="AD273" s="28">
        <f>+Y273+Z273+AA273+AB273+AC273</f>
        <v>0</v>
      </c>
      <c r="AE273" s="28">
        <f>ROUND(V273-AD273,0)</f>
        <v>0</v>
      </c>
      <c r="AF273" s="78"/>
      <c r="AG273" s="47"/>
      <c r="AH273" s="56"/>
      <c r="AI273" s="56"/>
      <c r="AJ273" s="56"/>
      <c r="AK273" s="56"/>
      <c r="AL273" s="57"/>
    </row>
    <row r="274" spans="1:38" s="42" customFormat="1" ht="27" customHeight="1">
      <c r="A274" s="13">
        <v>265</v>
      </c>
      <c r="B274" s="207" t="s">
        <v>804</v>
      </c>
      <c r="C274" s="208" t="s">
        <v>804</v>
      </c>
      <c r="D274" s="144" t="s">
        <v>805</v>
      </c>
      <c r="E274" s="12" t="s">
        <v>802</v>
      </c>
      <c r="F274" s="207">
        <v>2111144284</v>
      </c>
      <c r="G274" s="14">
        <v>11656</v>
      </c>
      <c r="H274" s="123" t="s">
        <v>806</v>
      </c>
      <c r="I274" s="28">
        <v>14900</v>
      </c>
      <c r="J274" s="28">
        <v>0</v>
      </c>
      <c r="K274" s="28">
        <v>0</v>
      </c>
      <c r="L274" s="28">
        <v>0</v>
      </c>
      <c r="M274" s="28">
        <f t="shared" si="229"/>
        <v>14900</v>
      </c>
      <c r="N274" s="17">
        <v>0</v>
      </c>
      <c r="O274" s="17">
        <v>0</v>
      </c>
      <c r="P274" s="28">
        <f t="shared" si="200"/>
        <v>0</v>
      </c>
      <c r="Q274" s="28">
        <f t="shared" si="201"/>
        <v>0</v>
      </c>
      <c r="R274" s="28">
        <f t="shared" si="202"/>
        <v>0</v>
      </c>
      <c r="S274" s="28">
        <v>0</v>
      </c>
      <c r="T274" s="28">
        <v>0</v>
      </c>
      <c r="U274" s="28"/>
      <c r="V274" s="28">
        <f t="shared" si="223"/>
        <v>0</v>
      </c>
      <c r="W274" s="28">
        <f t="shared" si="224"/>
        <v>0</v>
      </c>
      <c r="X274" s="28">
        <f t="shared" si="225"/>
        <v>0</v>
      </c>
      <c r="Y274" s="28">
        <f t="shared" si="206"/>
        <v>0</v>
      </c>
      <c r="Z274" s="28">
        <f t="shared" si="226"/>
        <v>0</v>
      </c>
      <c r="AA274" s="38">
        <v>0</v>
      </c>
      <c r="AB274" s="28">
        <v>0</v>
      </c>
      <c r="AC274" s="28">
        <v>0</v>
      </c>
      <c r="AD274" s="28">
        <f>+Y274+Z274+AA274+AB274+AC274</f>
        <v>0</v>
      </c>
      <c r="AE274" s="28">
        <f>ROUND(V274-AD274,0)</f>
        <v>0</v>
      </c>
      <c r="AF274" s="78"/>
      <c r="AG274" s="47"/>
      <c r="AH274" s="56"/>
      <c r="AI274" s="56"/>
      <c r="AJ274" s="56"/>
      <c r="AK274" s="56"/>
      <c r="AL274" s="57"/>
    </row>
    <row r="275" spans="1:38" s="32" customFormat="1" ht="28.9" customHeight="1">
      <c r="A275" s="10"/>
      <c r="B275" s="178"/>
      <c r="C275" s="179"/>
      <c r="D275" s="179"/>
      <c r="E275" s="179"/>
      <c r="F275" s="178"/>
      <c r="G275" s="178"/>
      <c r="H275" s="178"/>
      <c r="I275" s="178"/>
      <c r="J275" s="10"/>
      <c r="K275" s="178"/>
      <c r="L275" s="178"/>
      <c r="M275" s="180" t="s">
        <v>32</v>
      </c>
      <c r="N275" s="180">
        <f>SUM(N10:N274)</f>
        <v>5827</v>
      </c>
      <c r="O275" s="180">
        <f t="shared" ref="O275:AE275" si="230">SUM(O10:O274)</f>
        <v>304</v>
      </c>
      <c r="P275" s="180">
        <f t="shared" si="230"/>
        <v>3106304</v>
      </c>
      <c r="Q275" s="180">
        <f t="shared" si="230"/>
        <v>0</v>
      </c>
      <c r="R275" s="180">
        <f t="shared" si="230"/>
        <v>11800</v>
      </c>
      <c r="S275" s="180">
        <f t="shared" si="230"/>
        <v>48000</v>
      </c>
      <c r="T275" s="180">
        <f t="shared" si="230"/>
        <v>24527</v>
      </c>
      <c r="U275" s="180">
        <f t="shared" si="230"/>
        <v>0</v>
      </c>
      <c r="V275" s="180">
        <f t="shared" si="230"/>
        <v>3204971</v>
      </c>
      <c r="W275" s="180">
        <f t="shared" si="230"/>
        <v>2849375</v>
      </c>
      <c r="X275" s="180">
        <f t="shared" si="230"/>
        <v>3155607</v>
      </c>
      <c r="Y275" s="180">
        <f t="shared" si="230"/>
        <v>341923</v>
      </c>
      <c r="Z275" s="180">
        <f t="shared" si="230"/>
        <v>23746</v>
      </c>
      <c r="AA275" s="180">
        <f t="shared" si="230"/>
        <v>0</v>
      </c>
      <c r="AB275" s="180">
        <f t="shared" si="230"/>
        <v>59965</v>
      </c>
      <c r="AC275" s="180">
        <f t="shared" si="230"/>
        <v>0</v>
      </c>
      <c r="AD275" s="180">
        <f t="shared" si="230"/>
        <v>425634</v>
      </c>
      <c r="AE275" s="180">
        <f t="shared" si="230"/>
        <v>2779337</v>
      </c>
    </row>
    <row r="277" spans="1:38">
      <c r="H277" s="3"/>
      <c r="I277" s="10"/>
      <c r="J277" s="3"/>
      <c r="Q277" s="5"/>
      <c r="R277" s="8"/>
      <c r="T277" s="3"/>
      <c r="X277" s="1"/>
      <c r="Z277" s="7"/>
      <c r="AA277" s="6"/>
      <c r="AB277" s="11"/>
      <c r="AC277" s="1"/>
    </row>
    <row r="281" spans="1:38">
      <c r="R281" s="3"/>
      <c r="S281" s="3"/>
      <c r="T281" s="3"/>
      <c r="Y281" s="3"/>
      <c r="Z281" s="3"/>
      <c r="AA281" s="3"/>
      <c r="AB281" s="3"/>
      <c r="AC281" s="3"/>
      <c r="AD281" s="3"/>
      <c r="AE281" s="3"/>
    </row>
    <row r="298" spans="30:30">
      <c r="AD298" s="1" t="s">
        <v>299</v>
      </c>
    </row>
  </sheetData>
  <mergeCells count="20">
    <mergeCell ref="X3:X4"/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  <mergeCell ref="N3:O3"/>
    <mergeCell ref="P3:V3"/>
    <mergeCell ref="W3:W4"/>
  </mergeCells>
  <pageMargins left="0.35433070866141736" right="0.23622047244094491" top="0.47244094488188981" bottom="0.43307086614173229" header="0.35433070866141736" footer="0.15748031496062992"/>
  <pageSetup paperSize="9" scale="69" fitToHeight="0" orientation="landscape" horizontalDpi="300" verticalDpi="300" r:id="rId1"/>
  <headerFooter>
    <oddHeader>&amp;LWages register&amp;CGlobe Management Services&amp;RMonth: Aug-2020</oddHeader>
    <oddFooter>&amp;RPage No.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Globe</cp:lastModifiedBy>
  <cp:lastPrinted>2021-01-15T11:17:30Z</cp:lastPrinted>
  <dcterms:created xsi:type="dcterms:W3CDTF">2015-02-09T08:26:21Z</dcterms:created>
  <dcterms:modified xsi:type="dcterms:W3CDTF">2021-01-15T11:17:32Z</dcterms:modified>
</cp:coreProperties>
</file>