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register'!$A$1:$AG$290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90" i="1"/>
  <c r="S290"/>
  <c r="U290"/>
  <c r="AA290"/>
  <c r="AB290"/>
  <c r="AC290"/>
  <c r="N290"/>
  <c r="R289"/>
  <c r="Q289"/>
  <c r="P289"/>
  <c r="W289" s="1"/>
  <c r="Y289" s="1"/>
  <c r="M289"/>
  <c r="R288"/>
  <c r="Q288"/>
  <c r="P288"/>
  <c r="M288"/>
  <c r="R287"/>
  <c r="Q287"/>
  <c r="P287"/>
  <c r="W287" s="1"/>
  <c r="Y287" s="1"/>
  <c r="M287"/>
  <c r="R286"/>
  <c r="Q286"/>
  <c r="P286"/>
  <c r="M286"/>
  <c r="R285"/>
  <c r="Q285"/>
  <c r="P285"/>
  <c r="W285" s="1"/>
  <c r="Y285" s="1"/>
  <c r="M285"/>
  <c r="W284"/>
  <c r="Y284" s="1"/>
  <c r="R284"/>
  <c r="Q284"/>
  <c r="P284"/>
  <c r="M284"/>
  <c r="R283"/>
  <c r="Q283"/>
  <c r="P283"/>
  <c r="W283" s="1"/>
  <c r="Y283" s="1"/>
  <c r="M283"/>
  <c r="R282"/>
  <c r="Q282"/>
  <c r="P282"/>
  <c r="W282" s="1"/>
  <c r="Y282" s="1"/>
  <c r="M282"/>
  <c r="R281"/>
  <c r="Q281"/>
  <c r="P281"/>
  <c r="W281" s="1"/>
  <c r="Y281" s="1"/>
  <c r="M281"/>
  <c r="R280"/>
  <c r="Q280"/>
  <c r="P280"/>
  <c r="M280"/>
  <c r="R279"/>
  <c r="Q279"/>
  <c r="P279"/>
  <c r="W279" s="1"/>
  <c r="Y279" s="1"/>
  <c r="M279"/>
  <c r="R278"/>
  <c r="Q278"/>
  <c r="P278"/>
  <c r="M278"/>
  <c r="R277"/>
  <c r="Q277"/>
  <c r="P277"/>
  <c r="W277" s="1"/>
  <c r="Y277" s="1"/>
  <c r="M277"/>
  <c r="R276"/>
  <c r="Q276"/>
  <c r="P276"/>
  <c r="W276" s="1"/>
  <c r="Y276" s="1"/>
  <c r="M276"/>
  <c r="R275"/>
  <c r="Q275"/>
  <c r="P275"/>
  <c r="W275" s="1"/>
  <c r="Y275" s="1"/>
  <c r="M275"/>
  <c r="R274"/>
  <c r="Q274"/>
  <c r="P274"/>
  <c r="W274" s="1"/>
  <c r="Y274" s="1"/>
  <c r="M274"/>
  <c r="R273"/>
  <c r="Q273"/>
  <c r="P273"/>
  <c r="W273" s="1"/>
  <c r="Y273" s="1"/>
  <c r="M273"/>
  <c r="R272"/>
  <c r="Q272"/>
  <c r="P272"/>
  <c r="M272"/>
  <c r="R271"/>
  <c r="Q271"/>
  <c r="P271"/>
  <c r="W271" s="1"/>
  <c r="Y271" s="1"/>
  <c r="M271"/>
  <c r="R270"/>
  <c r="Q270"/>
  <c r="P270"/>
  <c r="M270"/>
  <c r="R269"/>
  <c r="Q269"/>
  <c r="P269"/>
  <c r="W269" s="1"/>
  <c r="Y269" s="1"/>
  <c r="M269"/>
  <c r="R268"/>
  <c r="Q268"/>
  <c r="P268"/>
  <c r="W268" s="1"/>
  <c r="Y268" s="1"/>
  <c r="M268"/>
  <c r="R267"/>
  <c r="Q267"/>
  <c r="P267"/>
  <c r="W267" s="1"/>
  <c r="Y267" s="1"/>
  <c r="M267"/>
  <c r="R266"/>
  <c r="Q266"/>
  <c r="P266"/>
  <c r="W266" s="1"/>
  <c r="Y266" s="1"/>
  <c r="M266"/>
  <c r="R265"/>
  <c r="Q265"/>
  <c r="P265"/>
  <c r="W265" s="1"/>
  <c r="Y265" s="1"/>
  <c r="M265"/>
  <c r="R264"/>
  <c r="Q264"/>
  <c r="P264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W261" s="1"/>
  <c r="Y261" s="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V257" s="1"/>
  <c r="X257" s="1"/>
  <c r="Z257" s="1"/>
  <c r="P257"/>
  <c r="W257" s="1"/>
  <c r="Y257" s="1"/>
  <c r="M257"/>
  <c r="R256"/>
  <c r="Q256"/>
  <c r="P256"/>
  <c r="M256"/>
  <c r="R255"/>
  <c r="Q255"/>
  <c r="V255" s="1"/>
  <c r="X255" s="1"/>
  <c r="Z255" s="1"/>
  <c r="P255"/>
  <c r="W255" s="1"/>
  <c r="Y255" s="1"/>
  <c r="M255"/>
  <c r="R254"/>
  <c r="Q254"/>
  <c r="P254"/>
  <c r="M254"/>
  <c r="R253"/>
  <c r="Q253"/>
  <c r="P253"/>
  <c r="W253" s="1"/>
  <c r="Y253" s="1"/>
  <c r="M253"/>
  <c r="R252"/>
  <c r="Q252"/>
  <c r="P252"/>
  <c r="W252" s="1"/>
  <c r="Y252" s="1"/>
  <c r="M252"/>
  <c r="R251"/>
  <c r="Q251"/>
  <c r="P251"/>
  <c r="W251" s="1"/>
  <c r="Y251" s="1"/>
  <c r="M251"/>
  <c r="R250"/>
  <c r="Q250"/>
  <c r="P250"/>
  <c r="W250" s="1"/>
  <c r="Y250" s="1"/>
  <c r="M250"/>
  <c r="R249"/>
  <c r="Q249"/>
  <c r="V249" s="1"/>
  <c r="X249" s="1"/>
  <c r="Z249" s="1"/>
  <c r="P249"/>
  <c r="W249" s="1"/>
  <c r="Y249" s="1"/>
  <c r="M249"/>
  <c r="R248"/>
  <c r="Q248"/>
  <c r="P248"/>
  <c r="M248"/>
  <c r="R247"/>
  <c r="Q247"/>
  <c r="P247"/>
  <c r="W247" s="1"/>
  <c r="Y247" s="1"/>
  <c r="M247"/>
  <c r="R246"/>
  <c r="Q246"/>
  <c r="P246"/>
  <c r="W246" s="1"/>
  <c r="Y246" s="1"/>
  <c r="M246"/>
  <c r="R245"/>
  <c r="Q245"/>
  <c r="P245"/>
  <c r="W245" s="1"/>
  <c r="Y245" s="1"/>
  <c r="M245"/>
  <c r="W244"/>
  <c r="Y244" s="1"/>
  <c r="R244"/>
  <c r="Q244"/>
  <c r="P244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W241" s="1"/>
  <c r="Y241" s="1"/>
  <c r="M241"/>
  <c r="R240"/>
  <c r="Q240"/>
  <c r="P240"/>
  <c r="M240"/>
  <c r="R239"/>
  <c r="Q239"/>
  <c r="P239"/>
  <c r="W239" s="1"/>
  <c r="Y239" s="1"/>
  <c r="M239"/>
  <c r="R238"/>
  <c r="Q238"/>
  <c r="P238"/>
  <c r="M238"/>
  <c r="R237"/>
  <c r="Q237"/>
  <c r="P237"/>
  <c r="W237" s="1"/>
  <c r="Y237" s="1"/>
  <c r="M237"/>
  <c r="W236"/>
  <c r="Y236" s="1"/>
  <c r="R236"/>
  <c r="Q236"/>
  <c r="P236"/>
  <c r="M236"/>
  <c r="R235"/>
  <c r="Q235"/>
  <c r="P235"/>
  <c r="W235" s="1"/>
  <c r="Y235" s="1"/>
  <c r="M235"/>
  <c r="R234"/>
  <c r="Q234"/>
  <c r="P234"/>
  <c r="W234" s="1"/>
  <c r="Y234" s="1"/>
  <c r="M234"/>
  <c r="R233"/>
  <c r="Q233"/>
  <c r="P233"/>
  <c r="W233" s="1"/>
  <c r="Y233" s="1"/>
  <c r="M233"/>
  <c r="R232"/>
  <c r="Q232"/>
  <c r="P232"/>
  <c r="M232"/>
  <c r="R231"/>
  <c r="Q231"/>
  <c r="P231"/>
  <c r="W231" s="1"/>
  <c r="Y231" s="1"/>
  <c r="M231"/>
  <c r="R230"/>
  <c r="Q230"/>
  <c r="P230"/>
  <c r="M230"/>
  <c r="R229"/>
  <c r="Q229"/>
  <c r="P229"/>
  <c r="W229" s="1"/>
  <c r="Y229" s="1"/>
  <c r="M229"/>
  <c r="R228"/>
  <c r="Q228"/>
  <c r="P228"/>
  <c r="W228" s="1"/>
  <c r="Y228" s="1"/>
  <c r="M228"/>
  <c r="R227"/>
  <c r="Q227"/>
  <c r="P227"/>
  <c r="W227" s="1"/>
  <c r="Y227" s="1"/>
  <c r="M227"/>
  <c r="R226"/>
  <c r="Q226"/>
  <c r="P226"/>
  <c r="W226" s="1"/>
  <c r="Y226" s="1"/>
  <c r="M226"/>
  <c r="R225"/>
  <c r="Q225"/>
  <c r="P225"/>
  <c r="W225" s="1"/>
  <c r="Y225" s="1"/>
  <c r="M225"/>
  <c r="R224"/>
  <c r="Q224"/>
  <c r="P224"/>
  <c r="M224"/>
  <c r="R223"/>
  <c r="Q223"/>
  <c r="P223"/>
  <c r="W223" s="1"/>
  <c r="Y223" s="1"/>
  <c r="M223"/>
  <c r="R222"/>
  <c r="Q222"/>
  <c r="P222"/>
  <c r="M222"/>
  <c r="R221"/>
  <c r="Q221"/>
  <c r="P221"/>
  <c r="W221" s="1"/>
  <c r="Y221" s="1"/>
  <c r="M221"/>
  <c r="R220"/>
  <c r="Q220"/>
  <c r="P220"/>
  <c r="W220" s="1"/>
  <c r="Y220" s="1"/>
  <c r="M220"/>
  <c r="R219"/>
  <c r="Q219"/>
  <c r="P219"/>
  <c r="W219" s="1"/>
  <c r="Y219" s="1"/>
  <c r="M219"/>
  <c r="R218"/>
  <c r="Q218"/>
  <c r="P218"/>
  <c r="W218" s="1"/>
  <c r="Y218" s="1"/>
  <c r="M218"/>
  <c r="R217"/>
  <c r="Q217"/>
  <c r="P217"/>
  <c r="W217" s="1"/>
  <c r="Y217" s="1"/>
  <c r="M217"/>
  <c r="R216"/>
  <c r="Q216"/>
  <c r="P216"/>
  <c r="M216"/>
  <c r="R215"/>
  <c r="Q215"/>
  <c r="V215" s="1"/>
  <c r="X215" s="1"/>
  <c r="Z215" s="1"/>
  <c r="P215"/>
  <c r="W215" s="1"/>
  <c r="Y215" s="1"/>
  <c r="M215"/>
  <c r="R214"/>
  <c r="Q214"/>
  <c r="P214"/>
  <c r="M214"/>
  <c r="R213"/>
  <c r="Q213"/>
  <c r="P213"/>
  <c r="W213" s="1"/>
  <c r="Y213" s="1"/>
  <c r="M213"/>
  <c r="R212"/>
  <c r="Q212"/>
  <c r="P212"/>
  <c r="W212" s="1"/>
  <c r="Y212" s="1"/>
  <c r="M212"/>
  <c r="R211"/>
  <c r="Q211"/>
  <c r="P211"/>
  <c r="W211" s="1"/>
  <c r="Y211" s="1"/>
  <c r="M211"/>
  <c r="R210"/>
  <c r="Q210"/>
  <c r="P210"/>
  <c r="W210" s="1"/>
  <c r="Y210" s="1"/>
  <c r="M210"/>
  <c r="R209"/>
  <c r="Q209"/>
  <c r="P209"/>
  <c r="W209" s="1"/>
  <c r="Y209" s="1"/>
  <c r="M209"/>
  <c r="R208"/>
  <c r="Q208"/>
  <c r="P208"/>
  <c r="M208"/>
  <c r="R207"/>
  <c r="Q207"/>
  <c r="P207"/>
  <c r="W207" s="1"/>
  <c r="Y207" s="1"/>
  <c r="M207"/>
  <c r="R206"/>
  <c r="Q206"/>
  <c r="P206"/>
  <c r="M206"/>
  <c r="R205"/>
  <c r="Q205"/>
  <c r="P205"/>
  <c r="W205" s="1"/>
  <c r="Y205" s="1"/>
  <c r="M205"/>
  <c r="R204"/>
  <c r="Q204"/>
  <c r="P204"/>
  <c r="W204" s="1"/>
  <c r="Y204" s="1"/>
  <c r="M204"/>
  <c r="R203"/>
  <c r="Q203"/>
  <c r="P203"/>
  <c r="W203" s="1"/>
  <c r="Y203" s="1"/>
  <c r="M203"/>
  <c r="R202"/>
  <c r="Q202"/>
  <c r="P202"/>
  <c r="W202" s="1"/>
  <c r="Y202" s="1"/>
  <c r="M202"/>
  <c r="R201"/>
  <c r="Q201"/>
  <c r="P201"/>
  <c r="W201" s="1"/>
  <c r="Y201" s="1"/>
  <c r="M201"/>
  <c r="R200"/>
  <c r="Q200"/>
  <c r="P200"/>
  <c r="M200"/>
  <c r="R199"/>
  <c r="Q199"/>
  <c r="P199"/>
  <c r="W199" s="1"/>
  <c r="Y199" s="1"/>
  <c r="M199"/>
  <c r="W198"/>
  <c r="Y198" s="1"/>
  <c r="R198"/>
  <c r="Q198"/>
  <c r="P198"/>
  <c r="M198"/>
  <c r="R197"/>
  <c r="Q197"/>
  <c r="P197"/>
  <c r="W197" s="1"/>
  <c r="Y197" s="1"/>
  <c r="M197"/>
  <c r="R196"/>
  <c r="Q196"/>
  <c r="P196"/>
  <c r="W196" s="1"/>
  <c r="Y196" s="1"/>
  <c r="M196"/>
  <c r="R195"/>
  <c r="Q195"/>
  <c r="P195"/>
  <c r="W195" s="1"/>
  <c r="Y195" s="1"/>
  <c r="M195"/>
  <c r="R194"/>
  <c r="Q194"/>
  <c r="P194"/>
  <c r="W194" s="1"/>
  <c r="Y194" s="1"/>
  <c r="M194"/>
  <c r="R193"/>
  <c r="Q193"/>
  <c r="P193"/>
  <c r="W193" s="1"/>
  <c r="Y193" s="1"/>
  <c r="M193"/>
  <c r="R192"/>
  <c r="Q192"/>
  <c r="P192"/>
  <c r="M192"/>
  <c r="R191"/>
  <c r="Q191"/>
  <c r="P191"/>
  <c r="W191" s="1"/>
  <c r="Y191" s="1"/>
  <c r="M191"/>
  <c r="R190"/>
  <c r="Q190"/>
  <c r="P190"/>
  <c r="M190"/>
  <c r="R189"/>
  <c r="Q189"/>
  <c r="P189"/>
  <c r="W189" s="1"/>
  <c r="Y189" s="1"/>
  <c r="M189"/>
  <c r="R188"/>
  <c r="Q188"/>
  <c r="P188"/>
  <c r="W188" s="1"/>
  <c r="Y188" s="1"/>
  <c r="M188"/>
  <c r="R187"/>
  <c r="Q187"/>
  <c r="P187"/>
  <c r="W187" s="1"/>
  <c r="Y187" s="1"/>
  <c r="M187"/>
  <c r="R186"/>
  <c r="Q186"/>
  <c r="P186"/>
  <c r="W186" s="1"/>
  <c r="Y186" s="1"/>
  <c r="M186"/>
  <c r="R185"/>
  <c r="Q185"/>
  <c r="P185"/>
  <c r="W185" s="1"/>
  <c r="Y185" s="1"/>
  <c r="M185"/>
  <c r="R184"/>
  <c r="Q184"/>
  <c r="P184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W181" s="1"/>
  <c r="Y181" s="1"/>
  <c r="M181"/>
  <c r="R180"/>
  <c r="Q180"/>
  <c r="P180"/>
  <c r="W180" s="1"/>
  <c r="Y180" s="1"/>
  <c r="M180"/>
  <c r="R179"/>
  <c r="Q179"/>
  <c r="P179"/>
  <c r="W179" s="1"/>
  <c r="Y179" s="1"/>
  <c r="M179"/>
  <c r="W178"/>
  <c r="Y178" s="1"/>
  <c r="R178"/>
  <c r="Q178"/>
  <c r="P178"/>
  <c r="M178"/>
  <c r="R177"/>
  <c r="Q177"/>
  <c r="P177"/>
  <c r="W177" s="1"/>
  <c r="Y177" s="1"/>
  <c r="M177"/>
  <c r="R176"/>
  <c r="Q176"/>
  <c r="P176"/>
  <c r="M176"/>
  <c r="R175"/>
  <c r="Q175"/>
  <c r="P175"/>
  <c r="W175" s="1"/>
  <c r="Y175" s="1"/>
  <c r="M175"/>
  <c r="R174"/>
  <c r="Q174"/>
  <c r="P174"/>
  <c r="M174"/>
  <c r="R173"/>
  <c r="Q173"/>
  <c r="P173"/>
  <c r="W173" s="1"/>
  <c r="Y173" s="1"/>
  <c r="M173"/>
  <c r="R172"/>
  <c r="Q172"/>
  <c r="P172"/>
  <c r="W172" s="1"/>
  <c r="Y172" s="1"/>
  <c r="M172"/>
  <c r="R171"/>
  <c r="Q171"/>
  <c r="P171"/>
  <c r="W171" s="1"/>
  <c r="Y171" s="1"/>
  <c r="M171"/>
  <c r="W170"/>
  <c r="Y170" s="1"/>
  <c r="R170"/>
  <c r="Q170"/>
  <c r="P170"/>
  <c r="M170"/>
  <c r="R169"/>
  <c r="Q169"/>
  <c r="V169" s="1"/>
  <c r="X169" s="1"/>
  <c r="Z169" s="1"/>
  <c r="P169"/>
  <c r="W169" s="1"/>
  <c r="Y169" s="1"/>
  <c r="M169"/>
  <c r="R168"/>
  <c r="Q168"/>
  <c r="P168"/>
  <c r="M168"/>
  <c r="R167"/>
  <c r="Q167"/>
  <c r="P167"/>
  <c r="W167" s="1"/>
  <c r="Y167" s="1"/>
  <c r="M167"/>
  <c r="R166"/>
  <c r="Q166"/>
  <c r="P166"/>
  <c r="M166"/>
  <c r="R165"/>
  <c r="Q165"/>
  <c r="P165"/>
  <c r="W165" s="1"/>
  <c r="Y165" s="1"/>
  <c r="M165"/>
  <c r="R164"/>
  <c r="Q164"/>
  <c r="P164"/>
  <c r="W164" s="1"/>
  <c r="Y164" s="1"/>
  <c r="M164"/>
  <c r="R163"/>
  <c r="Q163"/>
  <c r="P163"/>
  <c r="W163" s="1"/>
  <c r="Y163" s="1"/>
  <c r="M163"/>
  <c r="R162"/>
  <c r="Q162"/>
  <c r="P162"/>
  <c r="W162" s="1"/>
  <c r="Y162" s="1"/>
  <c r="M162"/>
  <c r="R161"/>
  <c r="Q161"/>
  <c r="P161"/>
  <c r="W161" s="1"/>
  <c r="Y161" s="1"/>
  <c r="M161"/>
  <c r="R160"/>
  <c r="Q160"/>
  <c r="P160"/>
  <c r="M160"/>
  <c r="R159"/>
  <c r="Q159"/>
  <c r="P159"/>
  <c r="W159" s="1"/>
  <c r="Y159" s="1"/>
  <c r="M159"/>
  <c r="R158"/>
  <c r="Q158"/>
  <c r="P158"/>
  <c r="R157"/>
  <c r="Q157"/>
  <c r="P157"/>
  <c r="W157" s="1"/>
  <c r="Y157" s="1"/>
  <c r="M157"/>
  <c r="R156"/>
  <c r="Q156"/>
  <c r="P156"/>
  <c r="W156" s="1"/>
  <c r="Y156" s="1"/>
  <c r="M156"/>
  <c r="R155"/>
  <c r="Q155"/>
  <c r="P155"/>
  <c r="M155"/>
  <c r="R154"/>
  <c r="Q154"/>
  <c r="P154"/>
  <c r="W154" s="1"/>
  <c r="Y154" s="1"/>
  <c r="M154"/>
  <c r="R153"/>
  <c r="Q153"/>
  <c r="P153"/>
  <c r="W153" s="1"/>
  <c r="Y153" s="1"/>
  <c r="R152"/>
  <c r="Q152"/>
  <c r="P152"/>
  <c r="W152" s="1"/>
  <c r="Y152" s="1"/>
  <c r="M152"/>
  <c r="R151"/>
  <c r="Q151"/>
  <c r="P151"/>
  <c r="W151" s="1"/>
  <c r="Y151" s="1"/>
  <c r="M151"/>
  <c r="R150"/>
  <c r="Q150"/>
  <c r="P150"/>
  <c r="M150"/>
  <c r="R149"/>
  <c r="Q149"/>
  <c r="P149"/>
  <c r="W149" s="1"/>
  <c r="Y149" s="1"/>
  <c r="M149"/>
  <c r="R148"/>
  <c r="Q148"/>
  <c r="P148"/>
  <c r="M148"/>
  <c r="R147"/>
  <c r="Q147"/>
  <c r="P147"/>
  <c r="W147" s="1"/>
  <c r="Y147" s="1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W144" s="1"/>
  <c r="Y144" s="1"/>
  <c r="M144"/>
  <c r="R143"/>
  <c r="Q143"/>
  <c r="P143"/>
  <c r="W143" s="1"/>
  <c r="Y143" s="1"/>
  <c r="M143"/>
  <c r="R142"/>
  <c r="Q142"/>
  <c r="P142"/>
  <c r="W142" s="1"/>
  <c r="Y142" s="1"/>
  <c r="M142"/>
  <c r="R141"/>
  <c r="Q141"/>
  <c r="P141"/>
  <c r="W141" s="1"/>
  <c r="Y141" s="1"/>
  <c r="M141"/>
  <c r="R140"/>
  <c r="Q140"/>
  <c r="P140"/>
  <c r="W140" s="1"/>
  <c r="Y140" s="1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W137" s="1"/>
  <c r="Y137" s="1"/>
  <c r="M137"/>
  <c r="R136"/>
  <c r="Q136"/>
  <c r="P136"/>
  <c r="W136" s="1"/>
  <c r="Y136" s="1"/>
  <c r="M136"/>
  <c r="Z135"/>
  <c r="R135"/>
  <c r="Q135"/>
  <c r="P135"/>
  <c r="M135"/>
  <c r="R134"/>
  <c r="Q134"/>
  <c r="P134"/>
  <c r="W134" s="1"/>
  <c r="Y134" s="1"/>
  <c r="M134"/>
  <c r="R133"/>
  <c r="Q133"/>
  <c r="P133"/>
  <c r="W133" s="1"/>
  <c r="Y133" s="1"/>
  <c r="M133"/>
  <c r="R132"/>
  <c r="Q132"/>
  <c r="P132"/>
  <c r="M132"/>
  <c r="R131"/>
  <c r="Q131"/>
  <c r="P131"/>
  <c r="M131"/>
  <c r="R130"/>
  <c r="Q130"/>
  <c r="P130"/>
  <c r="W130" s="1"/>
  <c r="Y130" s="1"/>
  <c r="M130"/>
  <c r="R129"/>
  <c r="Q129"/>
  <c r="P129"/>
  <c r="W129" s="1"/>
  <c r="Y129" s="1"/>
  <c r="M129"/>
  <c r="R128"/>
  <c r="Q128"/>
  <c r="P128"/>
  <c r="M128"/>
  <c r="R127"/>
  <c r="Q127"/>
  <c r="P127"/>
  <c r="M127"/>
  <c r="R126"/>
  <c r="Q126"/>
  <c r="P126"/>
  <c r="W126" s="1"/>
  <c r="Y126" s="1"/>
  <c r="M126"/>
  <c r="R125"/>
  <c r="Q125"/>
  <c r="P125"/>
  <c r="W125" s="1"/>
  <c r="Y125" s="1"/>
  <c r="M125"/>
  <c r="R124"/>
  <c r="Q124"/>
  <c r="P124"/>
  <c r="M124"/>
  <c r="R123"/>
  <c r="Q123"/>
  <c r="P123"/>
  <c r="M123"/>
  <c r="R122"/>
  <c r="Q122"/>
  <c r="P122"/>
  <c r="W122" s="1"/>
  <c r="Y122" s="1"/>
  <c r="M122"/>
  <c r="R121"/>
  <c r="Q121"/>
  <c r="P121"/>
  <c r="W121" s="1"/>
  <c r="Y121" s="1"/>
  <c r="M121"/>
  <c r="R120"/>
  <c r="Q120"/>
  <c r="P120"/>
  <c r="M120"/>
  <c r="R119"/>
  <c r="Q119"/>
  <c r="P119"/>
  <c r="M119"/>
  <c r="R118"/>
  <c r="Q118"/>
  <c r="P118"/>
  <c r="W118" s="1"/>
  <c r="Y118" s="1"/>
  <c r="M118"/>
  <c r="R117"/>
  <c r="Q117"/>
  <c r="P117"/>
  <c r="W117" s="1"/>
  <c r="Y117" s="1"/>
  <c r="M117"/>
  <c r="R116"/>
  <c r="Q116"/>
  <c r="P116"/>
  <c r="W116" s="1"/>
  <c r="Y116" s="1"/>
  <c r="M116"/>
  <c r="R115"/>
  <c r="Q115"/>
  <c r="P115"/>
  <c r="W115" s="1"/>
  <c r="Y115" s="1"/>
  <c r="M115"/>
  <c r="R114"/>
  <c r="Q114"/>
  <c r="P114"/>
  <c r="M114"/>
  <c r="R113"/>
  <c r="Q113"/>
  <c r="P113"/>
  <c r="W113" s="1"/>
  <c r="Y113" s="1"/>
  <c r="M113"/>
  <c r="R112"/>
  <c r="Q112"/>
  <c r="P112"/>
  <c r="M112"/>
  <c r="R111"/>
  <c r="Q111"/>
  <c r="P11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W107" s="1"/>
  <c r="Y107" s="1"/>
  <c r="M107"/>
  <c r="R106"/>
  <c r="Q106"/>
  <c r="P106"/>
  <c r="M106"/>
  <c r="R105"/>
  <c r="Q105"/>
  <c r="P105"/>
  <c r="W105" s="1"/>
  <c r="Y105" s="1"/>
  <c r="M105"/>
  <c r="R104"/>
  <c r="Q104"/>
  <c r="P104"/>
  <c r="M104"/>
  <c r="R103"/>
  <c r="Q103"/>
  <c r="P103"/>
  <c r="M103"/>
  <c r="R102"/>
  <c r="Q102"/>
  <c r="P102"/>
  <c r="W102" s="1"/>
  <c r="Y102" s="1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M98"/>
  <c r="R97"/>
  <c r="Q97"/>
  <c r="P97"/>
  <c r="W97" s="1"/>
  <c r="Y97" s="1"/>
  <c r="M97"/>
  <c r="R96"/>
  <c r="Q96"/>
  <c r="P96"/>
  <c r="M96"/>
  <c r="R95"/>
  <c r="Q95"/>
  <c r="P95"/>
  <c r="M95"/>
  <c r="R94"/>
  <c r="Q94"/>
  <c r="P94"/>
  <c r="W94" s="1"/>
  <c r="Y94" s="1"/>
  <c r="M94"/>
  <c r="R93"/>
  <c r="Q93"/>
  <c r="P93"/>
  <c r="W93" s="1"/>
  <c r="Y93" s="1"/>
  <c r="M93"/>
  <c r="R92"/>
  <c r="Q92"/>
  <c r="P92"/>
  <c r="W92" s="1"/>
  <c r="Y92" s="1"/>
  <c r="M92"/>
  <c r="R91"/>
  <c r="Q91"/>
  <c r="P91"/>
  <c r="W91" s="1"/>
  <c r="Y91" s="1"/>
  <c r="M91"/>
  <c r="R90"/>
  <c r="Q90"/>
  <c r="P90"/>
  <c r="M90"/>
  <c r="R89"/>
  <c r="Q89"/>
  <c r="P89"/>
  <c r="W89" s="1"/>
  <c r="Y89" s="1"/>
  <c r="M89"/>
  <c r="R88"/>
  <c r="Q88"/>
  <c r="P88"/>
  <c r="M88"/>
  <c r="AK87"/>
  <c r="S87"/>
  <c r="R87"/>
  <c r="Q87"/>
  <c r="P87"/>
  <c r="M87"/>
  <c r="AK86"/>
  <c r="S86"/>
  <c r="R86"/>
  <c r="Q86"/>
  <c r="P86"/>
  <c r="W86" s="1"/>
  <c r="Y86" s="1"/>
  <c r="M86"/>
  <c r="AK85"/>
  <c r="S85"/>
  <c r="R85"/>
  <c r="Q85"/>
  <c r="P85"/>
  <c r="T85" s="1"/>
  <c r="M85"/>
  <c r="AK84"/>
  <c r="S84"/>
  <c r="R84"/>
  <c r="Q84"/>
  <c r="P84"/>
  <c r="T84" s="1"/>
  <c r="M84"/>
  <c r="AK83"/>
  <c r="S83"/>
  <c r="R83"/>
  <c r="Q83"/>
  <c r="P83"/>
  <c r="M83"/>
  <c r="AK82"/>
  <c r="S82"/>
  <c r="Q82"/>
  <c r="P82"/>
  <c r="W82" s="1"/>
  <c r="Y82" s="1"/>
  <c r="M82"/>
  <c r="AK81"/>
  <c r="S81"/>
  <c r="Q81"/>
  <c r="P81"/>
  <c r="M81"/>
  <c r="AK80"/>
  <c r="S80"/>
  <c r="R80"/>
  <c r="Q80"/>
  <c r="P80"/>
  <c r="W80" s="1"/>
  <c r="Y80" s="1"/>
  <c r="M80"/>
  <c r="AK79"/>
  <c r="S79"/>
  <c r="R79"/>
  <c r="Q79"/>
  <c r="P79"/>
  <c r="T79" s="1"/>
  <c r="M79"/>
  <c r="AK78"/>
  <c r="S78"/>
  <c r="R78"/>
  <c r="Q78"/>
  <c r="P78"/>
  <c r="T78" s="1"/>
  <c r="M78"/>
  <c r="AK77"/>
  <c r="S77"/>
  <c r="R77"/>
  <c r="Q77"/>
  <c r="P77"/>
  <c r="M77"/>
  <c r="AK76"/>
  <c r="S76"/>
  <c r="R76"/>
  <c r="Q76"/>
  <c r="P76"/>
  <c r="W76" s="1"/>
  <c r="Y76" s="1"/>
  <c r="M76"/>
  <c r="AK75"/>
  <c r="S75"/>
  <c r="R75"/>
  <c r="Q75"/>
  <c r="P75"/>
  <c r="T75" s="1"/>
  <c r="M75"/>
  <c r="AK74"/>
  <c r="S74"/>
  <c r="R74"/>
  <c r="Q74"/>
  <c r="P74"/>
  <c r="M74"/>
  <c r="AK73"/>
  <c r="S73"/>
  <c r="R73"/>
  <c r="Q73"/>
  <c r="P73"/>
  <c r="T73" s="1"/>
  <c r="M73"/>
  <c r="AK72"/>
  <c r="S72"/>
  <c r="R72"/>
  <c r="Q72"/>
  <c r="P72"/>
  <c r="W72" s="1"/>
  <c r="Y72" s="1"/>
  <c r="M72"/>
  <c r="AK71"/>
  <c r="S71"/>
  <c r="R71"/>
  <c r="Q71"/>
  <c r="P71"/>
  <c r="T71" s="1"/>
  <c r="M71"/>
  <c r="AK70"/>
  <c r="S70"/>
  <c r="R70"/>
  <c r="Q70"/>
  <c r="P70"/>
  <c r="T70" s="1"/>
  <c r="M70"/>
  <c r="AK69"/>
  <c r="S69"/>
  <c r="R69"/>
  <c r="Q69"/>
  <c r="P69"/>
  <c r="M69"/>
  <c r="AK68"/>
  <c r="S68"/>
  <c r="R68"/>
  <c r="Q68"/>
  <c r="P68"/>
  <c r="W68" s="1"/>
  <c r="Y68" s="1"/>
  <c r="M68"/>
  <c r="AK67"/>
  <c r="S67"/>
  <c r="R67"/>
  <c r="Q67"/>
  <c r="P67"/>
  <c r="T67" s="1"/>
  <c r="M67"/>
  <c r="T66"/>
  <c r="S66"/>
  <c r="R66"/>
  <c r="Q66"/>
  <c r="P66"/>
  <c r="W66" s="1"/>
  <c r="Y66" s="1"/>
  <c r="M66"/>
  <c r="T65"/>
  <c r="T290" s="1"/>
  <c r="S65"/>
  <c r="R65"/>
  <c r="R290" s="1"/>
  <c r="Q65"/>
  <c r="Q290" s="1"/>
  <c r="P65"/>
  <c r="W65" s="1"/>
  <c r="Y65" s="1"/>
  <c r="Y290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Z56"/>
  <c r="AD56" s="1"/>
  <c r="T56"/>
  <c r="S56"/>
  <c r="R56"/>
  <c r="Q56"/>
  <c r="P56"/>
  <c r="W56" s="1"/>
  <c r="Y56" s="1"/>
  <c r="M56"/>
  <c r="Z55"/>
  <c r="T55"/>
  <c r="S55"/>
  <c r="R55"/>
  <c r="Q55"/>
  <c r="P55"/>
  <c r="W55" s="1"/>
  <c r="Y55" s="1"/>
  <c r="M55"/>
  <c r="T54"/>
  <c r="S54"/>
  <c r="R54"/>
  <c r="Q54"/>
  <c r="P54"/>
  <c r="W54" s="1"/>
  <c r="Y54" s="1"/>
  <c r="M54"/>
  <c r="W53"/>
  <c r="Y53" s="1"/>
  <c r="T53"/>
  <c r="S53"/>
  <c r="R53"/>
  <c r="Q53"/>
  <c r="P53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Z50"/>
  <c r="T50"/>
  <c r="S50"/>
  <c r="R50"/>
  <c r="Q50"/>
  <c r="P50"/>
  <c r="W50" s="1"/>
  <c r="Y50" s="1"/>
  <c r="M50"/>
  <c r="T49"/>
  <c r="S49"/>
  <c r="R49"/>
  <c r="Q49"/>
  <c r="P49"/>
  <c r="W49" s="1"/>
  <c r="Y49" s="1"/>
  <c r="M49"/>
  <c r="W48"/>
  <c r="Y48" s="1"/>
  <c r="T48"/>
  <c r="S48"/>
  <c r="R48"/>
  <c r="Q48"/>
  <c r="P48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T43"/>
  <c r="S43"/>
  <c r="R43"/>
  <c r="Q43"/>
  <c r="P43"/>
  <c r="W43" s="1"/>
  <c r="Y43" s="1"/>
  <c r="M43"/>
  <c r="AK42"/>
  <c r="S42"/>
  <c r="R42"/>
  <c r="Q42"/>
  <c r="P42"/>
  <c r="M42"/>
  <c r="AK41"/>
  <c r="S41"/>
  <c r="R41"/>
  <c r="Q41"/>
  <c r="P41"/>
  <c r="T41" s="1"/>
  <c r="M41"/>
  <c r="AK40"/>
  <c r="S40"/>
  <c r="R40"/>
  <c r="Q40"/>
  <c r="P40"/>
  <c r="T40" s="1"/>
  <c r="M40"/>
  <c r="AK39"/>
  <c r="S39"/>
  <c r="R39"/>
  <c r="Q39"/>
  <c r="P39"/>
  <c r="M39"/>
  <c r="AK38"/>
  <c r="S38"/>
  <c r="R38"/>
  <c r="Q38"/>
  <c r="P38"/>
  <c r="T38" s="1"/>
  <c r="M38"/>
  <c r="AK37"/>
  <c r="S37"/>
  <c r="R37"/>
  <c r="Q37"/>
  <c r="P37"/>
  <c r="T37" s="1"/>
  <c r="M37"/>
  <c r="AK36"/>
  <c r="S36"/>
  <c r="R36"/>
  <c r="Q36"/>
  <c r="P36"/>
  <c r="M36"/>
  <c r="AK35"/>
  <c r="S35"/>
  <c r="R35"/>
  <c r="Q35"/>
  <c r="P35"/>
  <c r="T35" s="1"/>
  <c r="M35"/>
  <c r="AK34"/>
  <c r="S34"/>
  <c r="R34"/>
  <c r="Q34"/>
  <c r="P34"/>
  <c r="T34" s="1"/>
  <c r="M34"/>
  <c r="AK33"/>
  <c r="S33"/>
  <c r="R33"/>
  <c r="Q33"/>
  <c r="P33"/>
  <c r="T33" s="1"/>
  <c r="M33"/>
  <c r="T32"/>
  <c r="S32"/>
  <c r="R32"/>
  <c r="Q32"/>
  <c r="P32"/>
  <c r="W32" s="1"/>
  <c r="Y32" s="1"/>
  <c r="M32"/>
  <c r="T31"/>
  <c r="S31"/>
  <c r="R31"/>
  <c r="Q31"/>
  <c r="P31"/>
  <c r="W31" s="1"/>
  <c r="Y31" s="1"/>
  <c r="M31"/>
  <c r="AK30"/>
  <c r="S30"/>
  <c r="R30"/>
  <c r="Q30"/>
  <c r="P30"/>
  <c r="W30" s="1"/>
  <c r="Y30" s="1"/>
  <c r="M30"/>
  <c r="AK29"/>
  <c r="S29"/>
  <c r="R29"/>
  <c r="Q29"/>
  <c r="P29"/>
  <c r="T29" s="1"/>
  <c r="M29"/>
  <c r="AK28"/>
  <c r="S28"/>
  <c r="R28"/>
  <c r="Q28"/>
  <c r="P28"/>
  <c r="T28" s="1"/>
  <c r="M28"/>
  <c r="AK27"/>
  <c r="S27"/>
  <c r="R27"/>
  <c r="Q27"/>
  <c r="P27"/>
  <c r="T27" s="1"/>
  <c r="M27"/>
  <c r="AK26"/>
  <c r="S26"/>
  <c r="R26"/>
  <c r="Q26"/>
  <c r="P26"/>
  <c r="T26" s="1"/>
  <c r="M26"/>
  <c r="AK25"/>
  <c r="S25"/>
  <c r="R25"/>
  <c r="Q25"/>
  <c r="P25"/>
  <c r="T25" s="1"/>
  <c r="M25"/>
  <c r="AK24"/>
  <c r="S24"/>
  <c r="R24"/>
  <c r="Q24"/>
  <c r="P24"/>
  <c r="W24" s="1"/>
  <c r="Y24" s="1"/>
  <c r="M24"/>
  <c r="AK23"/>
  <c r="S23"/>
  <c r="R23"/>
  <c r="Q23"/>
  <c r="P23"/>
  <c r="T23" s="1"/>
  <c r="M23"/>
  <c r="AK22"/>
  <c r="S22"/>
  <c r="R22"/>
  <c r="Q22"/>
  <c r="P22"/>
  <c r="T22" s="1"/>
  <c r="M22"/>
  <c r="AK21"/>
  <c r="S21"/>
  <c r="R21"/>
  <c r="Q21"/>
  <c r="P21"/>
  <c r="T21" s="1"/>
  <c r="M21"/>
  <c r="AK20"/>
  <c r="S20"/>
  <c r="R20"/>
  <c r="Q20"/>
  <c r="P20"/>
  <c r="T20" s="1"/>
  <c r="M20"/>
  <c r="AK19"/>
  <c r="S19"/>
  <c r="R19"/>
  <c r="Q19"/>
  <c r="P19"/>
  <c r="T19" s="1"/>
  <c r="M19"/>
  <c r="T18"/>
  <c r="S18"/>
  <c r="R18"/>
  <c r="Q18"/>
  <c r="P18"/>
  <c r="W18" s="1"/>
  <c r="Y18" s="1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T11"/>
  <c r="S11"/>
  <c r="R11"/>
  <c r="Q11"/>
  <c r="P11"/>
  <c r="W11" s="1"/>
  <c r="Y11" s="1"/>
  <c r="M11"/>
  <c r="T10"/>
  <c r="S10"/>
  <c r="R10"/>
  <c r="Q10"/>
  <c r="P10"/>
  <c r="W10" s="1"/>
  <c r="Y10" s="1"/>
  <c r="M10"/>
  <c r="N9"/>
  <c r="O9"/>
  <c r="U9"/>
  <c r="AA9"/>
  <c r="AB9"/>
  <c r="AC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W290" l="1"/>
  <c r="P290"/>
  <c r="V122"/>
  <c r="X122" s="1"/>
  <c r="Z122" s="1"/>
  <c r="AD122" s="1"/>
  <c r="AE122" s="1"/>
  <c r="V138"/>
  <c r="V140"/>
  <c r="X140" s="1"/>
  <c r="Z140" s="1"/>
  <c r="V142"/>
  <c r="V207"/>
  <c r="X207" s="1"/>
  <c r="Z207" s="1"/>
  <c r="AD207" s="1"/>
  <c r="AE207" s="1"/>
  <c r="V209"/>
  <c r="X209" s="1"/>
  <c r="Z209" s="1"/>
  <c r="V229"/>
  <c r="X229" s="1"/>
  <c r="Z229" s="1"/>
  <c r="V238"/>
  <c r="V165"/>
  <c r="X165" s="1"/>
  <c r="Z165" s="1"/>
  <c r="V167"/>
  <c r="X167" s="1"/>
  <c r="Z167" s="1"/>
  <c r="AD167" s="1"/>
  <c r="AE167" s="1"/>
  <c r="V113"/>
  <c r="X113" s="1"/>
  <c r="Z113" s="1"/>
  <c r="V189"/>
  <c r="X189" s="1"/>
  <c r="Z189" s="1"/>
  <c r="V191"/>
  <c r="X191" s="1"/>
  <c r="Z191" s="1"/>
  <c r="V193"/>
  <c r="X193" s="1"/>
  <c r="Z193" s="1"/>
  <c r="V227"/>
  <c r="X227" s="1"/>
  <c r="Z227" s="1"/>
  <c r="V93"/>
  <c r="X93" s="1"/>
  <c r="Z93" s="1"/>
  <c r="AD93" s="1"/>
  <c r="AE93" s="1"/>
  <c r="V94"/>
  <c r="V102"/>
  <c r="X102" s="1"/>
  <c r="Z102" s="1"/>
  <c r="AD102" s="1"/>
  <c r="AE102" s="1"/>
  <c r="V130"/>
  <c r="X130" s="1"/>
  <c r="Z130" s="1"/>
  <c r="AD130" s="1"/>
  <c r="AE130" s="1"/>
  <c r="V166"/>
  <c r="X166" s="1"/>
  <c r="Z166" s="1"/>
  <c r="V187"/>
  <c r="X187" s="1"/>
  <c r="Z187" s="1"/>
  <c r="V205"/>
  <c r="X205" s="1"/>
  <c r="Z205" s="1"/>
  <c r="AD205" s="1"/>
  <c r="V211"/>
  <c r="X211" s="1"/>
  <c r="Z211" s="1"/>
  <c r="AD211" s="1"/>
  <c r="AE211" s="1"/>
  <c r="V231"/>
  <c r="V233"/>
  <c r="X233" s="1"/>
  <c r="Z233" s="1"/>
  <c r="V253"/>
  <c r="X253" s="1"/>
  <c r="Z253" s="1"/>
  <c r="AD253" s="1"/>
  <c r="AE253" s="1"/>
  <c r="V95"/>
  <c r="X95" s="1"/>
  <c r="Z95" s="1"/>
  <c r="V96"/>
  <c r="X96" s="1"/>
  <c r="Z96" s="1"/>
  <c r="V103"/>
  <c r="V131"/>
  <c r="X131" s="1"/>
  <c r="Z131" s="1"/>
  <c r="V132"/>
  <c r="X132" s="1"/>
  <c r="Z132" s="1"/>
  <c r="V148"/>
  <c r="X148" s="1"/>
  <c r="Z148" s="1"/>
  <c r="V158"/>
  <c r="V286"/>
  <c r="X286" s="1"/>
  <c r="Z286" s="1"/>
  <c r="V31"/>
  <c r="X31" s="1"/>
  <c r="Z31" s="1"/>
  <c r="AD31" s="1"/>
  <c r="AE31" s="1"/>
  <c r="V33"/>
  <c r="X33" s="1"/>
  <c r="Z33" s="1"/>
  <c r="V35"/>
  <c r="V41"/>
  <c r="AL41" s="1"/>
  <c r="V88"/>
  <c r="V90"/>
  <c r="X90" s="1"/>
  <c r="Z90" s="1"/>
  <c r="V107"/>
  <c r="V115"/>
  <c r="V163"/>
  <c r="X163" s="1"/>
  <c r="Z163" s="1"/>
  <c r="AD163" s="1"/>
  <c r="AE163" s="1"/>
  <c r="V185"/>
  <c r="X185" s="1"/>
  <c r="Z185" s="1"/>
  <c r="AD185" s="1"/>
  <c r="AE185" s="1"/>
  <c r="V203"/>
  <c r="X203" s="1"/>
  <c r="Z203" s="1"/>
  <c r="V213"/>
  <c r="V251"/>
  <c r="X251" s="1"/>
  <c r="Z251" s="1"/>
  <c r="AD251" s="1"/>
  <c r="AE251" s="1"/>
  <c r="V267"/>
  <c r="X267" s="1"/>
  <c r="Z267" s="1"/>
  <c r="AD267" s="1"/>
  <c r="AE267" s="1"/>
  <c r="V269"/>
  <c r="X269" s="1"/>
  <c r="Z269" s="1"/>
  <c r="V271"/>
  <c r="X271" s="1"/>
  <c r="Z271" s="1"/>
  <c r="V273"/>
  <c r="X273" s="1"/>
  <c r="Z273" s="1"/>
  <c r="V275"/>
  <c r="X275" s="1"/>
  <c r="Z275" s="1"/>
  <c r="AD275" s="1"/>
  <c r="AE275" s="1"/>
  <c r="V277"/>
  <c r="V279"/>
  <c r="X279" s="1"/>
  <c r="Z279" s="1"/>
  <c r="V98"/>
  <c r="X98" s="1"/>
  <c r="Z98" s="1"/>
  <c r="V117"/>
  <c r="X117" s="1"/>
  <c r="Z117" s="1"/>
  <c r="AD117" s="1"/>
  <c r="AE117" s="1"/>
  <c r="V123"/>
  <c r="V124"/>
  <c r="X124" s="1"/>
  <c r="Z124" s="1"/>
  <c r="V174"/>
  <c r="X174" s="1"/>
  <c r="Z174" s="1"/>
  <c r="V214"/>
  <c r="X214" s="1"/>
  <c r="Z214" s="1"/>
  <c r="V222"/>
  <c r="X222" s="1"/>
  <c r="Z222" s="1"/>
  <c r="V230"/>
  <c r="V23"/>
  <c r="V43"/>
  <c r="X43" s="1"/>
  <c r="Z43" s="1"/>
  <c r="AD43" s="1"/>
  <c r="AE43" s="1"/>
  <c r="V60"/>
  <c r="V71"/>
  <c r="X71" s="1"/>
  <c r="Z71" s="1"/>
  <c r="V73"/>
  <c r="V79"/>
  <c r="AL79" s="1"/>
  <c r="T81"/>
  <c r="V81" s="1"/>
  <c r="V101"/>
  <c r="X101" s="1"/>
  <c r="Z101" s="1"/>
  <c r="AD101" s="1"/>
  <c r="V105"/>
  <c r="X105" s="1"/>
  <c r="Z105" s="1"/>
  <c r="AD105" s="1"/>
  <c r="AE105" s="1"/>
  <c r="V106"/>
  <c r="X106" s="1"/>
  <c r="Z106" s="1"/>
  <c r="V109"/>
  <c r="X109" s="1"/>
  <c r="Z109" s="1"/>
  <c r="AD109" s="1"/>
  <c r="AE109" s="1"/>
  <c r="V111"/>
  <c r="X111" s="1"/>
  <c r="Z111" s="1"/>
  <c r="V112"/>
  <c r="V119"/>
  <c r="X119" s="1"/>
  <c r="Z119" s="1"/>
  <c r="V120"/>
  <c r="X120" s="1"/>
  <c r="Z120" s="1"/>
  <c r="V126"/>
  <c r="X126" s="1"/>
  <c r="Z126" s="1"/>
  <c r="AD126" s="1"/>
  <c r="V135"/>
  <c r="V137"/>
  <c r="X137" s="1"/>
  <c r="Z137" s="1"/>
  <c r="AD137" s="1"/>
  <c r="AE137" s="1"/>
  <c r="V147"/>
  <c r="X147" s="1"/>
  <c r="Z147" s="1"/>
  <c r="AD147" s="1"/>
  <c r="AE147" s="1"/>
  <c r="V149"/>
  <c r="X149" s="1"/>
  <c r="Z149" s="1"/>
  <c r="V154"/>
  <c r="V156"/>
  <c r="X156" s="1"/>
  <c r="Z156" s="1"/>
  <c r="AD156" s="1"/>
  <c r="AE156" s="1"/>
  <c r="V159"/>
  <c r="X159" s="1"/>
  <c r="Z159" s="1"/>
  <c r="AD159" s="1"/>
  <c r="V161"/>
  <c r="X161" s="1"/>
  <c r="Z161" s="1"/>
  <c r="AD161" s="1"/>
  <c r="AE161" s="1"/>
  <c r="V171"/>
  <c r="X171" s="1"/>
  <c r="Z171" s="1"/>
  <c r="V177"/>
  <c r="X177" s="1"/>
  <c r="Z177" s="1"/>
  <c r="AD177" s="1"/>
  <c r="AE177" s="1"/>
  <c r="V179"/>
  <c r="X179" s="1"/>
  <c r="Z179" s="1"/>
  <c r="AD179" s="1"/>
  <c r="AE179" s="1"/>
  <c r="V182"/>
  <c r="X182" s="1"/>
  <c r="Z182" s="1"/>
  <c r="AD182" s="1"/>
  <c r="AE182" s="1"/>
  <c r="V190"/>
  <c r="V195"/>
  <c r="X195" s="1"/>
  <c r="Z195" s="1"/>
  <c r="AD195" s="1"/>
  <c r="AE195" s="1"/>
  <c r="V198"/>
  <c r="X198" s="1"/>
  <c r="Z198" s="1"/>
  <c r="AD198" s="1"/>
  <c r="AE198" s="1"/>
  <c r="W214"/>
  <c r="Y214" s="1"/>
  <c r="V217"/>
  <c r="X217" s="1"/>
  <c r="Z217" s="1"/>
  <c r="AD217" s="1"/>
  <c r="AE217" s="1"/>
  <c r="V219"/>
  <c r="X219" s="1"/>
  <c r="Z219" s="1"/>
  <c r="AD219" s="1"/>
  <c r="W230"/>
  <c r="Y230" s="1"/>
  <c r="V237"/>
  <c r="X237" s="1"/>
  <c r="Z237" s="1"/>
  <c r="AD237" s="1"/>
  <c r="AE237" s="1"/>
  <c r="V239"/>
  <c r="X239" s="1"/>
  <c r="Z239" s="1"/>
  <c r="AD239" s="1"/>
  <c r="V245"/>
  <c r="V247"/>
  <c r="X247" s="1"/>
  <c r="Z247" s="1"/>
  <c r="AD247" s="1"/>
  <c r="V261"/>
  <c r="X261" s="1"/>
  <c r="Z261" s="1"/>
  <c r="AD261" s="1"/>
  <c r="V263"/>
  <c r="X263" s="1"/>
  <c r="Z263" s="1"/>
  <c r="AD263" s="1"/>
  <c r="AE263" s="1"/>
  <c r="V265"/>
  <c r="X265" s="1"/>
  <c r="Z265" s="1"/>
  <c r="AD265" s="1"/>
  <c r="AE265" s="1"/>
  <c r="V270"/>
  <c r="AD271"/>
  <c r="AE271" s="1"/>
  <c r="V285"/>
  <c r="X285" s="1"/>
  <c r="Z285" s="1"/>
  <c r="AD285" s="1"/>
  <c r="AE285" s="1"/>
  <c r="V287"/>
  <c r="X287" s="1"/>
  <c r="Z287" s="1"/>
  <c r="AD287" s="1"/>
  <c r="AE287" s="1"/>
  <c r="V289"/>
  <c r="X289" s="1"/>
  <c r="Z289" s="1"/>
  <c r="AD149"/>
  <c r="AE149" s="1"/>
  <c r="V278"/>
  <c r="X278" s="1"/>
  <c r="Z278" s="1"/>
  <c r="AD278" s="1"/>
  <c r="AE278" s="1"/>
  <c r="S9"/>
  <c r="T9"/>
  <c r="V8"/>
  <c r="V20"/>
  <c r="X20" s="1"/>
  <c r="Z20" s="1"/>
  <c r="V22"/>
  <c r="V28"/>
  <c r="X28" s="1"/>
  <c r="Z28" s="1"/>
  <c r="V45"/>
  <c r="V91"/>
  <c r="V97"/>
  <c r="X97" s="1"/>
  <c r="Z97" s="1"/>
  <c r="AD97" s="1"/>
  <c r="AE97" s="1"/>
  <c r="V99"/>
  <c r="X99" s="1"/>
  <c r="Z99" s="1"/>
  <c r="AD99" s="1"/>
  <c r="AE99" s="1"/>
  <c r="V110"/>
  <c r="X110" s="1"/>
  <c r="Z110" s="1"/>
  <c r="AD110" s="1"/>
  <c r="AE110" s="1"/>
  <c r="V114"/>
  <c r="X114" s="1"/>
  <c r="Z114" s="1"/>
  <c r="V118"/>
  <c r="V127"/>
  <c r="X127" s="1"/>
  <c r="Z127" s="1"/>
  <c r="V128"/>
  <c r="X128" s="1"/>
  <c r="Z128" s="1"/>
  <c r="V134"/>
  <c r="X134" s="1"/>
  <c r="Z134" s="1"/>
  <c r="AD134" s="1"/>
  <c r="AE134" s="1"/>
  <c r="V136"/>
  <c r="X136" s="1"/>
  <c r="Z136" s="1"/>
  <c r="AD136" s="1"/>
  <c r="AE136" s="1"/>
  <c r="V141"/>
  <c r="V145"/>
  <c r="X145" s="1"/>
  <c r="Z145" s="1"/>
  <c r="V151"/>
  <c r="X151" s="1"/>
  <c r="Z151" s="1"/>
  <c r="V153"/>
  <c r="W166"/>
  <c r="Y166" s="1"/>
  <c r="V173"/>
  <c r="X173" s="1"/>
  <c r="Z173" s="1"/>
  <c r="AD173" s="1"/>
  <c r="AE173" s="1"/>
  <c r="V175"/>
  <c r="X175" s="1"/>
  <c r="Z175" s="1"/>
  <c r="AD175" s="1"/>
  <c r="AE175" s="1"/>
  <c r="V181"/>
  <c r="X181" s="1"/>
  <c r="Z181" s="1"/>
  <c r="AD181" s="1"/>
  <c r="AE181" s="1"/>
  <c r="V183"/>
  <c r="X183" s="1"/>
  <c r="Z183" s="1"/>
  <c r="AD183" s="1"/>
  <c r="AD189"/>
  <c r="AE189" s="1"/>
  <c r="V197"/>
  <c r="X197" s="1"/>
  <c r="Z197" s="1"/>
  <c r="AD197" s="1"/>
  <c r="AE197" s="1"/>
  <c r="V199"/>
  <c r="V201"/>
  <c r="X201" s="1"/>
  <c r="Z201" s="1"/>
  <c r="AD201" s="1"/>
  <c r="AE201" s="1"/>
  <c r="V206"/>
  <c r="X206" s="1"/>
  <c r="Z206" s="1"/>
  <c r="V221"/>
  <c r="X221" s="1"/>
  <c r="Z221" s="1"/>
  <c r="AD221" s="1"/>
  <c r="AE221" s="1"/>
  <c r="V223"/>
  <c r="X223" s="1"/>
  <c r="Z223" s="1"/>
  <c r="AD223" s="1"/>
  <c r="AE223" s="1"/>
  <c r="V225"/>
  <c r="X225" s="1"/>
  <c r="Z225" s="1"/>
  <c r="AD225" s="1"/>
  <c r="AE225" s="1"/>
  <c r="V235"/>
  <c r="X235" s="1"/>
  <c r="Z235" s="1"/>
  <c r="AD235" s="1"/>
  <c r="AE235" s="1"/>
  <c r="V241"/>
  <c r="X241" s="1"/>
  <c r="Z241" s="1"/>
  <c r="AD241" s="1"/>
  <c r="AE241" s="1"/>
  <c r="V243"/>
  <c r="X243" s="1"/>
  <c r="Z243" s="1"/>
  <c r="AD243" s="1"/>
  <c r="AE243" s="1"/>
  <c r="V246"/>
  <c r="V254"/>
  <c r="X254" s="1"/>
  <c r="Z254" s="1"/>
  <c r="V259"/>
  <c r="X259" s="1"/>
  <c r="Z259" s="1"/>
  <c r="AD259" s="1"/>
  <c r="AE259" s="1"/>
  <c r="V262"/>
  <c r="X262" s="1"/>
  <c r="Z262" s="1"/>
  <c r="AD262" s="1"/>
  <c r="AD269"/>
  <c r="AE269" s="1"/>
  <c r="W278"/>
  <c r="Y278" s="1"/>
  <c r="V281"/>
  <c r="X281" s="1"/>
  <c r="Z281" s="1"/>
  <c r="AD281" s="1"/>
  <c r="AE281" s="1"/>
  <c r="V283"/>
  <c r="X283" s="1"/>
  <c r="Z283" s="1"/>
  <c r="AD283" s="1"/>
  <c r="AE283" s="1"/>
  <c r="X88"/>
  <c r="X123"/>
  <c r="Z123" s="1"/>
  <c r="AE135"/>
  <c r="AD140"/>
  <c r="AE140" s="1"/>
  <c r="X103"/>
  <c r="Z103" s="1"/>
  <c r="X115"/>
  <c r="Z115" s="1"/>
  <c r="X141"/>
  <c r="Z141" s="1"/>
  <c r="AD141" s="1"/>
  <c r="AE141" s="1"/>
  <c r="AD115"/>
  <c r="AE115" s="1"/>
  <c r="X94"/>
  <c r="Z94" s="1"/>
  <c r="AD94" s="1"/>
  <c r="AE94" s="1"/>
  <c r="X142"/>
  <c r="Z142" s="1"/>
  <c r="AD142" s="1"/>
  <c r="AE142" s="1"/>
  <c r="V150"/>
  <c r="W150"/>
  <c r="Y150" s="1"/>
  <c r="V176"/>
  <c r="W176"/>
  <c r="Y176" s="1"/>
  <c r="V208"/>
  <c r="W208"/>
  <c r="Y208" s="1"/>
  <c r="X238"/>
  <c r="Z238" s="1"/>
  <c r="V240"/>
  <c r="W240"/>
  <c r="Y240" s="1"/>
  <c r="X270"/>
  <c r="Z270" s="1"/>
  <c r="V272"/>
  <c r="W272"/>
  <c r="Y272" s="1"/>
  <c r="V184"/>
  <c r="W184"/>
  <c r="Y184" s="1"/>
  <c r="V216"/>
  <c r="W216"/>
  <c r="Y216" s="1"/>
  <c r="X246"/>
  <c r="Z246" s="1"/>
  <c r="AD246" s="1"/>
  <c r="AE246" s="1"/>
  <c r="V248"/>
  <c r="W248"/>
  <c r="Y248" s="1"/>
  <c r="V280"/>
  <c r="W280"/>
  <c r="Y280" s="1"/>
  <c r="W88"/>
  <c r="W103"/>
  <c r="Y103" s="1"/>
  <c r="W106"/>
  <c r="Y106" s="1"/>
  <c r="X112"/>
  <c r="Z112" s="1"/>
  <c r="W119"/>
  <c r="Y119" s="1"/>
  <c r="W127"/>
  <c r="Y127" s="1"/>
  <c r="W135"/>
  <c r="Y135" s="1"/>
  <c r="AD135" s="1"/>
  <c r="AD191"/>
  <c r="AE191" s="1"/>
  <c r="AD255"/>
  <c r="AE255" s="1"/>
  <c r="V92"/>
  <c r="W96"/>
  <c r="Y96" s="1"/>
  <c r="V108"/>
  <c r="W112"/>
  <c r="Y112" s="1"/>
  <c r="W120"/>
  <c r="Y120" s="1"/>
  <c r="V125"/>
  <c r="W128"/>
  <c r="Y128" s="1"/>
  <c r="V133"/>
  <c r="V139"/>
  <c r="W148"/>
  <c r="Y148" s="1"/>
  <c r="AD165"/>
  <c r="AE165" s="1"/>
  <c r="W174"/>
  <c r="Y174" s="1"/>
  <c r="W206"/>
  <c r="Y206" s="1"/>
  <c r="AD229"/>
  <c r="AE229" s="1"/>
  <c r="W238"/>
  <c r="Y238" s="1"/>
  <c r="W270"/>
  <c r="Y270" s="1"/>
  <c r="X118"/>
  <c r="Z118" s="1"/>
  <c r="AD118" s="1"/>
  <c r="AE118" s="1"/>
  <c r="X138"/>
  <c r="Z138" s="1"/>
  <c r="AD138" s="1"/>
  <c r="AE138" s="1"/>
  <c r="X158"/>
  <c r="Z158" s="1"/>
  <c r="V160"/>
  <c r="W160"/>
  <c r="Y160" s="1"/>
  <c r="X190"/>
  <c r="Z190" s="1"/>
  <c r="V192"/>
  <c r="W192"/>
  <c r="Y192" s="1"/>
  <c r="V224"/>
  <c r="W224"/>
  <c r="Y224" s="1"/>
  <c r="V256"/>
  <c r="W256"/>
  <c r="Y256" s="1"/>
  <c r="V288"/>
  <c r="W288"/>
  <c r="Y288" s="1"/>
  <c r="X153"/>
  <c r="Z153" s="1"/>
  <c r="AD153" s="1"/>
  <c r="AE153" s="1"/>
  <c r="V155"/>
  <c r="W155"/>
  <c r="Y155" s="1"/>
  <c r="V168"/>
  <c r="W168"/>
  <c r="Y168" s="1"/>
  <c r="V200"/>
  <c r="W200"/>
  <c r="Y200" s="1"/>
  <c r="X230"/>
  <c r="Z230" s="1"/>
  <c r="V232"/>
  <c r="W232"/>
  <c r="Y232" s="1"/>
  <c r="V264"/>
  <c r="W264"/>
  <c r="Y264" s="1"/>
  <c r="V89"/>
  <c r="W90"/>
  <c r="Y90" s="1"/>
  <c r="W95"/>
  <c r="Y95" s="1"/>
  <c r="W98"/>
  <c r="Y98" s="1"/>
  <c r="V104"/>
  <c r="X107"/>
  <c r="Z107" s="1"/>
  <c r="AD107" s="1"/>
  <c r="AE107" s="1"/>
  <c r="W111"/>
  <c r="Y111" s="1"/>
  <c r="AD113"/>
  <c r="AE113" s="1"/>
  <c r="W114"/>
  <c r="Y114" s="1"/>
  <c r="W123"/>
  <c r="Y123" s="1"/>
  <c r="W131"/>
  <c r="Y131" s="1"/>
  <c r="X154"/>
  <c r="Z154" s="1"/>
  <c r="AD154" s="1"/>
  <c r="AE154" s="1"/>
  <c r="X199"/>
  <c r="Z199" s="1"/>
  <c r="AD199" s="1"/>
  <c r="AE199" s="1"/>
  <c r="X231"/>
  <c r="Z231" s="1"/>
  <c r="AD231" s="1"/>
  <c r="AE231" s="1"/>
  <c r="V100"/>
  <c r="W104"/>
  <c r="Y104" s="1"/>
  <c r="V116"/>
  <c r="V121"/>
  <c r="W124"/>
  <c r="Y124" s="1"/>
  <c r="V129"/>
  <c r="W132"/>
  <c r="Y132" s="1"/>
  <c r="AD132" s="1"/>
  <c r="AE132" s="1"/>
  <c r="V143"/>
  <c r="W158"/>
  <c r="Y158" s="1"/>
  <c r="W190"/>
  <c r="Y190" s="1"/>
  <c r="AD190" s="1"/>
  <c r="AE190" s="1"/>
  <c r="X213"/>
  <c r="Z213" s="1"/>
  <c r="AD213" s="1"/>
  <c r="AE213" s="1"/>
  <c r="AD215"/>
  <c r="AE215" s="1"/>
  <c r="W222"/>
  <c r="Y222" s="1"/>
  <c r="X245"/>
  <c r="Z245" s="1"/>
  <c r="AD245" s="1"/>
  <c r="AE245" s="1"/>
  <c r="W254"/>
  <c r="Y254" s="1"/>
  <c r="X277"/>
  <c r="Z277" s="1"/>
  <c r="AD277" s="1"/>
  <c r="AE277" s="1"/>
  <c r="AD279"/>
  <c r="AE279" s="1"/>
  <c r="W286"/>
  <c r="Y286" s="1"/>
  <c r="V144"/>
  <c r="AD151"/>
  <c r="AE151" s="1"/>
  <c r="V152"/>
  <c r="V157"/>
  <c r="V162"/>
  <c r="AD169"/>
  <c r="AE169" s="1"/>
  <c r="V170"/>
  <c r="V178"/>
  <c r="V186"/>
  <c r="AD193"/>
  <c r="AE193" s="1"/>
  <c r="V194"/>
  <c r="V202"/>
  <c r="AD209"/>
  <c r="AE209" s="1"/>
  <c r="V210"/>
  <c r="V218"/>
  <c r="V226"/>
  <c r="AD233"/>
  <c r="AE233" s="1"/>
  <c r="V234"/>
  <c r="V242"/>
  <c r="AD249"/>
  <c r="AE249" s="1"/>
  <c r="V250"/>
  <c r="AD257"/>
  <c r="AE257" s="1"/>
  <c r="V258"/>
  <c r="V266"/>
  <c r="AD273"/>
  <c r="AE273" s="1"/>
  <c r="V274"/>
  <c r="V282"/>
  <c r="AD289"/>
  <c r="AE289" s="1"/>
  <c r="AD145"/>
  <c r="AE145" s="1"/>
  <c r="V146"/>
  <c r="V164"/>
  <c r="AD171"/>
  <c r="AE171" s="1"/>
  <c r="V172"/>
  <c r="V180"/>
  <c r="AD187"/>
  <c r="AE187" s="1"/>
  <c r="V188"/>
  <c r="V196"/>
  <c r="AD203"/>
  <c r="AE203" s="1"/>
  <c r="V204"/>
  <c r="V212"/>
  <c r="V220"/>
  <c r="AD227"/>
  <c r="AE227" s="1"/>
  <c r="V228"/>
  <c r="V236"/>
  <c r="V244"/>
  <c r="V252"/>
  <c r="V260"/>
  <c r="V268"/>
  <c r="V276"/>
  <c r="V284"/>
  <c r="W38"/>
  <c r="Y38" s="1"/>
  <c r="V55"/>
  <c r="W73"/>
  <c r="Y73" s="1"/>
  <c r="W81"/>
  <c r="Y81" s="1"/>
  <c r="T24"/>
  <c r="T39"/>
  <c r="V39" s="1"/>
  <c r="V50"/>
  <c r="V54"/>
  <c r="V56"/>
  <c r="AE56" s="1"/>
  <c r="V61"/>
  <c r="X61" s="1"/>
  <c r="Z61" s="1"/>
  <c r="AD61" s="1"/>
  <c r="AE61" s="1"/>
  <c r="Q9"/>
  <c r="R9"/>
  <c r="V13"/>
  <c r="V15"/>
  <c r="X15" s="1"/>
  <c r="Z15" s="1"/>
  <c r="AD15" s="1"/>
  <c r="AE15" s="1"/>
  <c r="V17"/>
  <c r="V21"/>
  <c r="X21" s="1"/>
  <c r="Z21" s="1"/>
  <c r="V34"/>
  <c r="V37"/>
  <c r="X37" s="1"/>
  <c r="Z37" s="1"/>
  <c r="V40"/>
  <c r="X40" s="1"/>
  <c r="Z40" s="1"/>
  <c r="T42"/>
  <c r="V42" s="1"/>
  <c r="AL42" s="1"/>
  <c r="W42"/>
  <c r="Y42" s="1"/>
  <c r="V47"/>
  <c r="X47" s="1"/>
  <c r="Z47" s="1"/>
  <c r="AD47" s="1"/>
  <c r="AE47" s="1"/>
  <c r="V48"/>
  <c r="X48" s="1"/>
  <c r="Z48" s="1"/>
  <c r="AD48" s="1"/>
  <c r="AE48" s="1"/>
  <c r="V49"/>
  <c r="V51"/>
  <c r="X51" s="1"/>
  <c r="Z51" s="1"/>
  <c r="AD51" s="1"/>
  <c r="AE51" s="1"/>
  <c r="V57"/>
  <c r="X57" s="1"/>
  <c r="Z57" s="1"/>
  <c r="AD57" s="1"/>
  <c r="AE57" s="1"/>
  <c r="V62"/>
  <c r="X62" s="1"/>
  <c r="Z62" s="1"/>
  <c r="AD62" s="1"/>
  <c r="AE62" s="1"/>
  <c r="AH62" s="1"/>
  <c r="V64"/>
  <c r="X64" s="1"/>
  <c r="Z64" s="1"/>
  <c r="AD64" s="1"/>
  <c r="AE64" s="1"/>
  <c r="V65"/>
  <c r="V67"/>
  <c r="X67" s="1"/>
  <c r="Z67" s="1"/>
  <c r="T69"/>
  <c r="V69" s="1"/>
  <c r="W69"/>
  <c r="Y69" s="1"/>
  <c r="V75"/>
  <c r="AL75" s="1"/>
  <c r="T77"/>
  <c r="V77" s="1"/>
  <c r="AL77" s="1"/>
  <c r="W77"/>
  <c r="Y77" s="1"/>
  <c r="T82"/>
  <c r="V82" s="1"/>
  <c r="AL82" s="1"/>
  <c r="T83"/>
  <c r="V83" s="1"/>
  <c r="AL83" s="1"/>
  <c r="W83"/>
  <c r="Y83" s="1"/>
  <c r="W22"/>
  <c r="Y22" s="1"/>
  <c r="W23"/>
  <c r="Y23" s="1"/>
  <c r="W28"/>
  <c r="Y28" s="1"/>
  <c r="W35"/>
  <c r="Y35" s="1"/>
  <c r="V44"/>
  <c r="X44" s="1"/>
  <c r="Z44" s="1"/>
  <c r="AD44" s="1"/>
  <c r="AE44" s="1"/>
  <c r="V66"/>
  <c r="X66" s="1"/>
  <c r="Z66" s="1"/>
  <c r="AD66" s="1"/>
  <c r="AE66" s="1"/>
  <c r="V26"/>
  <c r="X26" s="1"/>
  <c r="Z26" s="1"/>
  <c r="V29"/>
  <c r="AL29" s="1"/>
  <c r="T36"/>
  <c r="V36" s="1"/>
  <c r="AL36" s="1"/>
  <c r="W36"/>
  <c r="Y36" s="1"/>
  <c r="W39"/>
  <c r="Y39" s="1"/>
  <c r="AD50"/>
  <c r="V52"/>
  <c r="X52" s="1"/>
  <c r="Z52" s="1"/>
  <c r="AD52" s="1"/>
  <c r="AE52" s="1"/>
  <c r="V53"/>
  <c r="X53" s="1"/>
  <c r="Z53" s="1"/>
  <c r="AD53" s="1"/>
  <c r="AE53" s="1"/>
  <c r="V59"/>
  <c r="X59" s="1"/>
  <c r="Z59" s="1"/>
  <c r="AD59" s="1"/>
  <c r="V63"/>
  <c r="X63" s="1"/>
  <c r="Z63" s="1"/>
  <c r="AD63" s="1"/>
  <c r="AE63" s="1"/>
  <c r="T74"/>
  <c r="V74" s="1"/>
  <c r="AL74" s="1"/>
  <c r="W74"/>
  <c r="Y74" s="1"/>
  <c r="V85"/>
  <c r="X85" s="1"/>
  <c r="Z85" s="1"/>
  <c r="T87"/>
  <c r="V87" s="1"/>
  <c r="X87" s="1"/>
  <c r="Z87" s="1"/>
  <c r="W87"/>
  <c r="Y87" s="1"/>
  <c r="V11"/>
  <c r="V19"/>
  <c r="X19" s="1"/>
  <c r="Z19" s="1"/>
  <c r="W19"/>
  <c r="Y19" s="1"/>
  <c r="V25"/>
  <c r="AL25" s="1"/>
  <c r="V27"/>
  <c r="AL27" s="1"/>
  <c r="W27"/>
  <c r="Y27" s="1"/>
  <c r="V46"/>
  <c r="X46" s="1"/>
  <c r="Z46" s="1"/>
  <c r="AD46" s="1"/>
  <c r="V58"/>
  <c r="X58" s="1"/>
  <c r="Z58" s="1"/>
  <c r="AD58" s="1"/>
  <c r="AE58" s="1"/>
  <c r="V70"/>
  <c r="W70"/>
  <c r="Y70" s="1"/>
  <c r="V78"/>
  <c r="AL78" s="1"/>
  <c r="W78"/>
  <c r="Y78" s="1"/>
  <c r="V84"/>
  <c r="Z84" s="1"/>
  <c r="X22"/>
  <c r="Z22" s="1"/>
  <c r="AL23"/>
  <c r="X23"/>
  <c r="Z23" s="1"/>
  <c r="AL33"/>
  <c r="AL35"/>
  <c r="X35"/>
  <c r="Z35" s="1"/>
  <c r="X13"/>
  <c r="Z13" s="1"/>
  <c r="AD13" s="1"/>
  <c r="AE13" s="1"/>
  <c r="AL21"/>
  <c r="X34"/>
  <c r="Z34" s="1"/>
  <c r="X11"/>
  <c r="Z11" s="1"/>
  <c r="AD11" s="1"/>
  <c r="AE11" s="1"/>
  <c r="X27"/>
  <c r="Z27" s="1"/>
  <c r="X41"/>
  <c r="Z41" s="1"/>
  <c r="X45"/>
  <c r="Z45" s="1"/>
  <c r="AD45" s="1"/>
  <c r="AE45" s="1"/>
  <c r="X60"/>
  <c r="Z60" s="1"/>
  <c r="AD60" s="1"/>
  <c r="AE60" s="1"/>
  <c r="X73"/>
  <c r="Z73" s="1"/>
  <c r="AL73"/>
  <c r="X54"/>
  <c r="Z54" s="1"/>
  <c r="AD54" s="1"/>
  <c r="AE54" s="1"/>
  <c r="X81"/>
  <c r="Z81" s="1"/>
  <c r="AL85"/>
  <c r="X42"/>
  <c r="Z42" s="1"/>
  <c r="X49"/>
  <c r="Z49" s="1"/>
  <c r="AD49" s="1"/>
  <c r="X69"/>
  <c r="Z69" s="1"/>
  <c r="AD69" s="1"/>
  <c r="X75"/>
  <c r="Z75" s="1"/>
  <c r="X82"/>
  <c r="Z82" s="1"/>
  <c r="X83"/>
  <c r="Z83" s="1"/>
  <c r="V12"/>
  <c r="AD82"/>
  <c r="AE82" s="1"/>
  <c r="V14"/>
  <c r="W20"/>
  <c r="Y20" s="1"/>
  <c r="AL22"/>
  <c r="W26"/>
  <c r="Y26" s="1"/>
  <c r="W34"/>
  <c r="Y34" s="1"/>
  <c r="V38"/>
  <c r="AL70"/>
  <c r="X70"/>
  <c r="Z70" s="1"/>
  <c r="V10"/>
  <c r="V18"/>
  <c r="T30"/>
  <c r="V30" s="1"/>
  <c r="AL30" s="1"/>
  <c r="V16"/>
  <c r="V32"/>
  <c r="AL34"/>
  <c r="AD55"/>
  <c r="AL81"/>
  <c r="AL84"/>
  <c r="W40"/>
  <c r="Y40" s="1"/>
  <c r="T68"/>
  <c r="V68" s="1"/>
  <c r="AL68" s="1"/>
  <c r="T72"/>
  <c r="V72" s="1"/>
  <c r="T76"/>
  <c r="V76" s="1"/>
  <c r="T80"/>
  <c r="V80" s="1"/>
  <c r="AL80" s="1"/>
  <c r="W84"/>
  <c r="Y84" s="1"/>
  <c r="T86"/>
  <c r="V86" s="1"/>
  <c r="W21"/>
  <c r="Y21" s="1"/>
  <c r="W25"/>
  <c r="Y25" s="1"/>
  <c r="W29"/>
  <c r="Y29" s="1"/>
  <c r="W33"/>
  <c r="Y33" s="1"/>
  <c r="W37"/>
  <c r="Y37" s="1"/>
  <c r="W41"/>
  <c r="Y41" s="1"/>
  <c r="W67"/>
  <c r="Y67" s="1"/>
  <c r="W71"/>
  <c r="Y71" s="1"/>
  <c r="W75"/>
  <c r="Y75" s="1"/>
  <c r="W79"/>
  <c r="Y79" s="1"/>
  <c r="W85"/>
  <c r="Y85" s="1"/>
  <c r="AD5"/>
  <c r="W9"/>
  <c r="P9"/>
  <c r="Y9"/>
  <c r="V7"/>
  <c r="X7" s="1"/>
  <c r="Z7" s="1"/>
  <c r="AD7" s="1"/>
  <c r="AE7" s="1"/>
  <c r="V5"/>
  <c r="V6"/>
  <c r="X6" s="1"/>
  <c r="X8"/>
  <c r="Z8" s="1"/>
  <c r="AD8" s="1"/>
  <c r="AE8" s="1"/>
  <c r="V290" l="1"/>
  <c r="AE55"/>
  <c r="AL26"/>
  <c r="AD158"/>
  <c r="AE158" s="1"/>
  <c r="AD120"/>
  <c r="AE120" s="1"/>
  <c r="AD230"/>
  <c r="AD95"/>
  <c r="AE95" s="1"/>
  <c r="AE219"/>
  <c r="AE159"/>
  <c r="X79"/>
  <c r="Z79" s="1"/>
  <c r="AD79" s="1"/>
  <c r="AE79" s="1"/>
  <c r="AL71"/>
  <c r="X36"/>
  <c r="Z36" s="1"/>
  <c r="AD36" s="1"/>
  <c r="AE36" s="1"/>
  <c r="AD87"/>
  <c r="AE87" s="1"/>
  <c r="AE50"/>
  <c r="AD35"/>
  <c r="AE35" s="1"/>
  <c r="AE205"/>
  <c r="AD124"/>
  <c r="AE124" s="1"/>
  <c r="AE230"/>
  <c r="AL19"/>
  <c r="AD28"/>
  <c r="AE28" s="1"/>
  <c r="AD71"/>
  <c r="AE71" s="1"/>
  <c r="AL40"/>
  <c r="AD42"/>
  <c r="AE42" s="1"/>
  <c r="AD73"/>
  <c r="AE73" s="1"/>
  <c r="X25"/>
  <c r="Z25" s="1"/>
  <c r="AD81"/>
  <c r="AE81" s="1"/>
  <c r="AD286"/>
  <c r="AE286" s="1"/>
  <c r="AE261"/>
  <c r="AD90"/>
  <c r="AE90" s="1"/>
  <c r="AD214"/>
  <c r="AE214" s="1"/>
  <c r="AE126"/>
  <c r="AE101"/>
  <c r="AD34"/>
  <c r="AE34" s="1"/>
  <c r="AL28"/>
  <c r="AD83"/>
  <c r="AE83" s="1"/>
  <c r="AD22"/>
  <c r="AE22" s="1"/>
  <c r="AE69"/>
  <c r="AE183"/>
  <c r="AD131"/>
  <c r="AE131" s="1"/>
  <c r="AD111"/>
  <c r="AE111" s="1"/>
  <c r="AE262"/>
  <c r="V24"/>
  <c r="AD75"/>
  <c r="AE75" s="1"/>
  <c r="AD23"/>
  <c r="AE23" s="1"/>
  <c r="AE49"/>
  <c r="AE239"/>
  <c r="AD128"/>
  <c r="AE128" s="1"/>
  <c r="AD41"/>
  <c r="AE41" s="1"/>
  <c r="AL20"/>
  <c r="X77"/>
  <c r="Z77" s="1"/>
  <c r="AD77" s="1"/>
  <c r="AE77" s="1"/>
  <c r="AL67"/>
  <c r="AL87"/>
  <c r="AL37"/>
  <c r="X29"/>
  <c r="Z29" s="1"/>
  <c r="AD29" s="1"/>
  <c r="AE29" s="1"/>
  <c r="AD27"/>
  <c r="AE27" s="1"/>
  <c r="AE59"/>
  <c r="AD222"/>
  <c r="AE222" s="1"/>
  <c r="AE247"/>
  <c r="X91"/>
  <c r="Z91" s="1"/>
  <c r="AD91" s="1"/>
  <c r="AE91" s="1"/>
  <c r="AD166"/>
  <c r="AE166" s="1"/>
  <c r="AD127"/>
  <c r="AE127" s="1"/>
  <c r="AD106"/>
  <c r="AE106" s="1"/>
  <c r="AE284"/>
  <c r="X284"/>
  <c r="Z284" s="1"/>
  <c r="AD284" s="1"/>
  <c r="X252"/>
  <c r="Z252" s="1"/>
  <c r="AD252" s="1"/>
  <c r="AE252" s="1"/>
  <c r="X220"/>
  <c r="Z220" s="1"/>
  <c r="AD220" s="1"/>
  <c r="AE220" s="1"/>
  <c r="X188"/>
  <c r="Z188" s="1"/>
  <c r="AD188" s="1"/>
  <c r="AE188" s="1"/>
  <c r="AE146"/>
  <c r="X146"/>
  <c r="Z146" s="1"/>
  <c r="AD146" s="1"/>
  <c r="X116"/>
  <c r="Z116" s="1"/>
  <c r="AD116" s="1"/>
  <c r="AE116" s="1"/>
  <c r="AE282"/>
  <c r="X282"/>
  <c r="Z282" s="1"/>
  <c r="AD282" s="1"/>
  <c r="X266"/>
  <c r="Z266" s="1"/>
  <c r="AD266" s="1"/>
  <c r="AE266" s="1"/>
  <c r="X250"/>
  <c r="Z250" s="1"/>
  <c r="AD250" s="1"/>
  <c r="AE250" s="1"/>
  <c r="X234"/>
  <c r="Z234" s="1"/>
  <c r="AD234" s="1"/>
  <c r="AE234" s="1"/>
  <c r="AE218"/>
  <c r="X218"/>
  <c r="Z218" s="1"/>
  <c r="AD218" s="1"/>
  <c r="X202"/>
  <c r="Z202" s="1"/>
  <c r="AD202" s="1"/>
  <c r="AE202" s="1"/>
  <c r="X186"/>
  <c r="Z186" s="1"/>
  <c r="AD186" s="1"/>
  <c r="AE186" s="1"/>
  <c r="X170"/>
  <c r="Z170" s="1"/>
  <c r="AD170" s="1"/>
  <c r="AE170" s="1"/>
  <c r="X157"/>
  <c r="Z157" s="1"/>
  <c r="AD157" s="1"/>
  <c r="AE157" s="1"/>
  <c r="X144"/>
  <c r="Z144" s="1"/>
  <c r="AD144" s="1"/>
  <c r="AE144" s="1"/>
  <c r="X143"/>
  <c r="Z143" s="1"/>
  <c r="AD143" s="1"/>
  <c r="AE143" s="1"/>
  <c r="X121"/>
  <c r="Z121" s="1"/>
  <c r="AD121" s="1"/>
  <c r="AE121" s="1"/>
  <c r="X125"/>
  <c r="Z125" s="1"/>
  <c r="AD125" s="1"/>
  <c r="AE125" s="1"/>
  <c r="X280"/>
  <c r="Z280" s="1"/>
  <c r="AD280" s="1"/>
  <c r="AE280" s="1"/>
  <c r="X248"/>
  <c r="Z248" s="1"/>
  <c r="AD248" s="1"/>
  <c r="AE248" s="1"/>
  <c r="X216"/>
  <c r="Z216" s="1"/>
  <c r="AD216" s="1"/>
  <c r="AE216" s="1"/>
  <c r="X184"/>
  <c r="Z184" s="1"/>
  <c r="AD184" s="1"/>
  <c r="AE184" s="1"/>
  <c r="X272"/>
  <c r="Z272" s="1"/>
  <c r="AD272" s="1"/>
  <c r="AE272" s="1"/>
  <c r="X240"/>
  <c r="Z240" s="1"/>
  <c r="AD240" s="1"/>
  <c r="AE240" s="1"/>
  <c r="X208"/>
  <c r="Z208" s="1"/>
  <c r="X176"/>
  <c r="Z176" s="1"/>
  <c r="AD176" s="1"/>
  <c r="AE176" s="1"/>
  <c r="X150"/>
  <c r="Z150" s="1"/>
  <c r="AD150" s="1"/>
  <c r="AE150" s="1"/>
  <c r="Z88"/>
  <c r="X276"/>
  <c r="Z276" s="1"/>
  <c r="AD276" s="1"/>
  <c r="AE276" s="1"/>
  <c r="X260"/>
  <c r="Z260" s="1"/>
  <c r="AD260" s="1"/>
  <c r="AE260" s="1"/>
  <c r="X244"/>
  <c r="Z244" s="1"/>
  <c r="AD244" s="1"/>
  <c r="AE244" s="1"/>
  <c r="AE228"/>
  <c r="X228"/>
  <c r="Z228" s="1"/>
  <c r="AD228" s="1"/>
  <c r="X212"/>
  <c r="Z212" s="1"/>
  <c r="AD212" s="1"/>
  <c r="AE212" s="1"/>
  <c r="X196"/>
  <c r="Z196" s="1"/>
  <c r="AD196" s="1"/>
  <c r="AE196" s="1"/>
  <c r="X180"/>
  <c r="Z180" s="1"/>
  <c r="AD180" s="1"/>
  <c r="AE180" s="1"/>
  <c r="X164"/>
  <c r="Z164" s="1"/>
  <c r="AD164" s="1"/>
  <c r="AE164" s="1"/>
  <c r="X100"/>
  <c r="Z100" s="1"/>
  <c r="AD100" s="1"/>
  <c r="AE100" s="1"/>
  <c r="X104"/>
  <c r="Z104" s="1"/>
  <c r="X264"/>
  <c r="Z264" s="1"/>
  <c r="AD264" s="1"/>
  <c r="AE264" s="1"/>
  <c r="X232"/>
  <c r="Z232" s="1"/>
  <c r="AD232" s="1"/>
  <c r="AE232" s="1"/>
  <c r="X200"/>
  <c r="Z200" s="1"/>
  <c r="AD200" s="1"/>
  <c r="AE200" s="1"/>
  <c r="X168"/>
  <c r="Z168" s="1"/>
  <c r="AD168" s="1"/>
  <c r="AE168" s="1"/>
  <c r="X155"/>
  <c r="Z155" s="1"/>
  <c r="AD155" s="1"/>
  <c r="AE155" s="1"/>
  <c r="X288"/>
  <c r="Z288" s="1"/>
  <c r="AD288" s="1"/>
  <c r="AE288" s="1"/>
  <c r="X256"/>
  <c r="Z256" s="1"/>
  <c r="AD256" s="1"/>
  <c r="AE256" s="1"/>
  <c r="X224"/>
  <c r="Z224" s="1"/>
  <c r="AD224" s="1"/>
  <c r="AE224" s="1"/>
  <c r="X192"/>
  <c r="Z192" s="1"/>
  <c r="AD192" s="1"/>
  <c r="AE192" s="1"/>
  <c r="X160"/>
  <c r="Z160" s="1"/>
  <c r="X108"/>
  <c r="Z108" s="1"/>
  <c r="AD108" s="1"/>
  <c r="AE108" s="1"/>
  <c r="AD98"/>
  <c r="AE98" s="1"/>
  <c r="AD96"/>
  <c r="AE96" s="1"/>
  <c r="AD254"/>
  <c r="AE254" s="1"/>
  <c r="AD114"/>
  <c r="AE114" s="1"/>
  <c r="AD270"/>
  <c r="AE270" s="1"/>
  <c r="AD238"/>
  <c r="AE238" s="1"/>
  <c r="AD206"/>
  <c r="AE206" s="1"/>
  <c r="AD174"/>
  <c r="AE174" s="1"/>
  <c r="AD148"/>
  <c r="AE148" s="1"/>
  <c r="AD103"/>
  <c r="AE103" s="1"/>
  <c r="AD208"/>
  <c r="AE208" s="1"/>
  <c r="X268"/>
  <c r="Z268" s="1"/>
  <c r="AD268" s="1"/>
  <c r="AE268" s="1"/>
  <c r="X236"/>
  <c r="Z236" s="1"/>
  <c r="AD236" s="1"/>
  <c r="AE236" s="1"/>
  <c r="X204"/>
  <c r="Z204" s="1"/>
  <c r="AD204" s="1"/>
  <c r="AE204" s="1"/>
  <c r="X172"/>
  <c r="Z172" s="1"/>
  <c r="AD172" s="1"/>
  <c r="AE172" s="1"/>
  <c r="X89"/>
  <c r="Z89" s="1"/>
  <c r="AD89" s="1"/>
  <c r="AE89" s="1"/>
  <c r="AE139"/>
  <c r="X139"/>
  <c r="Z139" s="1"/>
  <c r="AD139" s="1"/>
  <c r="X92"/>
  <c r="Z92" s="1"/>
  <c r="AD92" s="1"/>
  <c r="AE92" s="1"/>
  <c r="X274"/>
  <c r="Z274" s="1"/>
  <c r="AD274" s="1"/>
  <c r="AE274" s="1"/>
  <c r="X258"/>
  <c r="Z258" s="1"/>
  <c r="AD258" s="1"/>
  <c r="AE258" s="1"/>
  <c r="X242"/>
  <c r="Z242" s="1"/>
  <c r="AD242" s="1"/>
  <c r="AE242" s="1"/>
  <c r="X226"/>
  <c r="Z226" s="1"/>
  <c r="AD226" s="1"/>
  <c r="AE226" s="1"/>
  <c r="X210"/>
  <c r="Z210" s="1"/>
  <c r="AD210" s="1"/>
  <c r="AE210" s="1"/>
  <c r="X194"/>
  <c r="Z194" s="1"/>
  <c r="AD194" s="1"/>
  <c r="AE194" s="1"/>
  <c r="AE178"/>
  <c r="X178"/>
  <c r="Z178" s="1"/>
  <c r="AD178" s="1"/>
  <c r="X162"/>
  <c r="Z162" s="1"/>
  <c r="AD162" s="1"/>
  <c r="AE162" s="1"/>
  <c r="X152"/>
  <c r="Z152" s="1"/>
  <c r="AD152" s="1"/>
  <c r="AE152" s="1"/>
  <c r="X129"/>
  <c r="Z129" s="1"/>
  <c r="AD129" s="1"/>
  <c r="AE129" s="1"/>
  <c r="X133"/>
  <c r="Z133" s="1"/>
  <c r="AD133" s="1"/>
  <c r="AE133" s="1"/>
  <c r="Y88"/>
  <c r="AD104"/>
  <c r="AE104" s="1"/>
  <c r="AD123"/>
  <c r="AE123" s="1"/>
  <c r="AD160"/>
  <c r="AE160" s="1"/>
  <c r="AD112"/>
  <c r="AE112" s="1"/>
  <c r="AD119"/>
  <c r="AE119" s="1"/>
  <c r="AD19"/>
  <c r="AE19" s="1"/>
  <c r="AD85"/>
  <c r="AE85" s="1"/>
  <c r="AD67"/>
  <c r="AE67" s="1"/>
  <c r="AD84"/>
  <c r="AE84" s="1"/>
  <c r="AL69"/>
  <c r="X17"/>
  <c r="Z17" s="1"/>
  <c r="AD17" s="1"/>
  <c r="AE17" s="1"/>
  <c r="AD33"/>
  <c r="AE33" s="1"/>
  <c r="AD70"/>
  <c r="AE70" s="1"/>
  <c r="AE46"/>
  <c r="AD20"/>
  <c r="AE20" s="1"/>
  <c r="X74"/>
  <c r="Z74" s="1"/>
  <c r="AD74" s="1"/>
  <c r="AE74" s="1"/>
  <c r="AD40"/>
  <c r="AE40" s="1"/>
  <c r="X78"/>
  <c r="Z78" s="1"/>
  <c r="AD78" s="1"/>
  <c r="AE78" s="1"/>
  <c r="AE16"/>
  <c r="X16"/>
  <c r="Z16" s="1"/>
  <c r="AD16" s="1"/>
  <c r="X18"/>
  <c r="Z18" s="1"/>
  <c r="AD18" s="1"/>
  <c r="AE18" s="1"/>
  <c r="X86"/>
  <c r="Z86" s="1"/>
  <c r="AD86" s="1"/>
  <c r="AE86" s="1"/>
  <c r="X72"/>
  <c r="Z72" s="1"/>
  <c r="AD72" s="1"/>
  <c r="AE72" s="1"/>
  <c r="X38"/>
  <c r="Z38" s="1"/>
  <c r="AD38" s="1"/>
  <c r="AE38" s="1"/>
  <c r="X76"/>
  <c r="Z76" s="1"/>
  <c r="AD76" s="1"/>
  <c r="AE76" s="1"/>
  <c r="X30"/>
  <c r="Z30" s="1"/>
  <c r="AD30" s="1"/>
  <c r="AE30" s="1"/>
  <c r="AL39"/>
  <c r="X39"/>
  <c r="Z39" s="1"/>
  <c r="AD39" s="1"/>
  <c r="AE39" s="1"/>
  <c r="AD37"/>
  <c r="AE37" s="1"/>
  <c r="AD21"/>
  <c r="AE21" s="1"/>
  <c r="AL86"/>
  <c r="AL76"/>
  <c r="X68"/>
  <c r="Z68" s="1"/>
  <c r="AD68" s="1"/>
  <c r="AE68" s="1"/>
  <c r="X32"/>
  <c r="Z32" s="1"/>
  <c r="AD32" s="1"/>
  <c r="AE32" s="1"/>
  <c r="X12"/>
  <c r="Z12" s="1"/>
  <c r="AD12" s="1"/>
  <c r="AE12" s="1"/>
  <c r="X80"/>
  <c r="Z80" s="1"/>
  <c r="AD80" s="1"/>
  <c r="AE80" s="1"/>
  <c r="X10"/>
  <c r="Z10" s="1"/>
  <c r="X14"/>
  <c r="Z14" s="1"/>
  <c r="AD14" s="1"/>
  <c r="AE14" s="1"/>
  <c r="AD25"/>
  <c r="AE25" s="1"/>
  <c r="AL38"/>
  <c r="AL72"/>
  <c r="AD26"/>
  <c r="AE26" s="1"/>
  <c r="Z6"/>
  <c r="X9"/>
  <c r="AE5"/>
  <c r="V9"/>
  <c r="Z65" l="1"/>
  <c r="X290"/>
  <c r="AL24"/>
  <c r="X24"/>
  <c r="Z24" s="1"/>
  <c r="AD24" s="1"/>
  <c r="AE24" s="1"/>
  <c r="AD88"/>
  <c r="AE88" s="1"/>
  <c r="AD10"/>
  <c r="AD6"/>
  <c r="Z9"/>
  <c r="AD65" l="1"/>
  <c r="Z290"/>
  <c r="AE10"/>
  <c r="AE6"/>
  <c r="AE9" s="1"/>
  <c r="AD9"/>
  <c r="M9"/>
  <c r="AE65" l="1"/>
  <c r="AE290" s="1"/>
  <c r="AD290"/>
  <c r="L9"/>
  <c r="K9"/>
</calcChain>
</file>

<file path=xl/sharedStrings.xml><?xml version="1.0" encoding="utf-8"?>
<sst xmlns="http://schemas.openxmlformats.org/spreadsheetml/2006/main" count="1624" uniqueCount="871">
  <si>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</si>
  <si>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</si>
  <si>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</si>
  <si>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</si>
  <si>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</si>
  <si>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</si>
  <si>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</si>
  <si>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</si>
  <si>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</si>
  <si>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</si>
  <si>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</si>
  <si>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</si>
  <si>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</si>
  <si>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</si>
  <si>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</si>
  <si>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</si>
  <si>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</si>
  <si>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</si>
  <si>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</si>
  <si>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</si>
  <si>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</si>
  <si>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</si>
  <si>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</si>
  <si>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</si>
  <si>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</si>
  <si>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</si>
  <si>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</si>
  <si>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</si>
  <si>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</si>
  <si>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</si>
  <si>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</si>
  <si>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</si>
  <si>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</si>
  <si>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</si>
  <si>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</si>
  <si>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</si>
  <si>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</si>
  <si>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</si>
  <si>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</si>
  <si>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</si>
  <si>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</si>
  <si>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</si>
  <si>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</si>
  <si>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</si>
  <si>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</si>
  <si>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</si>
  <si>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</si>
  <si>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</si>
  <si>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</si>
  <si>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</si>
  <si>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DHARMENDRA KUMAR TIWARI</t>
  </si>
  <si>
    <t>RAJENDRA PRASAD</t>
  </si>
  <si>
    <t>H/K Emp. Kanpur</t>
  </si>
  <si>
    <t>100136211551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</si>
  <si>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</si>
  <si>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</si>
  <si>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</si>
  <si>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</si>
  <si>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</si>
  <si>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</si>
  <si>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</si>
  <si>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</si>
  <si>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</si>
  <si>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</si>
  <si>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</si>
  <si>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</si>
  <si>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</si>
  <si>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</si>
  <si>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</si>
  <si>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</si>
  <si>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 xml:space="preserve">VISHAL MISHRA  </t>
  </si>
  <si>
    <t>ADITYA KUMAR MISHRA</t>
  </si>
  <si>
    <t>H/K Emp. Kanpur-1</t>
  </si>
  <si>
    <t>101273527300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</si>
  <si>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</si>
  <si>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</si>
  <si>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</si>
  <si>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</si>
  <si>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</si>
  <si>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</si>
  <si>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</si>
  <si>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</si>
  <si>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</si>
  <si>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</si>
  <si>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</si>
  <si>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</si>
  <si>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</si>
  <si>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</si>
  <si>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</si>
  <si>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</si>
  <si>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</si>
  <si>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</si>
  <si>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</si>
  <si>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</si>
  <si>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</si>
  <si>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</si>
  <si>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</si>
  <si>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</si>
  <si>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</si>
  <si>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</si>
  <si>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BILOCHAN SINGH</t>
  </si>
  <si>
    <t>GHEESARAM</t>
  </si>
  <si>
    <t>Rescue operation</t>
  </si>
  <si>
    <t>101297506290</t>
  </si>
  <si>
    <t>SUNIL KUMAR</t>
  </si>
  <si>
    <t>LATE RAM DAYAL</t>
  </si>
  <si>
    <t>101363184738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</si>
  <si>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</si>
  <si>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</si>
  <si>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</si>
  <si>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</si>
  <si>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</si>
  <si>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</si>
  <si>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</si>
  <si>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</si>
  <si>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>HK Empl. Delhi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</si>
  <si>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</si>
  <si>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</si>
  <si>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</si>
  <si>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</si>
  <si>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</si>
  <si>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</si>
  <si>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</si>
  <si>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</si>
  <si>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</si>
  <si>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</si>
  <si>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</si>
  <si>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</si>
  <si>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</si>
  <si>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</si>
  <si>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</si>
  <si>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</si>
  <si>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</si>
  <si>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</si>
  <si>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</si>
  <si>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</si>
  <si>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</si>
  <si>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</si>
  <si>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</si>
  <si>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</si>
  <si>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</si>
  <si>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</si>
  <si>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</si>
  <si>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</si>
  <si>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</si>
  <si>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</si>
  <si>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</si>
  <si>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</si>
  <si>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</si>
  <si>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</si>
  <si>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</si>
  <si>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</si>
  <si>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</si>
  <si>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MOHIT SHARMA</t>
  </si>
  <si>
    <t>100508807756</t>
  </si>
  <si>
    <t>AJEET YADAV</t>
  </si>
  <si>
    <t>RAM AWADH YADAV</t>
  </si>
  <si>
    <t>HK Empl. Gurgaon</t>
  </si>
  <si>
    <t>101426497285</t>
  </si>
  <si>
    <t>BIPUL YADAV</t>
  </si>
  <si>
    <t>MURLIDHAR YADAV</t>
  </si>
  <si>
    <t>101108177111</t>
  </si>
  <si>
    <t>RAMESH</t>
  </si>
  <si>
    <t>ISHWAR SINGH</t>
  </si>
  <si>
    <t>101259735278</t>
  </si>
  <si>
    <t>RANJAN SINGH</t>
  </si>
  <si>
    <t>VIRENDRA SINGH</t>
  </si>
  <si>
    <t>101253206251</t>
  </si>
  <si>
    <t>NITIN KUMAR</t>
  </si>
  <si>
    <t>SH. SANTOSH KUMAR</t>
  </si>
  <si>
    <t>100509188699</t>
  </si>
  <si>
    <t>SUNIL DOBAL</t>
  </si>
  <si>
    <t>PRAYAG SINGH</t>
  </si>
  <si>
    <t>100571622333</t>
  </si>
  <si>
    <t>HARENDER KUMAR SINGH</t>
  </si>
  <si>
    <t>BHARAT SINGH</t>
  </si>
  <si>
    <t>100161024047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</si>
  <si>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</si>
  <si>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</si>
  <si>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</si>
  <si>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</si>
  <si>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</si>
  <si>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</si>
  <si>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CHINTU</t>
  </si>
  <si>
    <t>ANAND</t>
  </si>
  <si>
    <t>101103924694</t>
  </si>
  <si>
    <t>SANJAY</t>
  </si>
  <si>
    <t>KALI RAM</t>
  </si>
  <si>
    <t>101328259878</t>
  </si>
  <si>
    <t>RANBIR SINGH</t>
  </si>
  <si>
    <t>KISHAN SINGH</t>
  </si>
  <si>
    <t>101424928456</t>
  </si>
  <si>
    <t>RAVINDRA SINGH</t>
  </si>
  <si>
    <t>MAHAPAT SINGH</t>
  </si>
  <si>
    <t>101324578676</t>
  </si>
  <si>
    <t>TEETU SINGH</t>
  </si>
  <si>
    <t>NAROTTAM SINGH</t>
  </si>
  <si>
    <t>101445375596</t>
  </si>
  <si>
    <t>KALINGA KESHARI NAYAK</t>
  </si>
  <si>
    <t>KAILASH CHANDRA NAYAK</t>
  </si>
  <si>
    <t>101476225916</t>
  </si>
  <si>
    <t>VIJAY KUMAR SINGH</t>
  </si>
  <si>
    <t>SATYENDRA SINGH</t>
  </si>
  <si>
    <t>101462155606</t>
  </si>
  <si>
    <t>PUNEET</t>
  </si>
  <si>
    <t>RAM KISHAN SINGH</t>
  </si>
  <si>
    <t>101486610531</t>
  </si>
  <si>
    <t>JASHOBANTA PAIRA</t>
  </si>
  <si>
    <t>BHUPATI PAIRA</t>
  </si>
  <si>
    <t>100957439125</t>
  </si>
  <si>
    <t>HARPAL</t>
  </si>
  <si>
    <t>VED PRAKASH</t>
  </si>
  <si>
    <t>100954685307</t>
  </si>
  <si>
    <t>JAY PRAKASH PRASAD</t>
  </si>
  <si>
    <t>SH. RAMBACHAN RAM</t>
  </si>
  <si>
    <t>100509059215</t>
  </si>
  <si>
    <t>ARUN KUMAR GIRI</t>
  </si>
  <si>
    <t>GHURA GIRI</t>
  </si>
  <si>
    <t>101080647087</t>
  </si>
  <si>
    <t>RAVINDER KUMAR</t>
  </si>
  <si>
    <t>BHIM SINGH</t>
  </si>
  <si>
    <t>100966579748</t>
  </si>
  <si>
    <t>BAHADUR SINGH</t>
  </si>
  <si>
    <t>100984867527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</si>
  <si>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</si>
  <si>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</si>
  <si>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</si>
  <si>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</si>
  <si>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</si>
  <si>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</si>
  <si>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</si>
  <si>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</si>
  <si>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</si>
  <si>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</si>
  <si>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</si>
  <si>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</si>
  <si>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</si>
  <si>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</si>
  <si>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</si>
  <si>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</si>
  <si>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</si>
  <si>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</si>
  <si>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</si>
  <si>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</si>
  <si>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</si>
  <si>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</si>
  <si>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</si>
  <si>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</si>
  <si>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</si>
  <si>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</si>
  <si>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</si>
  <si>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</si>
  <si>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</si>
  <si>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</si>
  <si>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</si>
  <si>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</si>
  <si>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</si>
  <si>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</si>
  <si>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</si>
  <si>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</si>
  <si>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</si>
  <si>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</si>
  <si>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</si>
  <si>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</si>
  <si>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</si>
  <si>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</si>
  <si>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</si>
  <si>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</si>
  <si>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</si>
  <si>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VIPIN KUMAR</t>
  </si>
  <si>
    <t>SHRIPAL SINGH</t>
  </si>
  <si>
    <t>PRADEEP</t>
  </si>
  <si>
    <t>RAKAM SINGH</t>
  </si>
  <si>
    <t>KAUSHAL</t>
  </si>
  <si>
    <t>RAJENDER SHARMA</t>
  </si>
  <si>
    <t>AMIT KUMAR</t>
  </si>
  <si>
    <t>AMIT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</si>
  <si>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</si>
  <si>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</si>
  <si>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</si>
  <si>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</si>
  <si>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</si>
  <si>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</si>
  <si>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</si>
  <si>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</si>
  <si>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</si>
  <si>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</si>
  <si>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</si>
  <si>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</si>
  <si>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</si>
  <si>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</si>
  <si>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</si>
  <si>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</si>
  <si>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100957394122</t>
  </si>
  <si>
    <t>101432745083</t>
  </si>
  <si>
    <t>101439580344</t>
  </si>
  <si>
    <t xml:space="preserve"> </t>
  </si>
  <si>
    <t>RANVEER SINGH</t>
  </si>
  <si>
    <t>ROHIT SHARMA</t>
  </si>
  <si>
    <t>101486608179</t>
  </si>
  <si>
    <t>KAWALJEET SINGH</t>
  </si>
  <si>
    <t>MAHENDER SINGH</t>
  </si>
  <si>
    <t>100732821824</t>
  </si>
  <si>
    <t>ROCKEY SINGH</t>
  </si>
  <si>
    <t>KANHAIYAN SINGH</t>
  </si>
  <si>
    <t>100764171414</t>
  </si>
  <si>
    <t>SHISHPAL</t>
  </si>
  <si>
    <t>101514010361</t>
  </si>
  <si>
    <t>101257085165</t>
  </si>
  <si>
    <t>JOGENDER SINGH</t>
  </si>
  <si>
    <t>101428967906</t>
  </si>
  <si>
    <t>ABHISHEK TIWARI</t>
  </si>
  <si>
    <t>SHRIKANT TIWARI</t>
  </si>
  <si>
    <t>NARESH PAL</t>
  </si>
  <si>
    <t>GAURAV</t>
  </si>
  <si>
    <t>MOOLCHAND</t>
  </si>
  <si>
    <t>101515571869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</si>
  <si>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</si>
  <si>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</si>
  <si>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</si>
  <si>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</si>
  <si>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</si>
  <si>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</si>
  <si>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</si>
  <si>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</si>
  <si>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</si>
  <si>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</si>
  <si>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</si>
  <si>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</si>
  <si>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SUNIL KUMAR SHARMA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</si>
  <si>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</si>
  <si>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</si>
  <si>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</si>
  <si>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</si>
  <si>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</si>
  <si>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</si>
  <si>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</si>
  <si>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</si>
  <si>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</si>
  <si>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</si>
  <si>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MOOLCHAND SHARMA</t>
  </si>
  <si>
    <t>100370816513</t>
  </si>
  <si>
    <t>ASHISH MERAVI</t>
  </si>
  <si>
    <t>PREM SINGH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</si>
  <si>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</si>
  <si>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</si>
  <si>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</si>
  <si>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</si>
  <si>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</si>
  <si>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</si>
  <si>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</si>
  <si>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</si>
  <si>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</si>
  <si>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</si>
  <si>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</si>
  <si>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</si>
  <si>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</si>
  <si>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</si>
  <si>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</si>
  <si>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</si>
  <si>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</si>
  <si>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</si>
  <si>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</si>
  <si>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</si>
  <si>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</si>
  <si>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</si>
  <si>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</si>
  <si>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</si>
  <si>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</si>
  <si>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ADARSH SHUKLA</t>
  </si>
  <si>
    <t>GOVIND NARAYAN SHUKLA</t>
  </si>
  <si>
    <t>101181242970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</si>
  <si>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</si>
  <si>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</si>
  <si>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</si>
  <si>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</si>
  <si>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</si>
  <si>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</si>
  <si>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</si>
  <si>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</si>
  <si>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</si>
  <si>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</si>
  <si>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</si>
  <si>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</si>
  <si>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</si>
  <si>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</si>
  <si>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</si>
  <si>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</si>
  <si>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</si>
  <si>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</si>
  <si>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</si>
  <si>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</si>
  <si>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</si>
  <si>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</si>
  <si>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</si>
  <si>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</si>
  <si>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</si>
  <si>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</si>
  <si>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</si>
  <si>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</si>
  <si>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LALIT KUMAR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</si>
  <si>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</si>
  <si>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</si>
  <si>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</si>
  <si>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</si>
  <si>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</si>
  <si>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</si>
  <si>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</si>
  <si>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</si>
  <si>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</si>
  <si>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</si>
  <si>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</si>
  <si>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</si>
  <si>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</si>
  <si>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</si>
  <si>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</si>
  <si>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</si>
  <si>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</si>
  <si>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BHAGWAN CHAUDHARY</t>
  </si>
  <si>
    <t>BHAGWAN CHOUDHARY</t>
  </si>
  <si>
    <t>LATE UTTIM CHAUDHARY</t>
  </si>
  <si>
    <t>100109873893</t>
  </si>
  <si>
    <t>SANJEEV KUMAR</t>
  </si>
  <si>
    <t>HIRA KANT JHA</t>
  </si>
  <si>
    <t>100334639602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</si>
  <si>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</si>
  <si>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</si>
  <si>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</si>
  <si>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</si>
  <si>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</si>
  <si>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</si>
  <si>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</si>
  <si>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</si>
  <si>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</si>
  <si>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</si>
  <si>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</si>
  <si>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</si>
  <si>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GOPAL SINGH</t>
  </si>
  <si>
    <t>101445306327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</si>
  <si>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</si>
  <si>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</si>
  <si>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</si>
  <si>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</si>
  <si>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</si>
  <si>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</si>
  <si>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</si>
  <si>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</si>
  <si>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</si>
  <si>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</si>
  <si>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</si>
  <si>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>CHANDAN JHA</t>
  </si>
  <si>
    <t>SHKTI NATH JHA</t>
  </si>
  <si>
    <t>100122269857</t>
  </si>
  <si>
    <t>YOGENDRA</t>
  </si>
  <si>
    <t>PRABHU SINGH</t>
  </si>
  <si>
    <t>100673936333</t>
  </si>
  <si>
    <t>RAKESH KUMAR MISHRA</t>
  </si>
  <si>
    <t>UMESH MISHRA</t>
  </si>
  <si>
    <t>100299985440</t>
  </si>
  <si>
    <t>RAJKUMAR JHA</t>
  </si>
  <si>
    <t>KUMOD JHA</t>
  </si>
  <si>
    <t>100732653936</t>
  </si>
  <si>
    <t>RAJU KUMAR MISHRA</t>
  </si>
  <si>
    <t>BADRINATH MISHRA</t>
  </si>
  <si>
    <t>100731751320</t>
  </si>
  <si>
    <t>BOSKI NATH CHOUDHARY</t>
  </si>
  <si>
    <t>VEDNATH CHOUDHARY</t>
  </si>
  <si>
    <t>101269408241</t>
  </si>
  <si>
    <t>GAUTAM KUMAR JHA</t>
  </si>
  <si>
    <t>DURGA KANT JHA</t>
  </si>
  <si>
    <t>100885766198</t>
  </si>
  <si>
    <t>BARUN KUMAR</t>
  </si>
  <si>
    <t>MADHUSUDAN CHAUDHRY</t>
  </si>
  <si>
    <t>101297524506</t>
  </si>
  <si>
    <t>LALITESH JHA</t>
  </si>
  <si>
    <t>DINANATH JHA</t>
  </si>
  <si>
    <t>101373217425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</si>
  <si>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</si>
  <si>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</si>
  <si>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</si>
  <si>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</si>
  <si>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</si>
  <si>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</si>
  <si>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</si>
  <si>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</si>
  <si>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</si>
  <si>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</si>
  <si>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</si>
  <si>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</si>
  <si>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</si>
  <si>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</si>
  <si>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</si>
  <si>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</si>
  <si>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</si>
  <si>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</si>
  <si>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</si>
  <si>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</si>
  <si>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</si>
  <si>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</si>
  <si>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</si>
  <si>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</si>
  <si>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</si>
  <si>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</si>
  <si>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100170867623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</si>
  <si>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</si>
  <si>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</si>
  <si>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</si>
  <si>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</si>
  <si>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</si>
  <si>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</si>
  <si>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</si>
  <si>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</si>
  <si>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</si>
  <si>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</si>
  <si>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</si>
  <si>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</si>
  <si>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</si>
  <si>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</si>
  <si>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</si>
  <si>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</si>
  <si>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</si>
  <si>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</si>
  <si>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</si>
  <si>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</si>
  <si>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</si>
  <si>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</si>
  <si>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</si>
  <si>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</si>
  <si>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</si>
  <si>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</si>
  <si>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</si>
  <si>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</si>
  <si>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</si>
  <si>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</si>
  <si>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</si>
  <si>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</si>
  <si>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</si>
  <si>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</si>
  <si>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</si>
  <si>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</si>
  <si>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</si>
  <si>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</si>
  <si>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</si>
  <si>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>JATINDER SHARMA</t>
  </si>
  <si>
    <t>RAM NARAYAN SHARMA</t>
  </si>
  <si>
    <t>100173327209</t>
  </si>
  <si>
    <t>PREM SHANKAR</t>
  </si>
  <si>
    <t>PRABHU NATH</t>
  </si>
  <si>
    <t>101220488945</t>
  </si>
  <si>
    <t>DINESH KUMAR</t>
  </si>
  <si>
    <t>RAM PARTAP</t>
  </si>
  <si>
    <t>101439125902</t>
  </si>
  <si>
    <t>SHISHU PAL SINGH</t>
  </si>
  <si>
    <t>Nain Singh</t>
  </si>
  <si>
    <t>100351181559</t>
  </si>
  <si>
    <t>GOVIND SINGH</t>
  </si>
  <si>
    <t>101172846177</t>
  </si>
  <si>
    <t>PRAMOD BABU</t>
  </si>
  <si>
    <t>RADHEY SHYAM SAXENA</t>
  </si>
  <si>
    <t>100276542919</t>
  </si>
  <si>
    <t>ANIL SHARMA</t>
  </si>
  <si>
    <t>PUSHKAR SHARMA</t>
  </si>
  <si>
    <t>100083936655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</si>
  <si>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</si>
  <si>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</si>
  <si>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</si>
  <si>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</si>
  <si>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</si>
  <si>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</si>
  <si>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</si>
  <si>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</si>
  <si>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</si>
  <si>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</si>
  <si>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</si>
  <si>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</si>
  <si>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</si>
  <si>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</si>
  <si>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</si>
  <si>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</si>
  <si>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</si>
  <si>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ROHIT KUMAR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</si>
  <si>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</si>
  <si>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</si>
  <si>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</si>
  <si>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</si>
  <si>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</si>
  <si>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</si>
  <si>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</si>
  <si>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</si>
  <si>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</si>
  <si>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</si>
  <si>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</si>
  <si>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</si>
  <si>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</si>
  <si>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</si>
  <si>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</si>
  <si>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</si>
  <si>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</si>
  <si>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</si>
  <si>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</si>
  <si>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</si>
  <si>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</si>
  <si>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</si>
  <si>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</si>
  <si>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</si>
  <si>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</si>
  <si>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</si>
  <si>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</si>
  <si>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</si>
  <si>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</si>
  <si>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</si>
  <si>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</si>
  <si>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</si>
  <si>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</si>
  <si>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</si>
  <si>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</si>
  <si>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RAMDAS</t>
  </si>
  <si>
    <t>100990771980</t>
  </si>
  <si>
    <t>AJAY VISHWAKARMA</t>
  </si>
  <si>
    <t>RAMMURTI</t>
  </si>
  <si>
    <t>101269963531</t>
  </si>
  <si>
    <t>NEETU SINGH</t>
  </si>
  <si>
    <t>Tam Pal Singh</t>
  </si>
  <si>
    <t>100254181766</t>
  </si>
  <si>
    <t>AKASH KUMAR</t>
  </si>
  <si>
    <t>DHARAMPAL</t>
  </si>
  <si>
    <t>101243762285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</si>
  <si>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</si>
  <si>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</si>
  <si>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</si>
  <si>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</si>
  <si>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</si>
  <si>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</si>
  <si>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FAQUIR CHAND</t>
  </si>
  <si>
    <t>HEMRAJ</t>
  </si>
  <si>
    <t>100732336387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</si>
  <si>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</si>
  <si>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</si>
  <si>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</si>
  <si>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</si>
  <si>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</si>
  <si>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</si>
  <si>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</si>
  <si>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</si>
  <si>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</si>
  <si>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</si>
  <si>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</si>
  <si>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</si>
  <si>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</si>
  <si>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</si>
  <si>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</si>
  <si>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</si>
  <si>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</si>
  <si>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</si>
  <si>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</si>
  <si>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</si>
  <si>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</si>
  <si>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</si>
  <si>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</si>
  <si>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</si>
  <si>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</si>
  <si>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</si>
  <si>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</si>
  <si>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</si>
  <si>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</si>
  <si>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</si>
  <si>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</si>
  <si>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</si>
  <si>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</si>
  <si>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</si>
  <si>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</si>
  <si>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</si>
  <si>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</si>
  <si>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</si>
  <si>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</si>
  <si>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</si>
  <si>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</si>
  <si>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</si>
  <si>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</si>
  <si>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</si>
  <si>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</si>
  <si>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</si>
  <si>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</si>
  <si>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</si>
  <si>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</si>
  <si>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</si>
  <si>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</si>
  <si>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</si>
  <si>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</si>
  <si>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</si>
  <si>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</si>
  <si>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</si>
  <si>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</si>
  <si>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</si>
  <si>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</si>
  <si>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</si>
  <si>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</si>
  <si>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</si>
  <si>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>ABHISHEK KUMAR</t>
  </si>
  <si>
    <t>NARESH KUMAR</t>
  </si>
  <si>
    <t>100073154675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</si>
  <si>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</si>
  <si>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</si>
  <si>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</si>
  <si>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</si>
  <si>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</si>
  <si>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</si>
  <si>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</si>
  <si>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</si>
  <si>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</si>
  <si>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</si>
  <si>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</si>
  <si>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</si>
  <si>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</si>
  <si>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</si>
  <si>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</si>
  <si>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ASHUTOSH SINGH YADAV</t>
  </si>
  <si>
    <t>ARUN KUMAR YADAV</t>
  </si>
  <si>
    <t>100883422744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</si>
  <si>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</si>
  <si>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</si>
  <si>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</si>
  <si>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</si>
  <si>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</si>
  <si>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</si>
  <si>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</si>
  <si>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SANJAY KUMAR SINGH</t>
  </si>
  <si>
    <t>RAM NATH</t>
  </si>
  <si>
    <t>101252460378</t>
  </si>
  <si>
    <t>LALBAHADUR VERMA</t>
  </si>
  <si>
    <t>BHAIRAM</t>
  </si>
  <si>
    <t>101408225476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</si>
  <si>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</si>
  <si>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</si>
  <si>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</si>
  <si>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</si>
  <si>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</si>
  <si>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</si>
  <si>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</si>
  <si>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</si>
  <si>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</si>
  <si>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</si>
  <si>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BAIJNATH GUPTA</t>
  </si>
  <si>
    <t>AWADHESH KUMAR</t>
  </si>
  <si>
    <t>RAM KARAN</t>
  </si>
  <si>
    <t>100096822282</t>
  </si>
  <si>
    <t>SUNEEL KUMAR YADAV</t>
  </si>
  <si>
    <t>MULCHAND</t>
  </si>
  <si>
    <t>101439546244</t>
  </si>
  <si>
    <t>SURAJ KUMAR</t>
  </si>
  <si>
    <t>MR. RADHESHYAM</t>
  </si>
  <si>
    <t>101406865856</t>
  </si>
  <si>
    <t>NIRMAL</t>
  </si>
  <si>
    <t>101367589446</t>
  </si>
  <si>
    <t>ADITYA SINGH</t>
  </si>
  <si>
    <t>100043701302</t>
  </si>
  <si>
    <t>PARDEEP GUPTA</t>
  </si>
  <si>
    <t>100979592310</t>
  </si>
  <si>
    <t>DURGESH KUMAR</t>
  </si>
  <si>
    <t>DASHRATH</t>
  </si>
  <si>
    <t>101449786062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</si>
  <si>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</si>
  <si>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</si>
  <si>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</si>
  <si>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</si>
  <si>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</si>
  <si>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</si>
  <si>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</si>
  <si>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</si>
  <si>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</si>
  <si>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</si>
  <si>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</si>
  <si>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SANTOSH RAJPUT</t>
  </si>
  <si>
    <t>LT. LAXAMAN RAJPUT</t>
  </si>
  <si>
    <t>100337384731</t>
  </si>
  <si>
    <t>BRIJNATH PRASAD HARIJAN</t>
  </si>
  <si>
    <t>SRIRAM</t>
  </si>
  <si>
    <t>101499197943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</si>
  <si>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</si>
  <si>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</si>
  <si>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</si>
  <si>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</si>
  <si>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</si>
  <si>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</si>
  <si>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</si>
  <si>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</si>
  <si>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</si>
  <si>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</si>
  <si>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</si>
  <si>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</si>
  <si>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</si>
  <si>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</si>
  <si>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</si>
  <si>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</si>
  <si>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</si>
  <si>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</si>
  <si>
    <t>ANUJ KUMAR</t>
  </si>
  <si>
    <t>KRISHAN CHANDRA</t>
  </si>
  <si>
    <t>Service repair</t>
  </si>
  <si>
    <t>101222860545</t>
  </si>
  <si>
    <t>MAHESH KUMAR CHATURVEDI</t>
  </si>
  <si>
    <t>LATE MUKUND LAL CHATURVEDI</t>
  </si>
  <si>
    <t>101325495904</t>
  </si>
  <si>
    <t>DEEPAK SHAH</t>
  </si>
  <si>
    <t>BAIJNATH SHAH</t>
  </si>
  <si>
    <t>100956138412</t>
  </si>
  <si>
    <t xml:space="preserve">RAMESH CHANDRA </t>
  </si>
  <si>
    <t>JAGMOHAN SINGH</t>
  </si>
  <si>
    <t>ANOJ KUMAR SAH</t>
  </si>
  <si>
    <t xml:space="preserve">MD SAMEER </t>
  </si>
  <si>
    <t>ILIYAAS</t>
  </si>
  <si>
    <t>101600241811</t>
  </si>
  <si>
    <t>DEEPAK CHANDRA</t>
  </si>
  <si>
    <t>100706424982</t>
  </si>
  <si>
    <t>Wages Register for the month: Sep-2020</t>
  </si>
  <si>
    <t>ANKIT RAWAT</t>
  </si>
  <si>
    <t>RUPAN RWAT</t>
  </si>
  <si>
    <t>101599518908</t>
  </si>
  <si>
    <t>ANKUR KUMAR</t>
  </si>
  <si>
    <t>BIGU PRASAD KUSHAVAHA</t>
  </si>
  <si>
    <t>101598143465</t>
  </si>
  <si>
    <t>006014</t>
  </si>
  <si>
    <t>BHAWANI SINGH</t>
  </si>
  <si>
    <t>SHRI KRISHAN</t>
  </si>
  <si>
    <t>101320515084</t>
  </si>
  <si>
    <t>NITU</t>
  </si>
  <si>
    <t>HARBANS</t>
  </si>
  <si>
    <t>101559114536</t>
  </si>
  <si>
    <t>KARAN SHARMA</t>
  </si>
  <si>
    <t>HARISH KUMAR SHARMA</t>
  </si>
  <si>
    <t>101492587756</t>
  </si>
  <si>
    <t>VIKRANT SHARMA</t>
  </si>
  <si>
    <t>101592742205</t>
  </si>
  <si>
    <t xml:space="preserve">SANTOSH KUMAR JHA </t>
  </si>
  <si>
    <t>RAJENDER JHA</t>
  </si>
  <si>
    <t>1115170352</t>
  </si>
  <si>
    <t>101185025500</t>
  </si>
  <si>
    <t xml:space="preserve">SURAJ KUMAR JHA </t>
  </si>
  <si>
    <t>PAWAN JHA</t>
  </si>
  <si>
    <t>101593655747</t>
  </si>
  <si>
    <t>GAGAN KUMAR CHOUDHARY</t>
  </si>
  <si>
    <t>SUMAN CHOUDHARY</t>
  </si>
  <si>
    <t>101592322937</t>
  </si>
  <si>
    <t xml:space="preserve">DABBALU KUMAR MAHTO </t>
  </si>
  <si>
    <t>SURESH MAHTO</t>
  </si>
  <si>
    <t>101592198430</t>
  </si>
  <si>
    <t>SIPAHEE THAKUR</t>
  </si>
  <si>
    <t>DREPAL THAKUR</t>
  </si>
  <si>
    <t>101587287264</t>
  </si>
  <si>
    <t>ANIL</t>
  </si>
  <si>
    <t>101209263990</t>
  </si>
  <si>
    <t>RAKESH KUMAR SAH</t>
  </si>
  <si>
    <t>SATAN SAH</t>
  </si>
  <si>
    <t>101592758248</t>
  </si>
  <si>
    <t xml:space="preserve">DEBU CHAUDHARY </t>
  </si>
  <si>
    <t>AKSHAY KUMAR</t>
  </si>
  <si>
    <t>MADHO RAM DHIMAN</t>
  </si>
  <si>
    <t>101606180838</t>
  </si>
  <si>
    <t>SUNNY KUMAR</t>
  </si>
  <si>
    <t>MANVEER</t>
  </si>
  <si>
    <t>101592696771</t>
  </si>
  <si>
    <t>ABHIMANYU PRASAD</t>
  </si>
  <si>
    <t>101605483200</t>
  </si>
  <si>
    <t>006015</t>
  </si>
  <si>
    <t>006017</t>
  </si>
  <si>
    <t>006019</t>
  </si>
  <si>
    <t>006020</t>
  </si>
  <si>
    <t>006023</t>
  </si>
  <si>
    <t>006022</t>
  </si>
  <si>
    <t>006021</t>
  </si>
  <si>
    <t>006013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</si>
</sst>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7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8" fontId="5" fillId="0" borderId="0" xfId="9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9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8" fillId="0" borderId="6" xfId="6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8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6" xfId="6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6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quotePrefix="1" applyNumberFormat="1" applyFont="1" applyBorder="1" applyAlignment="1">
      <alignment horizontal="left" vertical="center"/>
    </xf>
    <xf numFmtId="168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6" xfId="6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4" borderId="1" xfId="7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 wrapText="1"/>
    </xf>
    <xf numFmtId="0" fontId="12" fillId="0" borderId="1" xfId="8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9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" fontId="11" fillId="0" borderId="1" xfId="0" quotePrefix="1" applyNumberFormat="1" applyFont="1" applyFill="1" applyBorder="1" applyAlignment="1">
      <alignment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8" fontId="11" fillId="0" borderId="0" xfId="9" applyNumberFormat="1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1" xfId="0" quotePrefix="1" applyFont="1" applyFill="1" applyBorder="1" applyAlignment="1">
      <alignment vertical="center"/>
    </xf>
    <xf numFmtId="0" fontId="11" fillId="0" borderId="1" xfId="0" quotePrefix="1" applyNumberFormat="1" applyFont="1" applyFill="1" applyBorder="1" applyAlignment="1">
      <alignment horizontal="right" vertical="center"/>
    </xf>
    <xf numFmtId="0" fontId="5" fillId="2" borderId="1" xfId="9" applyNumberFormat="1" applyFont="1" applyFill="1" applyBorder="1" applyAlignment="1">
      <alignment horizontal="right" vertical="center"/>
    </xf>
    <xf numFmtId="0" fontId="5" fillId="0" borderId="1" xfId="8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 wrapText="1"/>
    </xf>
    <xf numFmtId="1" fontId="8" fillId="0" borderId="1" xfId="8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7" fillId="0" borderId="1" xfId="8" applyFont="1" applyFill="1" applyBorder="1" applyAlignment="1">
      <alignment horizontal="center" vertical="center" wrapText="1"/>
    </xf>
    <xf numFmtId="1" fontId="11" fillId="0" borderId="1" xfId="0" quotePrefix="1" applyNumberFormat="1" applyFont="1" applyBorder="1" applyAlignment="1">
      <alignment horizontal="center" vertical="center" wrapText="1"/>
    </xf>
    <xf numFmtId="169" fontId="11" fillId="0" borderId="0" xfId="9" applyNumberFormat="1" applyFont="1" applyFill="1" applyBorder="1" applyAlignment="1">
      <alignment horizontal="left" vertical="center"/>
    </xf>
    <xf numFmtId="1" fontId="11" fillId="0" borderId="1" xfId="0" quotePrefix="1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167" fontId="5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10" applyFont="1" applyFill="1" applyBorder="1" applyAlignment="1">
      <alignment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13"/>
  <sheetViews>
    <sheetView tabSelected="1" workbookViewId="0">
      <pane xSplit="3" ySplit="4" topLeftCell="D10" activePane="bottomRight" state="frozen"/>
      <selection pane="topRight" activeCell="E1" sqref="E1"/>
      <selection pane="bottomLeft" activeCell="A5" sqref="A5"/>
      <selection pane="bottomRight" activeCell="T11" sqref="T11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66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7" style="3" bestFit="1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19" width="7" style="8" bestFit="1" customWidth="1"/>
    <col min="20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.88671875" style="6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39" width="0" style="1" hidden="1" customWidth="1"/>
    <col min="40" max="16384" width="9.109375" style="1"/>
  </cols>
  <sheetData>
    <row r="1" spans="1:39" ht="20.25" customHeight="1">
      <c r="A1" s="259" t="s">
        <v>13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</row>
    <row r="2" spans="1:39" ht="15.75" customHeight="1">
      <c r="A2" s="258" t="s">
        <v>814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</row>
    <row r="3" spans="1:39" s="43" customFormat="1" ht="12" customHeight="1">
      <c r="A3" s="257" t="s">
        <v>0</v>
      </c>
      <c r="B3" s="257" t="s">
        <v>16</v>
      </c>
      <c r="C3" s="257" t="s">
        <v>17</v>
      </c>
      <c r="D3" s="257" t="s">
        <v>18</v>
      </c>
      <c r="E3" s="257" t="s">
        <v>1</v>
      </c>
      <c r="F3" s="257" t="s">
        <v>19</v>
      </c>
      <c r="G3" s="260" t="s">
        <v>20</v>
      </c>
      <c r="H3" s="257" t="s">
        <v>14</v>
      </c>
      <c r="I3" s="257" t="s">
        <v>2</v>
      </c>
      <c r="J3" s="257"/>
      <c r="K3" s="257"/>
      <c r="L3" s="257"/>
      <c r="M3" s="257" t="s">
        <v>2</v>
      </c>
      <c r="N3" s="257" t="s">
        <v>21</v>
      </c>
      <c r="O3" s="257"/>
      <c r="P3" s="257" t="s">
        <v>22</v>
      </c>
      <c r="Q3" s="257"/>
      <c r="R3" s="257"/>
      <c r="S3" s="257"/>
      <c r="T3" s="257"/>
      <c r="U3" s="257"/>
      <c r="V3" s="257"/>
      <c r="W3" s="256" t="s">
        <v>3</v>
      </c>
      <c r="X3" s="256" t="s">
        <v>4</v>
      </c>
      <c r="Y3" s="257" t="s">
        <v>5</v>
      </c>
      <c r="Z3" s="257"/>
      <c r="AA3" s="257"/>
      <c r="AB3" s="257"/>
      <c r="AC3" s="257"/>
      <c r="AD3" s="257"/>
      <c r="AE3" s="257" t="s">
        <v>6</v>
      </c>
      <c r="AF3" s="257" t="s">
        <v>23</v>
      </c>
      <c r="AG3" s="257" t="s">
        <v>7</v>
      </c>
    </row>
    <row r="4" spans="1:39" s="43" customFormat="1" ht="24" customHeight="1">
      <c r="A4" s="257"/>
      <c r="B4" s="257"/>
      <c r="C4" s="257"/>
      <c r="D4" s="257"/>
      <c r="E4" s="257"/>
      <c r="F4" s="257"/>
      <c r="G4" s="260"/>
      <c r="H4" s="257"/>
      <c r="I4" s="107" t="s">
        <v>24</v>
      </c>
      <c r="J4" s="107" t="s">
        <v>12</v>
      </c>
      <c r="K4" s="107" t="s">
        <v>25</v>
      </c>
      <c r="L4" s="107" t="s">
        <v>8</v>
      </c>
      <c r="M4" s="257"/>
      <c r="N4" s="108" t="s">
        <v>26</v>
      </c>
      <c r="O4" s="108" t="s">
        <v>27</v>
      </c>
      <c r="P4" s="108" t="s">
        <v>24</v>
      </c>
      <c r="Q4" s="107" t="s">
        <v>12</v>
      </c>
      <c r="R4" s="108" t="s">
        <v>25</v>
      </c>
      <c r="S4" s="108" t="s">
        <v>28</v>
      </c>
      <c r="T4" s="108" t="s">
        <v>8</v>
      </c>
      <c r="U4" s="108" t="s">
        <v>15</v>
      </c>
      <c r="V4" s="108" t="s">
        <v>29</v>
      </c>
      <c r="W4" s="256"/>
      <c r="X4" s="256"/>
      <c r="Y4" s="108" t="s">
        <v>30</v>
      </c>
      <c r="Z4" s="108" t="s">
        <v>31</v>
      </c>
      <c r="AA4" s="108" t="s">
        <v>9</v>
      </c>
      <c r="AB4" s="108" t="s">
        <v>11</v>
      </c>
      <c r="AC4" s="108" t="s">
        <v>8</v>
      </c>
      <c r="AD4" s="108" t="s">
        <v>10</v>
      </c>
      <c r="AE4" s="257"/>
      <c r="AF4" s="257"/>
      <c r="AG4" s="257"/>
    </row>
    <row r="5" spans="1:39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10" t="s">
        <v>35</v>
      </c>
      <c r="F5" s="13" t="s">
        <v>36</v>
      </c>
      <c r="G5" s="14">
        <v>812</v>
      </c>
      <c r="H5" s="88" t="s">
        <v>37</v>
      </c>
      <c r="I5" s="111">
        <v>29291</v>
      </c>
      <c r="J5" s="112">
        <v>0</v>
      </c>
      <c r="K5" s="113">
        <v>0</v>
      </c>
      <c r="L5" s="113">
        <v>0</v>
      </c>
      <c r="M5" s="16">
        <f>I5+J5+K5+L5</f>
        <v>29291</v>
      </c>
      <c r="N5" s="16">
        <v>30</v>
      </c>
      <c r="O5" s="16">
        <v>0</v>
      </c>
      <c r="P5" s="30">
        <f>ROUND(I5/30*N5,0)</f>
        <v>29291</v>
      </c>
      <c r="Q5" s="30">
        <f>ROUND(J5/30*N5,0)</f>
        <v>0</v>
      </c>
      <c r="R5" s="30">
        <f>ROUND(K5/30*N5,0)</f>
        <v>0</v>
      </c>
      <c r="S5" s="30">
        <f>ROUND(I5/30/8*2*O5,0)</f>
        <v>0</v>
      </c>
      <c r="T5" s="30">
        <f>ROUND(L5/30*N5,0)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ROUND(W5*12%,0)</f>
        <v>1800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1800</v>
      </c>
      <c r="AE5" s="30">
        <f>V5-AD5</f>
        <v>27491</v>
      </c>
      <c r="AF5" s="34" t="s">
        <v>38</v>
      </c>
      <c r="AG5" s="200">
        <v>44114</v>
      </c>
      <c r="AH5" s="222"/>
      <c r="AI5" s="16">
        <v>10</v>
      </c>
      <c r="AJ5" s="16">
        <v>2</v>
      </c>
      <c r="AK5" s="16">
        <f>AJ5+AI5</f>
        <v>12</v>
      </c>
    </row>
    <row r="6" spans="1:39" s="41" customFormat="1" ht="42" hidden="1" customHeight="1">
      <c r="A6" s="13">
        <v>2</v>
      </c>
      <c r="B6" s="114">
        <v>11245</v>
      </c>
      <c r="C6" s="84" t="s">
        <v>39</v>
      </c>
      <c r="D6" s="74" t="s">
        <v>40</v>
      </c>
      <c r="E6" s="12" t="s">
        <v>41</v>
      </c>
      <c r="F6" s="201">
        <v>1114560122</v>
      </c>
      <c r="G6" s="85">
        <v>1271</v>
      </c>
      <c r="H6" s="89" t="s">
        <v>42</v>
      </c>
      <c r="I6" s="115">
        <v>15716</v>
      </c>
      <c r="J6" s="116">
        <v>0</v>
      </c>
      <c r="K6" s="116">
        <v>0</v>
      </c>
      <c r="L6" s="116">
        <v>0</v>
      </c>
      <c r="M6" s="74">
        <f>I6+J6+K6+L6</f>
        <v>15716</v>
      </c>
      <c r="N6" s="16">
        <v>30</v>
      </c>
      <c r="O6" s="16">
        <v>0</v>
      </c>
      <c r="P6" s="30">
        <f t="shared" ref="P6:P8" si="0">ROUND(I6/30*N6,0)</f>
        <v>15716</v>
      </c>
      <c r="Q6" s="30">
        <f t="shared" ref="Q6:Q8" si="1">ROUND(J6/30*N6,0)</f>
        <v>0</v>
      </c>
      <c r="R6" s="30">
        <f t="shared" ref="R6:R8" si="2">ROUND(K6/30*N6,0)</f>
        <v>0</v>
      </c>
      <c r="S6" s="30">
        <f t="shared" ref="S6:S8" si="3">ROUND(I6/30/8*2*O6,0)</f>
        <v>0</v>
      </c>
      <c r="T6" s="30">
        <f t="shared" ref="T6:T8" si="4">ROUND(L6/30*N6,0)</f>
        <v>0</v>
      </c>
      <c r="U6" s="30">
        <v>0</v>
      </c>
      <c r="V6" s="87">
        <f>U6+T6+S6+R6+Q6+P6</f>
        <v>15716</v>
      </c>
      <c r="W6" s="87">
        <f>IF(P6&gt;15000,15000,P6)</f>
        <v>15000</v>
      </c>
      <c r="X6" s="87">
        <f>V6</f>
        <v>15716</v>
      </c>
      <c r="Y6" s="30">
        <f t="shared" ref="Y6:Y8" si="5">ROUND(W6*12%,0)</f>
        <v>1800</v>
      </c>
      <c r="Z6" s="30">
        <f>CEILING(X6*0.75%,1)</f>
        <v>118</v>
      </c>
      <c r="AA6" s="86">
        <v>0</v>
      </c>
      <c r="AB6" s="86">
        <v>0</v>
      </c>
      <c r="AC6" s="86">
        <v>0</v>
      </c>
      <c r="AD6" s="86">
        <f>Y6+Z6+AA6+AB6+AC6</f>
        <v>1918</v>
      </c>
      <c r="AE6" s="86">
        <f>V6-AD6</f>
        <v>13798</v>
      </c>
      <c r="AF6" s="34" t="s">
        <v>38</v>
      </c>
      <c r="AG6" s="200">
        <v>44114</v>
      </c>
      <c r="AH6" s="223"/>
      <c r="AI6" s="74">
        <v>7</v>
      </c>
      <c r="AJ6" s="74">
        <v>3</v>
      </c>
      <c r="AK6" s="16">
        <f t="shared" ref="AK6:AK8" si="6">AJ6+AI6</f>
        <v>10</v>
      </c>
    </row>
    <row r="7" spans="1:39" s="41" customFormat="1" ht="42" hidden="1" customHeight="1">
      <c r="A7" s="173">
        <v>3</v>
      </c>
      <c r="B7" s="14">
        <v>10954</v>
      </c>
      <c r="C7" s="12" t="s">
        <v>43</v>
      </c>
      <c r="D7" s="12" t="s">
        <v>44</v>
      </c>
      <c r="E7" s="110" t="s">
        <v>35</v>
      </c>
      <c r="F7" s="26">
        <v>3011034057</v>
      </c>
      <c r="G7" s="14">
        <v>980</v>
      </c>
      <c r="H7" s="88" t="s">
        <v>45</v>
      </c>
      <c r="I7" s="111">
        <v>20873</v>
      </c>
      <c r="J7" s="113">
        <v>0</v>
      </c>
      <c r="K7" s="113">
        <v>0</v>
      </c>
      <c r="L7" s="113">
        <v>0</v>
      </c>
      <c r="M7" s="16">
        <f>I7+J7+K7+L7</f>
        <v>20873</v>
      </c>
      <c r="N7" s="16">
        <v>30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31">
        <f>U7+T7+S7+R7+Q7+P7</f>
        <v>20873</v>
      </c>
      <c r="W7" s="31">
        <f>IF(P7&gt;15000,15000,P7)</f>
        <v>15000</v>
      </c>
      <c r="X7" s="31">
        <f>V7</f>
        <v>20873</v>
      </c>
      <c r="Y7" s="30">
        <f t="shared" si="5"/>
        <v>1800</v>
      </c>
      <c r="Z7" s="30">
        <f>CEILING(X7*0.75%,1)</f>
        <v>157</v>
      </c>
      <c r="AA7" s="30">
        <v>0</v>
      </c>
      <c r="AB7" s="30">
        <v>0</v>
      </c>
      <c r="AC7" s="30">
        <v>0</v>
      </c>
      <c r="AD7" s="30">
        <f>Y7+Z7+AA7+AB7+AC7</f>
        <v>1957</v>
      </c>
      <c r="AE7" s="30">
        <f>V7-AD7</f>
        <v>18916</v>
      </c>
      <c r="AF7" s="34" t="s">
        <v>38</v>
      </c>
      <c r="AG7" s="200">
        <v>44114</v>
      </c>
      <c r="AH7" s="42"/>
      <c r="AI7" s="16">
        <v>5</v>
      </c>
      <c r="AJ7" s="16">
        <v>1</v>
      </c>
      <c r="AK7" s="16">
        <f t="shared" si="6"/>
        <v>6</v>
      </c>
    </row>
    <row r="8" spans="1:39" s="41" customFormat="1" ht="40.950000000000003" hidden="1" customHeight="1">
      <c r="A8" s="173">
        <v>4</v>
      </c>
      <c r="B8" s="21">
        <v>12496</v>
      </c>
      <c r="C8" s="12" t="s">
        <v>46</v>
      </c>
      <c r="D8" s="12" t="s">
        <v>47</v>
      </c>
      <c r="E8" s="23" t="s">
        <v>48</v>
      </c>
      <c r="F8" s="12">
        <v>1115094331</v>
      </c>
      <c r="G8" s="14">
        <v>11525</v>
      </c>
      <c r="H8" s="15" t="s">
        <v>49</v>
      </c>
      <c r="I8" s="113">
        <v>16341</v>
      </c>
      <c r="J8" s="113">
        <v>0</v>
      </c>
      <c r="K8" s="113">
        <v>0</v>
      </c>
      <c r="L8" s="113">
        <v>0</v>
      </c>
      <c r="M8" s="16">
        <f>I8+J8+K8+L8</f>
        <v>16341</v>
      </c>
      <c r="N8" s="16">
        <v>30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 t="shared" si="5"/>
        <v>1800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1923</v>
      </c>
      <c r="AE8" s="30">
        <f>V8-AD8</f>
        <v>14418</v>
      </c>
      <c r="AF8" s="34" t="s">
        <v>38</v>
      </c>
      <c r="AG8" s="200">
        <v>44114</v>
      </c>
      <c r="AH8" s="42"/>
      <c r="AI8" s="16">
        <v>2</v>
      </c>
      <c r="AJ8" s="16">
        <v>1</v>
      </c>
      <c r="AK8" s="16">
        <f t="shared" si="6"/>
        <v>3</v>
      </c>
    </row>
    <row r="9" spans="1:39" s="32" customFormat="1" hidden="1">
      <c r="A9" s="13"/>
      <c r="B9" s="21"/>
      <c r="C9" s="12"/>
      <c r="D9" s="12"/>
      <c r="E9" s="12"/>
      <c r="G9" s="73"/>
      <c r="H9" s="73"/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>
        <f>SUM(M5:M8)</f>
        <v>82221</v>
      </c>
      <c r="N9" s="73">
        <f t="shared" ref="N9:AE9" si="7">SUM(N5:N8)</f>
        <v>120</v>
      </c>
      <c r="O9" s="73">
        <f t="shared" si="7"/>
        <v>0</v>
      </c>
      <c r="P9" s="73">
        <f t="shared" si="7"/>
        <v>82221</v>
      </c>
      <c r="Q9" s="73">
        <f t="shared" si="7"/>
        <v>0</v>
      </c>
      <c r="R9" s="73">
        <f t="shared" si="7"/>
        <v>0</v>
      </c>
      <c r="S9" s="73">
        <f t="shared" si="7"/>
        <v>0</v>
      </c>
      <c r="T9" s="73">
        <f t="shared" si="7"/>
        <v>0</v>
      </c>
      <c r="U9" s="73">
        <f t="shared" si="7"/>
        <v>0</v>
      </c>
      <c r="V9" s="73">
        <f t="shared" si="7"/>
        <v>82221</v>
      </c>
      <c r="W9" s="73">
        <f t="shared" si="7"/>
        <v>60000</v>
      </c>
      <c r="X9" s="73">
        <f t="shared" si="7"/>
        <v>52930</v>
      </c>
      <c r="Y9" s="73">
        <f t="shared" si="7"/>
        <v>7200</v>
      </c>
      <c r="Z9" s="73">
        <f t="shared" si="7"/>
        <v>398</v>
      </c>
      <c r="AA9" s="73">
        <f t="shared" si="7"/>
        <v>0</v>
      </c>
      <c r="AB9" s="73">
        <f t="shared" si="7"/>
        <v>0</v>
      </c>
      <c r="AC9" s="73">
        <f t="shared" si="7"/>
        <v>0</v>
      </c>
      <c r="AD9" s="73">
        <f t="shared" si="7"/>
        <v>7598</v>
      </c>
      <c r="AE9" s="73">
        <f t="shared" si="7"/>
        <v>74623</v>
      </c>
    </row>
    <row r="10" spans="1:39" s="41" customFormat="1" ht="38.25" customHeight="1">
      <c r="A10" s="13">
        <v>1</v>
      </c>
      <c r="B10" s="16">
        <v>10935</v>
      </c>
      <c r="C10" s="12" t="s">
        <v>50</v>
      </c>
      <c r="D10" s="12" t="s">
        <v>51</v>
      </c>
      <c r="E10" s="12" t="s">
        <v>52</v>
      </c>
      <c r="F10" s="12">
        <v>3011050370</v>
      </c>
      <c r="G10" s="14">
        <v>962</v>
      </c>
      <c r="H10" s="88" t="s">
        <v>53</v>
      </c>
      <c r="I10" s="113">
        <v>17991</v>
      </c>
      <c r="J10" s="111">
        <v>0</v>
      </c>
      <c r="K10" s="111">
        <v>0</v>
      </c>
      <c r="L10" s="111">
        <v>0</v>
      </c>
      <c r="M10" s="16">
        <f t="shared" ref="M10:M13" si="8">I10+J10+K10+L10</f>
        <v>17991</v>
      </c>
      <c r="N10" s="16">
        <v>30</v>
      </c>
      <c r="O10" s="16">
        <v>0</v>
      </c>
      <c r="P10" s="30">
        <f>ROUND(I10/30*N10,0)</f>
        <v>17991</v>
      </c>
      <c r="Q10" s="30">
        <f>ROUND(J10/30*N10,0)</f>
        <v>0</v>
      </c>
      <c r="R10" s="30">
        <f>ROUND(K10/30*N10,0)</f>
        <v>0</v>
      </c>
      <c r="S10" s="30">
        <f>ROUND(I10/30/8*2*O10,0)</f>
        <v>0</v>
      </c>
      <c r="T10" s="30">
        <f>ROUND(L10/30*N10,0)</f>
        <v>0</v>
      </c>
      <c r="U10" s="30">
        <v>0</v>
      </c>
      <c r="V10" s="31">
        <f t="shared" ref="V10:V13" si="9">U10+T10+S10+R10+Q10+P10</f>
        <v>17991</v>
      </c>
      <c r="W10" s="31">
        <f t="shared" ref="W10:W13" si="10">IF(P10&gt;15000,15000,P10)</f>
        <v>15000</v>
      </c>
      <c r="X10" s="31">
        <f t="shared" ref="X10:X13" si="11">V10</f>
        <v>17991</v>
      </c>
      <c r="Y10" s="30">
        <f t="shared" ref="Y10:Y73" si="12">ROUND(W10*12%,0)</f>
        <v>1800</v>
      </c>
      <c r="Z10" s="30">
        <f t="shared" ref="Z10:Z13" si="13">CEILING(X10*0.75%,1)</f>
        <v>135</v>
      </c>
      <c r="AA10" s="30">
        <v>0</v>
      </c>
      <c r="AB10" s="30">
        <v>0</v>
      </c>
      <c r="AC10" s="30">
        <v>0</v>
      </c>
      <c r="AD10" s="30">
        <f t="shared" ref="AD10:AD13" si="14">Y10+Z10+AA10+AB10+AC10</f>
        <v>1935</v>
      </c>
      <c r="AE10" s="30">
        <f t="shared" ref="AE10:AE13" si="15">V10-AD10</f>
        <v>16056</v>
      </c>
      <c r="AF10" s="34" t="s">
        <v>38</v>
      </c>
      <c r="AG10" s="35"/>
    </row>
    <row r="11" spans="1:39" s="41" customFormat="1" ht="38.25" customHeight="1">
      <c r="A11" s="13">
        <v>2</v>
      </c>
      <c r="B11" s="16">
        <v>10949</v>
      </c>
      <c r="C11" s="179" t="s">
        <v>62</v>
      </c>
      <c r="D11" s="12" t="s">
        <v>63</v>
      </c>
      <c r="E11" s="12" t="s">
        <v>64</v>
      </c>
      <c r="F11" s="12">
        <v>3011045165</v>
      </c>
      <c r="G11" s="14">
        <v>975</v>
      </c>
      <c r="H11" s="88" t="s">
        <v>65</v>
      </c>
      <c r="I11" s="113">
        <v>16640</v>
      </c>
      <c r="J11" s="111">
        <v>0</v>
      </c>
      <c r="K11" s="111">
        <v>0</v>
      </c>
      <c r="L11" s="111">
        <v>0</v>
      </c>
      <c r="M11" s="16">
        <f t="shared" si="8"/>
        <v>16640</v>
      </c>
      <c r="N11" s="16">
        <v>30</v>
      </c>
      <c r="O11" s="16">
        <v>0</v>
      </c>
      <c r="P11" s="30">
        <f t="shared" ref="P11" si="16">ROUND(I11/30*N11,0)</f>
        <v>16640</v>
      </c>
      <c r="Q11" s="30">
        <f t="shared" ref="Q11:Q13" si="17">ROUND(J11/30*N11,0)</f>
        <v>0</v>
      </c>
      <c r="R11" s="30">
        <f t="shared" ref="R11:R13" si="18">ROUND(K11/30*N11,0)</f>
        <v>0</v>
      </c>
      <c r="S11" s="30">
        <f t="shared" ref="S11:S13" si="19">ROUND(I11/30/8*2*O11,0)</f>
        <v>0</v>
      </c>
      <c r="T11" s="30">
        <f t="shared" ref="T11:T13" si="20">ROUND(L11/30*N11,0)</f>
        <v>0</v>
      </c>
      <c r="U11" s="30">
        <v>0</v>
      </c>
      <c r="V11" s="31">
        <f t="shared" si="9"/>
        <v>16640</v>
      </c>
      <c r="W11" s="31">
        <f t="shared" si="10"/>
        <v>15000</v>
      </c>
      <c r="X11" s="31">
        <f t="shared" si="11"/>
        <v>16640</v>
      </c>
      <c r="Y11" s="30">
        <f t="shared" si="12"/>
        <v>1800</v>
      </c>
      <c r="Z11" s="30">
        <f t="shared" si="13"/>
        <v>125</v>
      </c>
      <c r="AA11" s="30">
        <v>0</v>
      </c>
      <c r="AB11" s="30">
        <v>0</v>
      </c>
      <c r="AC11" s="30">
        <v>0</v>
      </c>
      <c r="AD11" s="30">
        <f t="shared" si="14"/>
        <v>1925</v>
      </c>
      <c r="AE11" s="30">
        <f t="shared" si="15"/>
        <v>14715</v>
      </c>
      <c r="AF11" s="207"/>
      <c r="AG11" s="208"/>
    </row>
    <row r="12" spans="1:39" s="41" customFormat="1" ht="39.75" customHeight="1">
      <c r="A12" s="13">
        <v>3</v>
      </c>
      <c r="B12" s="21">
        <v>12721</v>
      </c>
      <c r="C12" s="23" t="s">
        <v>66</v>
      </c>
      <c r="D12" s="23" t="s">
        <v>67</v>
      </c>
      <c r="E12" s="12" t="s">
        <v>68</v>
      </c>
      <c r="F12" s="121">
        <v>1115513219</v>
      </c>
      <c r="G12" s="14">
        <v>11750</v>
      </c>
      <c r="H12" s="122" t="s">
        <v>69</v>
      </c>
      <c r="I12" s="113">
        <v>14900</v>
      </c>
      <c r="J12" s="111">
        <v>0</v>
      </c>
      <c r="K12" s="111">
        <v>0</v>
      </c>
      <c r="L12" s="111">
        <v>0</v>
      </c>
      <c r="M12" s="16">
        <f t="shared" si="8"/>
        <v>14900</v>
      </c>
      <c r="N12" s="16">
        <v>29</v>
      </c>
      <c r="O12" s="16">
        <v>0</v>
      </c>
      <c r="P12" s="30">
        <f>204*70</f>
        <v>14280</v>
      </c>
      <c r="Q12" s="30">
        <f t="shared" si="17"/>
        <v>0</v>
      </c>
      <c r="R12" s="30">
        <f t="shared" si="18"/>
        <v>0</v>
      </c>
      <c r="S12" s="30">
        <f t="shared" si="19"/>
        <v>0</v>
      </c>
      <c r="T12" s="30">
        <f t="shared" si="20"/>
        <v>0</v>
      </c>
      <c r="U12" s="30">
        <v>0</v>
      </c>
      <c r="V12" s="31">
        <f t="shared" si="9"/>
        <v>14280</v>
      </c>
      <c r="W12" s="31">
        <f t="shared" si="10"/>
        <v>14280</v>
      </c>
      <c r="X12" s="31">
        <f t="shared" si="11"/>
        <v>14280</v>
      </c>
      <c r="Y12" s="30">
        <f t="shared" si="12"/>
        <v>1714</v>
      </c>
      <c r="Z12" s="30">
        <f t="shared" si="13"/>
        <v>108</v>
      </c>
      <c r="AA12" s="30">
        <v>0</v>
      </c>
      <c r="AB12" s="30">
        <v>0</v>
      </c>
      <c r="AC12" s="30">
        <v>0</v>
      </c>
      <c r="AD12" s="30">
        <f t="shared" si="14"/>
        <v>1822</v>
      </c>
      <c r="AE12" s="30">
        <f t="shared" si="15"/>
        <v>12458</v>
      </c>
      <c r="AF12" s="34" t="s">
        <v>38</v>
      </c>
      <c r="AG12" s="35"/>
      <c r="AH12" s="188"/>
      <c r="AK12" s="120"/>
    </row>
    <row r="13" spans="1:39" s="41" customFormat="1" ht="38.25" customHeight="1">
      <c r="A13" s="13">
        <v>4</v>
      </c>
      <c r="B13" s="16">
        <v>11133</v>
      </c>
      <c r="C13" s="12" t="s">
        <v>58</v>
      </c>
      <c r="D13" s="12" t="s">
        <v>59</v>
      </c>
      <c r="E13" s="12" t="s">
        <v>60</v>
      </c>
      <c r="F13" s="16">
        <v>2109638618</v>
      </c>
      <c r="G13" s="14">
        <v>1159</v>
      </c>
      <c r="H13" s="88" t="s">
        <v>61</v>
      </c>
      <c r="I13" s="113">
        <v>17991</v>
      </c>
      <c r="J13" s="111">
        <v>0</v>
      </c>
      <c r="K13" s="111">
        <v>0</v>
      </c>
      <c r="L13" s="111">
        <v>0</v>
      </c>
      <c r="M13" s="224">
        <f t="shared" si="8"/>
        <v>17991</v>
      </c>
      <c r="N13" s="16">
        <v>18</v>
      </c>
      <c r="O13" s="16">
        <v>0</v>
      </c>
      <c r="P13" s="30">
        <f>110*87</f>
        <v>9570</v>
      </c>
      <c r="Q13" s="30">
        <f t="shared" si="17"/>
        <v>0</v>
      </c>
      <c r="R13" s="30">
        <f t="shared" si="18"/>
        <v>0</v>
      </c>
      <c r="S13" s="30">
        <f t="shared" si="19"/>
        <v>0</v>
      </c>
      <c r="T13" s="30">
        <f t="shared" si="20"/>
        <v>0</v>
      </c>
      <c r="U13" s="30">
        <v>0</v>
      </c>
      <c r="V13" s="31">
        <f t="shared" si="9"/>
        <v>9570</v>
      </c>
      <c r="W13" s="31">
        <f t="shared" si="10"/>
        <v>9570</v>
      </c>
      <c r="X13" s="31">
        <f t="shared" si="11"/>
        <v>9570</v>
      </c>
      <c r="Y13" s="30">
        <f t="shared" si="12"/>
        <v>1148</v>
      </c>
      <c r="Z13" s="30">
        <f t="shared" si="13"/>
        <v>72</v>
      </c>
      <c r="AA13" s="30">
        <v>0</v>
      </c>
      <c r="AB13" s="30">
        <v>0</v>
      </c>
      <c r="AC13" s="30">
        <v>0</v>
      </c>
      <c r="AD13" s="30">
        <f t="shared" si="14"/>
        <v>1220</v>
      </c>
      <c r="AE13" s="30">
        <f t="shared" si="15"/>
        <v>8350</v>
      </c>
      <c r="AF13" s="34" t="s">
        <v>38</v>
      </c>
      <c r="AG13" s="35"/>
    </row>
    <row r="14" spans="1:39" s="135" customFormat="1" ht="27.6" customHeight="1">
      <c r="A14" s="13">
        <v>5</v>
      </c>
      <c r="B14" s="75">
        <v>12612</v>
      </c>
      <c r="C14" s="179" t="s">
        <v>100</v>
      </c>
      <c r="D14" s="101" t="s">
        <v>101</v>
      </c>
      <c r="E14" s="22" t="s">
        <v>102</v>
      </c>
      <c r="F14" s="134">
        <v>1115302335</v>
      </c>
      <c r="G14" s="14">
        <v>11641</v>
      </c>
      <c r="H14" s="122" t="s">
        <v>103</v>
      </c>
      <c r="I14" s="113">
        <v>15600</v>
      </c>
      <c r="J14" s="111">
        <v>0</v>
      </c>
      <c r="K14" s="111">
        <v>0</v>
      </c>
      <c r="L14" s="111">
        <v>0</v>
      </c>
      <c r="M14" s="16">
        <f>I14+J14+K14+L14</f>
        <v>15600</v>
      </c>
      <c r="N14" s="16">
        <v>0</v>
      </c>
      <c r="O14" s="16">
        <v>0</v>
      </c>
      <c r="P14" s="30">
        <f>ROUND(I14/30*N14,0)</f>
        <v>0</v>
      </c>
      <c r="Q14" s="30">
        <f>ROUND(J14/30*N14,0)</f>
        <v>0</v>
      </c>
      <c r="R14" s="30">
        <f>ROUND(K14/30*N14,0)</f>
        <v>0</v>
      </c>
      <c r="S14" s="30">
        <f>ROUND(I14/30/8*2*O14,0)</f>
        <v>0</v>
      </c>
      <c r="T14" s="30">
        <f>ROUND(L14/30*N14,0)</f>
        <v>0</v>
      </c>
      <c r="U14" s="30">
        <v>0</v>
      </c>
      <c r="V14" s="31">
        <f>U14+T14+S14+R14+Q14+P14</f>
        <v>0</v>
      </c>
      <c r="W14" s="31">
        <f>IF(P14&gt;15000,15000,P14)</f>
        <v>0</v>
      </c>
      <c r="X14" s="31">
        <f>V14</f>
        <v>0</v>
      </c>
      <c r="Y14" s="30">
        <f t="shared" si="12"/>
        <v>0</v>
      </c>
      <c r="Z14" s="30">
        <f>CEILING(X14*0.75%,1)</f>
        <v>0</v>
      </c>
      <c r="AA14" s="30">
        <v>0</v>
      </c>
      <c r="AB14" s="30"/>
      <c r="AC14" s="30">
        <v>0</v>
      </c>
      <c r="AD14" s="30">
        <f>+AC14+AB14+AA14+Z14+Y14</f>
        <v>0</v>
      </c>
      <c r="AE14" s="30">
        <f>V14-AD14</f>
        <v>0</v>
      </c>
      <c r="AF14" s="34"/>
      <c r="AG14" s="35"/>
      <c r="AH14" s="120"/>
      <c r="AI14" s="54"/>
      <c r="AJ14" s="42"/>
      <c r="AK14" s="42"/>
      <c r="AL14" s="42"/>
      <c r="AM14" s="209"/>
    </row>
    <row r="15" spans="1:39" s="135" customFormat="1" ht="27.6" customHeight="1">
      <c r="A15" s="13">
        <v>6</v>
      </c>
      <c r="B15" s="75">
        <v>12643</v>
      </c>
      <c r="C15" s="179" t="s">
        <v>104</v>
      </c>
      <c r="D15" s="103" t="s">
        <v>105</v>
      </c>
      <c r="E15" s="22" t="s">
        <v>102</v>
      </c>
      <c r="F15" s="16">
        <v>3011146051</v>
      </c>
      <c r="G15" s="14">
        <v>11672</v>
      </c>
      <c r="H15" s="136" t="s">
        <v>106</v>
      </c>
      <c r="I15" s="113">
        <v>15600</v>
      </c>
      <c r="J15" s="111">
        <v>0</v>
      </c>
      <c r="K15" s="111">
        <v>0</v>
      </c>
      <c r="L15" s="111">
        <v>0</v>
      </c>
      <c r="M15" s="16">
        <f>I15+J15+K15+L15</f>
        <v>15600</v>
      </c>
      <c r="N15" s="16">
        <v>0</v>
      </c>
      <c r="O15" s="16">
        <v>0</v>
      </c>
      <c r="P15" s="30">
        <f t="shared" ref="P15:P18" si="21">ROUND(I15/30*N15,0)</f>
        <v>0</v>
      </c>
      <c r="Q15" s="30">
        <f t="shared" ref="Q15:Q18" si="22">ROUND(J15/30*N15,0)</f>
        <v>0</v>
      </c>
      <c r="R15" s="30">
        <f t="shared" ref="R15:R18" si="23">ROUND(K15/30*N15,0)</f>
        <v>0</v>
      </c>
      <c r="S15" s="30">
        <f t="shared" ref="S15:S18" si="24">ROUND(I15/30/8*2*O15,0)</f>
        <v>0</v>
      </c>
      <c r="T15" s="30">
        <f t="shared" ref="T15:T18" si="25">ROUND(L15/30*N15,0)</f>
        <v>0</v>
      </c>
      <c r="U15" s="30">
        <v>0</v>
      </c>
      <c r="V15" s="31">
        <f>U15+T15+S15+R15+Q15+P15</f>
        <v>0</v>
      </c>
      <c r="W15" s="31">
        <f>IF(P15&gt;15000,15000,P15)</f>
        <v>0</v>
      </c>
      <c r="X15" s="31">
        <f>V15</f>
        <v>0</v>
      </c>
      <c r="Y15" s="30">
        <f t="shared" si="12"/>
        <v>0</v>
      </c>
      <c r="Z15" s="30">
        <f>CEILING(X15*0.75%,1)</f>
        <v>0</v>
      </c>
      <c r="AA15" s="30">
        <v>0</v>
      </c>
      <c r="AB15" s="30">
        <v>0</v>
      </c>
      <c r="AC15" s="30">
        <v>0</v>
      </c>
      <c r="AD15" s="30">
        <f>+AC15+AB15+AA15+Z15+Y15</f>
        <v>0</v>
      </c>
      <c r="AE15" s="30">
        <f>V15-AD15</f>
        <v>0</v>
      </c>
      <c r="AF15" s="34"/>
      <c r="AG15" s="35"/>
      <c r="AH15" s="120"/>
      <c r="AI15" s="54"/>
      <c r="AJ15" s="42"/>
      <c r="AK15" s="42"/>
      <c r="AL15" s="42"/>
      <c r="AM15" s="209"/>
    </row>
    <row r="16" spans="1:39" s="138" customFormat="1" ht="27.6" customHeight="1">
      <c r="A16" s="13">
        <v>7</v>
      </c>
      <c r="B16" s="21">
        <v>12762</v>
      </c>
      <c r="C16" s="180" t="s">
        <v>107</v>
      </c>
      <c r="D16" s="23" t="s">
        <v>40</v>
      </c>
      <c r="E16" s="22" t="s">
        <v>102</v>
      </c>
      <c r="F16" s="137">
        <v>1115546981</v>
      </c>
      <c r="G16" s="14">
        <v>11791</v>
      </c>
      <c r="H16" s="122" t="s">
        <v>108</v>
      </c>
      <c r="I16" s="113">
        <v>14560</v>
      </c>
      <c r="J16" s="111">
        <v>0</v>
      </c>
      <c r="K16" s="111">
        <v>0</v>
      </c>
      <c r="L16" s="111">
        <v>0</v>
      </c>
      <c r="M16" s="16">
        <f>I16+J16+K16+L16</f>
        <v>14560</v>
      </c>
      <c r="N16" s="16">
        <v>0</v>
      </c>
      <c r="O16" s="16">
        <v>0</v>
      </c>
      <c r="P16" s="30">
        <f t="shared" si="21"/>
        <v>0</v>
      </c>
      <c r="Q16" s="30">
        <f t="shared" si="22"/>
        <v>0</v>
      </c>
      <c r="R16" s="30">
        <f t="shared" si="23"/>
        <v>0</v>
      </c>
      <c r="S16" s="30">
        <f t="shared" si="24"/>
        <v>0</v>
      </c>
      <c r="T16" s="30">
        <f t="shared" si="25"/>
        <v>0</v>
      </c>
      <c r="U16" s="30">
        <v>0</v>
      </c>
      <c r="V16" s="31">
        <f>U16+T16+S16+R16+Q16+P16</f>
        <v>0</v>
      </c>
      <c r="W16" s="31">
        <f>IF(P16&gt;15000,15000,P16)</f>
        <v>0</v>
      </c>
      <c r="X16" s="31">
        <f>V16</f>
        <v>0</v>
      </c>
      <c r="Y16" s="30">
        <f t="shared" si="12"/>
        <v>0</v>
      </c>
      <c r="Z16" s="30">
        <f>CEILING(X16*0.75%,1)</f>
        <v>0</v>
      </c>
      <c r="AA16" s="30">
        <v>0</v>
      </c>
      <c r="AB16" s="30">
        <v>0</v>
      </c>
      <c r="AC16" s="30">
        <v>0</v>
      </c>
      <c r="AD16" s="30">
        <f>+AC16+AB16+AA16+Z16+Y16</f>
        <v>0</v>
      </c>
      <c r="AE16" s="30">
        <f>V16-AD16</f>
        <v>0</v>
      </c>
      <c r="AF16" s="34"/>
      <c r="AG16" s="35"/>
      <c r="AH16" s="120"/>
      <c r="AI16" s="54"/>
      <c r="AJ16" s="42"/>
      <c r="AK16" s="42"/>
      <c r="AL16" s="42"/>
      <c r="AM16" s="210"/>
    </row>
    <row r="17" spans="1:41" s="138" customFormat="1" ht="27.6" customHeight="1">
      <c r="A17" s="13">
        <v>8</v>
      </c>
      <c r="B17" s="21">
        <v>12763</v>
      </c>
      <c r="C17" s="180" t="s">
        <v>109</v>
      </c>
      <c r="D17" s="23" t="s">
        <v>110</v>
      </c>
      <c r="E17" s="22" t="s">
        <v>102</v>
      </c>
      <c r="F17" s="137">
        <v>1115549862</v>
      </c>
      <c r="G17" s="14">
        <v>11792</v>
      </c>
      <c r="H17" s="122" t="s">
        <v>111</v>
      </c>
      <c r="I17" s="113">
        <v>14560</v>
      </c>
      <c r="J17" s="111">
        <v>0</v>
      </c>
      <c r="K17" s="111">
        <v>0</v>
      </c>
      <c r="L17" s="111">
        <v>0</v>
      </c>
      <c r="M17" s="16">
        <f>I17+J17+K17+L17</f>
        <v>14560</v>
      </c>
      <c r="N17" s="16">
        <v>0</v>
      </c>
      <c r="O17" s="16">
        <v>0</v>
      </c>
      <c r="P17" s="30">
        <f t="shared" si="21"/>
        <v>0</v>
      </c>
      <c r="Q17" s="30">
        <f t="shared" si="22"/>
        <v>0</v>
      </c>
      <c r="R17" s="30">
        <f t="shared" si="23"/>
        <v>0</v>
      </c>
      <c r="S17" s="30">
        <f t="shared" si="24"/>
        <v>0</v>
      </c>
      <c r="T17" s="30">
        <f t="shared" si="25"/>
        <v>0</v>
      </c>
      <c r="U17" s="30">
        <v>0</v>
      </c>
      <c r="V17" s="31">
        <f>U17+T17+S17+R17+Q17+P17</f>
        <v>0</v>
      </c>
      <c r="W17" s="31">
        <f>IF(P17&gt;15000,15000,P17)</f>
        <v>0</v>
      </c>
      <c r="X17" s="31">
        <f>V17</f>
        <v>0</v>
      </c>
      <c r="Y17" s="30">
        <f t="shared" si="12"/>
        <v>0</v>
      </c>
      <c r="Z17" s="30">
        <f>CEILING(X17*0.75%,1)</f>
        <v>0</v>
      </c>
      <c r="AA17" s="30">
        <v>0</v>
      </c>
      <c r="AB17" s="30">
        <v>0</v>
      </c>
      <c r="AC17" s="30">
        <v>0</v>
      </c>
      <c r="AD17" s="30">
        <f>+AC17+AB17+AA17+Z17+Y17</f>
        <v>0</v>
      </c>
      <c r="AE17" s="30">
        <f>V17-AD17</f>
        <v>0</v>
      </c>
      <c r="AF17" s="34"/>
      <c r="AG17" s="35"/>
      <c r="AH17" s="120"/>
      <c r="AI17" s="54"/>
      <c r="AJ17" s="42"/>
      <c r="AK17" s="42"/>
      <c r="AL17" s="42"/>
      <c r="AM17" s="210"/>
    </row>
    <row r="18" spans="1:41" s="138" customFormat="1" ht="27.6" customHeight="1">
      <c r="A18" s="13">
        <v>9</v>
      </c>
      <c r="B18" s="133">
        <v>12328</v>
      </c>
      <c r="C18" s="12" t="s">
        <v>112</v>
      </c>
      <c r="D18" s="23" t="s">
        <v>113</v>
      </c>
      <c r="E18" s="22" t="s">
        <v>102</v>
      </c>
      <c r="F18" s="16">
        <v>2111297171</v>
      </c>
      <c r="G18" s="14">
        <v>11637</v>
      </c>
      <c r="H18" s="139" t="s">
        <v>114</v>
      </c>
      <c r="I18" s="113">
        <v>18096</v>
      </c>
      <c r="J18" s="111">
        <v>0</v>
      </c>
      <c r="K18" s="111">
        <v>0</v>
      </c>
      <c r="L18" s="111">
        <v>0</v>
      </c>
      <c r="M18" s="16">
        <f>I18+J18+K18+L18</f>
        <v>18096</v>
      </c>
      <c r="N18" s="16">
        <v>30</v>
      </c>
      <c r="O18" s="16">
        <v>0</v>
      </c>
      <c r="P18" s="30">
        <f t="shared" si="21"/>
        <v>18096</v>
      </c>
      <c r="Q18" s="30">
        <f t="shared" si="22"/>
        <v>0</v>
      </c>
      <c r="R18" s="30">
        <f t="shared" si="23"/>
        <v>0</v>
      </c>
      <c r="S18" s="30">
        <f t="shared" si="24"/>
        <v>0</v>
      </c>
      <c r="T18" s="30">
        <f t="shared" si="25"/>
        <v>0</v>
      </c>
      <c r="U18" s="30">
        <v>0</v>
      </c>
      <c r="V18" s="31">
        <f>U18+T18+S18+R18+Q18+P18</f>
        <v>18096</v>
      </c>
      <c r="W18" s="31">
        <f>IF(P18&gt;15000,15000,P18)</f>
        <v>15000</v>
      </c>
      <c r="X18" s="31">
        <f>V18</f>
        <v>18096</v>
      </c>
      <c r="Y18" s="30">
        <f t="shared" si="12"/>
        <v>1800</v>
      </c>
      <c r="Z18" s="30">
        <f>CEILING(X18*0.75%,1)</f>
        <v>136</v>
      </c>
      <c r="AA18" s="30">
        <v>0</v>
      </c>
      <c r="AB18" s="30">
        <v>0</v>
      </c>
      <c r="AC18" s="30">
        <v>0</v>
      </c>
      <c r="AD18" s="30">
        <f>+AC18+AB18+AA18+Z18+Y18</f>
        <v>1936</v>
      </c>
      <c r="AE18" s="30">
        <f>V18-AD18</f>
        <v>16160</v>
      </c>
      <c r="AF18" s="34" t="s">
        <v>38</v>
      </c>
      <c r="AG18" s="35">
        <v>44118</v>
      </c>
      <c r="AH18" s="120"/>
      <c r="AI18" s="54"/>
      <c r="AJ18" s="42"/>
      <c r="AK18" s="42"/>
      <c r="AL18" s="42"/>
      <c r="AM18" s="210"/>
    </row>
    <row r="19" spans="1:41" s="124" customFormat="1" ht="40.5" customHeight="1">
      <c r="A19" s="13">
        <v>10</v>
      </c>
      <c r="B19" s="75">
        <v>12671</v>
      </c>
      <c r="C19" s="25" t="s">
        <v>70</v>
      </c>
      <c r="D19" s="25" t="s">
        <v>71</v>
      </c>
      <c r="E19" s="12" t="s">
        <v>72</v>
      </c>
      <c r="F19" s="16">
        <v>6717158986</v>
      </c>
      <c r="G19" s="14">
        <v>11700</v>
      </c>
      <c r="H19" s="88" t="s">
        <v>73</v>
      </c>
      <c r="I19" s="113">
        <v>16200</v>
      </c>
      <c r="J19" s="111">
        <v>0</v>
      </c>
      <c r="K19" s="111">
        <v>0</v>
      </c>
      <c r="L19" s="111">
        <v>0</v>
      </c>
      <c r="M19" s="16">
        <f t="shared" ref="M19:M28" si="26">I19+J19+K19+L19</f>
        <v>16200</v>
      </c>
      <c r="N19" s="16">
        <v>26</v>
      </c>
      <c r="O19" s="16">
        <v>0</v>
      </c>
      <c r="P19" s="30">
        <f>ROUND(I19/30*N19,0)</f>
        <v>14040</v>
      </c>
      <c r="Q19" s="30">
        <f>ROUND(J19/30*N19,0)</f>
        <v>0</v>
      </c>
      <c r="R19" s="30">
        <f>ROUND(K19/30*N19,0)</f>
        <v>0</v>
      </c>
      <c r="S19" s="30">
        <f>ROUND(I19/30/8*2*O19,0)</f>
        <v>0</v>
      </c>
      <c r="T19" s="30">
        <f t="shared" ref="T19:T28" si="27">AK19-P19</f>
        <v>210</v>
      </c>
      <c r="U19" s="30">
        <v>0</v>
      </c>
      <c r="V19" s="31">
        <f t="shared" ref="V19:V28" si="28">U19+T19+S19+R19+Q19+P19</f>
        <v>14250</v>
      </c>
      <c r="W19" s="31">
        <f t="shared" ref="W19:W28" si="29">IF(P19&gt;15000,15000,P19)</f>
        <v>14040</v>
      </c>
      <c r="X19" s="31">
        <f t="shared" ref="X19:X28" si="30">V19</f>
        <v>14250</v>
      </c>
      <c r="Y19" s="30">
        <f t="shared" si="12"/>
        <v>1685</v>
      </c>
      <c r="Z19" s="30">
        <f t="shared" ref="Z19:Z28" si="31">CEILING(X19*0.75%,1)</f>
        <v>107</v>
      </c>
      <c r="AA19" s="30">
        <v>0</v>
      </c>
      <c r="AB19" s="30">
        <v>0</v>
      </c>
      <c r="AC19" s="30">
        <v>0</v>
      </c>
      <c r="AD19" s="30">
        <f t="shared" ref="AD19:AD28" si="32">Y19+Z19+AA19+AB19+AC19</f>
        <v>1792</v>
      </c>
      <c r="AE19" s="30">
        <f t="shared" ref="AE19:AE28" si="33">V19-AD19</f>
        <v>12458</v>
      </c>
      <c r="AF19" s="34" t="s">
        <v>38</v>
      </c>
      <c r="AG19" s="200">
        <v>44117</v>
      </c>
      <c r="AH19" s="95"/>
      <c r="AI19" s="52">
        <v>75</v>
      </c>
      <c r="AJ19" s="123">
        <v>0</v>
      </c>
      <c r="AK19" s="16">
        <f t="shared" ref="AK19:AK21" si="34">190*AI19+15*AJ19</f>
        <v>14250</v>
      </c>
      <c r="AL19" s="123">
        <f t="shared" ref="AL19:AL21" si="35">AK19-V19</f>
        <v>0</v>
      </c>
      <c r="AO19" s="125"/>
    </row>
    <row r="20" spans="1:41" s="124" customFormat="1" ht="40.5" customHeight="1">
      <c r="A20" s="13">
        <v>11</v>
      </c>
      <c r="B20" s="127">
        <v>10929</v>
      </c>
      <c r="C20" s="12" t="s">
        <v>74</v>
      </c>
      <c r="D20" s="128" t="s">
        <v>75</v>
      </c>
      <c r="E20" s="12" t="s">
        <v>76</v>
      </c>
      <c r="F20" s="129">
        <v>3011034066</v>
      </c>
      <c r="G20" s="14">
        <v>960</v>
      </c>
      <c r="H20" s="88" t="s">
        <v>77</v>
      </c>
      <c r="I20" s="113">
        <v>16200</v>
      </c>
      <c r="J20" s="111">
        <v>0</v>
      </c>
      <c r="K20" s="111">
        <v>0</v>
      </c>
      <c r="L20" s="111">
        <v>0</v>
      </c>
      <c r="M20" s="16">
        <f t="shared" si="26"/>
        <v>16200</v>
      </c>
      <c r="N20" s="16">
        <v>26</v>
      </c>
      <c r="O20" s="16">
        <v>0</v>
      </c>
      <c r="P20" s="30">
        <f t="shared" ref="P20:P30" si="36">ROUND(I20/30*N20,0)</f>
        <v>14040</v>
      </c>
      <c r="Q20" s="30">
        <f t="shared" ref="Q20:Q30" si="37">ROUND(J20/30*N20,0)</f>
        <v>0</v>
      </c>
      <c r="R20" s="30">
        <f t="shared" ref="R20:R30" si="38">ROUND(K20/30*N20,0)</f>
        <v>0</v>
      </c>
      <c r="S20" s="30">
        <f t="shared" ref="S20:S30" si="39">ROUND(I20/30/8*2*O20,0)</f>
        <v>0</v>
      </c>
      <c r="T20" s="30">
        <f t="shared" si="27"/>
        <v>400</v>
      </c>
      <c r="U20" s="30">
        <v>0</v>
      </c>
      <c r="V20" s="31">
        <f t="shared" si="28"/>
        <v>14440</v>
      </c>
      <c r="W20" s="31">
        <f t="shared" si="29"/>
        <v>14040</v>
      </c>
      <c r="X20" s="31">
        <f t="shared" si="30"/>
        <v>14440</v>
      </c>
      <c r="Y20" s="30">
        <f t="shared" si="12"/>
        <v>1685</v>
      </c>
      <c r="Z20" s="30">
        <f t="shared" si="31"/>
        <v>109</v>
      </c>
      <c r="AA20" s="30">
        <v>0</v>
      </c>
      <c r="AB20" s="30">
        <v>0</v>
      </c>
      <c r="AC20" s="30">
        <v>0</v>
      </c>
      <c r="AD20" s="30">
        <f t="shared" si="32"/>
        <v>1794</v>
      </c>
      <c r="AE20" s="30">
        <f t="shared" si="33"/>
        <v>12646</v>
      </c>
      <c r="AF20" s="34" t="s">
        <v>38</v>
      </c>
      <c r="AG20" s="200">
        <v>44117</v>
      </c>
      <c r="AH20" s="95"/>
      <c r="AI20" s="52">
        <v>76</v>
      </c>
      <c r="AJ20" s="123">
        <v>0</v>
      </c>
      <c r="AK20" s="16">
        <f t="shared" si="34"/>
        <v>14440</v>
      </c>
      <c r="AL20" s="123">
        <f t="shared" si="35"/>
        <v>0</v>
      </c>
      <c r="AO20" s="125"/>
    </row>
    <row r="21" spans="1:41" s="124" customFormat="1" ht="40.5" customHeight="1">
      <c r="A21" s="13">
        <v>12</v>
      </c>
      <c r="B21" s="21">
        <v>12524</v>
      </c>
      <c r="C21" s="25" t="s">
        <v>78</v>
      </c>
      <c r="D21" s="25" t="s">
        <v>79</v>
      </c>
      <c r="E21" s="12" t="s">
        <v>76</v>
      </c>
      <c r="F21" s="16">
        <v>1114836990</v>
      </c>
      <c r="G21" s="130">
        <v>11553</v>
      </c>
      <c r="H21" s="122" t="s">
        <v>80</v>
      </c>
      <c r="I21" s="113">
        <v>16200</v>
      </c>
      <c r="J21" s="111">
        <v>0</v>
      </c>
      <c r="K21" s="111">
        <v>0</v>
      </c>
      <c r="L21" s="111">
        <v>0</v>
      </c>
      <c r="M21" s="16">
        <f t="shared" si="26"/>
        <v>16200</v>
      </c>
      <c r="N21" s="16">
        <v>30</v>
      </c>
      <c r="O21" s="16">
        <v>0</v>
      </c>
      <c r="P21" s="30">
        <f t="shared" si="36"/>
        <v>16200</v>
      </c>
      <c r="Q21" s="30">
        <f t="shared" si="37"/>
        <v>0</v>
      </c>
      <c r="R21" s="30">
        <f t="shared" si="38"/>
        <v>0</v>
      </c>
      <c r="S21" s="30">
        <f t="shared" si="39"/>
        <v>0</v>
      </c>
      <c r="T21" s="30">
        <f t="shared" si="27"/>
        <v>330</v>
      </c>
      <c r="U21" s="30">
        <v>0</v>
      </c>
      <c r="V21" s="31">
        <f t="shared" si="28"/>
        <v>16530</v>
      </c>
      <c r="W21" s="31">
        <f t="shared" si="29"/>
        <v>15000</v>
      </c>
      <c r="X21" s="31">
        <f t="shared" si="30"/>
        <v>16530</v>
      </c>
      <c r="Y21" s="30">
        <f t="shared" si="12"/>
        <v>1800</v>
      </c>
      <c r="Z21" s="30">
        <f t="shared" si="31"/>
        <v>124</v>
      </c>
      <c r="AA21" s="30">
        <v>0</v>
      </c>
      <c r="AB21" s="30">
        <v>0</v>
      </c>
      <c r="AC21" s="30">
        <v>0</v>
      </c>
      <c r="AD21" s="30">
        <f t="shared" si="32"/>
        <v>1924</v>
      </c>
      <c r="AE21" s="30">
        <f t="shared" si="33"/>
        <v>14606</v>
      </c>
      <c r="AF21" s="34" t="s">
        <v>38</v>
      </c>
      <c r="AG21" s="200">
        <v>44117</v>
      </c>
      <c r="AH21" s="94"/>
      <c r="AI21" s="52">
        <v>87</v>
      </c>
      <c r="AJ21" s="123">
        <v>0</v>
      </c>
      <c r="AK21" s="16">
        <f t="shared" si="34"/>
        <v>16530</v>
      </c>
      <c r="AL21" s="123">
        <f t="shared" si="35"/>
        <v>0</v>
      </c>
      <c r="AO21" s="125"/>
    </row>
    <row r="22" spans="1:41" s="212" customFormat="1" ht="40.5" customHeight="1">
      <c r="A22" s="13">
        <v>13</v>
      </c>
      <c r="B22" s="211">
        <v>10923</v>
      </c>
      <c r="C22" s="12" t="s">
        <v>54</v>
      </c>
      <c r="D22" s="12" t="s">
        <v>55</v>
      </c>
      <c r="E22" s="12" t="s">
        <v>56</v>
      </c>
      <c r="F22" s="12">
        <v>2110299368</v>
      </c>
      <c r="G22" s="14">
        <v>950</v>
      </c>
      <c r="H22" s="88" t="s">
        <v>57</v>
      </c>
      <c r="I22" s="113">
        <v>16200</v>
      </c>
      <c r="J22" s="111">
        <v>0</v>
      </c>
      <c r="K22" s="111">
        <v>0</v>
      </c>
      <c r="L22" s="111">
        <v>0</v>
      </c>
      <c r="M22" s="16">
        <f t="shared" si="26"/>
        <v>16200</v>
      </c>
      <c r="N22" s="12">
        <v>28</v>
      </c>
      <c r="O22" s="16">
        <v>0</v>
      </c>
      <c r="P22" s="30">
        <f t="shared" si="36"/>
        <v>15120</v>
      </c>
      <c r="Q22" s="30">
        <f t="shared" si="37"/>
        <v>0</v>
      </c>
      <c r="R22" s="30">
        <f t="shared" si="38"/>
        <v>0</v>
      </c>
      <c r="S22" s="30">
        <f t="shared" si="39"/>
        <v>0</v>
      </c>
      <c r="T22" s="30">
        <f t="shared" si="27"/>
        <v>80</v>
      </c>
      <c r="U22" s="30">
        <v>0</v>
      </c>
      <c r="V22" s="31">
        <f t="shared" si="28"/>
        <v>15200</v>
      </c>
      <c r="W22" s="31">
        <f t="shared" si="29"/>
        <v>15000</v>
      </c>
      <c r="X22" s="31">
        <f t="shared" si="30"/>
        <v>15200</v>
      </c>
      <c r="Y22" s="30">
        <f t="shared" si="12"/>
        <v>1800</v>
      </c>
      <c r="Z22" s="30">
        <f t="shared" si="31"/>
        <v>114</v>
      </c>
      <c r="AA22" s="30">
        <v>0</v>
      </c>
      <c r="AB22" s="30">
        <v>10642</v>
      </c>
      <c r="AC22" s="30">
        <v>0</v>
      </c>
      <c r="AD22" s="30">
        <f t="shared" si="32"/>
        <v>12556</v>
      </c>
      <c r="AE22" s="30">
        <f t="shared" si="33"/>
        <v>2644</v>
      </c>
      <c r="AF22" s="34" t="s">
        <v>38</v>
      </c>
      <c r="AG22" s="200">
        <v>44120</v>
      </c>
      <c r="AH22" s="124"/>
      <c r="AI22" s="131">
        <v>80</v>
      </c>
      <c r="AJ22" s="123">
        <v>0</v>
      </c>
      <c r="AK22" s="16">
        <f>190*AI22+15*AJ22</f>
        <v>15200</v>
      </c>
      <c r="AL22" s="123">
        <f>AK22-V22</f>
        <v>0</v>
      </c>
      <c r="AM22" s="42"/>
    </row>
    <row r="23" spans="1:41" s="192" customFormat="1" ht="40.5" customHeight="1">
      <c r="A23" s="13">
        <v>14</v>
      </c>
      <c r="B23" s="21">
        <v>12870</v>
      </c>
      <c r="C23" s="23" t="s">
        <v>815</v>
      </c>
      <c r="D23" s="23" t="s">
        <v>816</v>
      </c>
      <c r="E23" s="12" t="s">
        <v>76</v>
      </c>
      <c r="F23" s="225">
        <v>1115747058</v>
      </c>
      <c r="G23" s="14">
        <v>11899</v>
      </c>
      <c r="H23" s="139" t="s">
        <v>817</v>
      </c>
      <c r="I23" s="113">
        <v>16200</v>
      </c>
      <c r="J23" s="111">
        <v>0</v>
      </c>
      <c r="K23" s="111">
        <v>0</v>
      </c>
      <c r="L23" s="111">
        <v>0</v>
      </c>
      <c r="M23" s="16">
        <f t="shared" si="26"/>
        <v>16200</v>
      </c>
      <c r="N23" s="12">
        <v>9</v>
      </c>
      <c r="O23" s="16">
        <v>0</v>
      </c>
      <c r="P23" s="30">
        <f t="shared" si="36"/>
        <v>4860</v>
      </c>
      <c r="Q23" s="30">
        <f t="shared" si="37"/>
        <v>0</v>
      </c>
      <c r="R23" s="30">
        <f t="shared" si="38"/>
        <v>0</v>
      </c>
      <c r="S23" s="30">
        <f t="shared" si="39"/>
        <v>0</v>
      </c>
      <c r="T23" s="30">
        <f t="shared" si="27"/>
        <v>80</v>
      </c>
      <c r="U23" s="30">
        <v>0</v>
      </c>
      <c r="V23" s="31">
        <f t="shared" si="28"/>
        <v>4940</v>
      </c>
      <c r="W23" s="31">
        <f t="shared" si="29"/>
        <v>4860</v>
      </c>
      <c r="X23" s="31">
        <f t="shared" si="30"/>
        <v>4940</v>
      </c>
      <c r="Y23" s="30">
        <f t="shared" si="12"/>
        <v>583</v>
      </c>
      <c r="Z23" s="30">
        <f t="shared" si="31"/>
        <v>38</v>
      </c>
      <c r="AA23" s="30">
        <v>0</v>
      </c>
      <c r="AB23" s="30">
        <v>0</v>
      </c>
      <c r="AC23" s="30">
        <v>0</v>
      </c>
      <c r="AD23" s="30">
        <f t="shared" si="32"/>
        <v>621</v>
      </c>
      <c r="AE23" s="30">
        <f t="shared" si="33"/>
        <v>4319</v>
      </c>
      <c r="AF23" s="34" t="s">
        <v>38</v>
      </c>
      <c r="AG23" s="221"/>
      <c r="AH23" s="124"/>
      <c r="AI23" s="131">
        <v>26</v>
      </c>
      <c r="AJ23" s="123">
        <v>0</v>
      </c>
      <c r="AK23" s="16">
        <f>190*AI23+15*AJ23</f>
        <v>4940</v>
      </c>
      <c r="AL23" s="123">
        <f>AK23-V23</f>
        <v>0</v>
      </c>
      <c r="AM23" s="42"/>
    </row>
    <row r="24" spans="1:41" s="124" customFormat="1" ht="40.5" customHeight="1">
      <c r="A24" s="13">
        <v>15</v>
      </c>
      <c r="B24" s="127">
        <v>10931</v>
      </c>
      <c r="C24" s="12" t="s">
        <v>81</v>
      </c>
      <c r="D24" s="128" t="s">
        <v>82</v>
      </c>
      <c r="E24" s="12" t="s">
        <v>83</v>
      </c>
      <c r="F24" s="129">
        <v>2105973079</v>
      </c>
      <c r="G24" s="130">
        <v>958</v>
      </c>
      <c r="H24" s="88" t="s">
        <v>84</v>
      </c>
      <c r="I24" s="113">
        <v>16200</v>
      </c>
      <c r="J24" s="111">
        <v>0</v>
      </c>
      <c r="K24" s="111">
        <v>0</v>
      </c>
      <c r="L24" s="111">
        <v>0</v>
      </c>
      <c r="M24" s="16">
        <f t="shared" si="26"/>
        <v>16200</v>
      </c>
      <c r="N24" s="16">
        <v>29</v>
      </c>
      <c r="O24" s="16">
        <v>0</v>
      </c>
      <c r="P24" s="30">
        <f t="shared" si="36"/>
        <v>15660</v>
      </c>
      <c r="Q24" s="30">
        <f t="shared" si="37"/>
        <v>0</v>
      </c>
      <c r="R24" s="30">
        <f t="shared" si="38"/>
        <v>0</v>
      </c>
      <c r="S24" s="30">
        <f t="shared" si="39"/>
        <v>0</v>
      </c>
      <c r="T24" s="30">
        <f t="shared" si="27"/>
        <v>110</v>
      </c>
      <c r="U24" s="30">
        <v>0</v>
      </c>
      <c r="V24" s="31">
        <f t="shared" si="28"/>
        <v>15770</v>
      </c>
      <c r="W24" s="31">
        <f t="shared" si="29"/>
        <v>15000</v>
      </c>
      <c r="X24" s="31">
        <f t="shared" si="30"/>
        <v>15770</v>
      </c>
      <c r="Y24" s="30">
        <f t="shared" si="12"/>
        <v>1800</v>
      </c>
      <c r="Z24" s="30">
        <f t="shared" si="31"/>
        <v>119</v>
      </c>
      <c r="AA24" s="30">
        <v>0</v>
      </c>
      <c r="AB24" s="30">
        <v>0</v>
      </c>
      <c r="AC24" s="30">
        <v>0</v>
      </c>
      <c r="AD24" s="30">
        <f t="shared" si="32"/>
        <v>1919</v>
      </c>
      <c r="AE24" s="30">
        <f t="shared" si="33"/>
        <v>13851</v>
      </c>
      <c r="AF24" s="34" t="s">
        <v>38</v>
      </c>
      <c r="AG24" s="200">
        <v>44117</v>
      </c>
      <c r="AH24" s="35"/>
      <c r="AI24" s="52">
        <v>83</v>
      </c>
      <c r="AJ24" s="123">
        <v>0</v>
      </c>
      <c r="AK24" s="16">
        <f t="shared" ref="AK24:AK28" si="40">190*AI24+15*AJ24</f>
        <v>15770</v>
      </c>
      <c r="AL24" s="123">
        <f t="shared" ref="AL24:AL28" si="41">AK24-V24</f>
        <v>0</v>
      </c>
      <c r="AM24" s="42"/>
    </row>
    <row r="25" spans="1:41" s="124" customFormat="1" ht="40.5" customHeight="1">
      <c r="A25" s="13">
        <v>16</v>
      </c>
      <c r="B25" s="127">
        <v>10926</v>
      </c>
      <c r="C25" s="12" t="s">
        <v>85</v>
      </c>
      <c r="D25" s="128" t="s">
        <v>86</v>
      </c>
      <c r="E25" s="12" t="s">
        <v>83</v>
      </c>
      <c r="F25" s="129">
        <v>3011033570</v>
      </c>
      <c r="G25" s="131">
        <v>953</v>
      </c>
      <c r="H25" s="88" t="s">
        <v>87</v>
      </c>
      <c r="I25" s="113">
        <v>16200</v>
      </c>
      <c r="J25" s="111">
        <v>0</v>
      </c>
      <c r="K25" s="111">
        <v>0</v>
      </c>
      <c r="L25" s="111">
        <v>0</v>
      </c>
      <c r="M25" s="16">
        <f t="shared" si="26"/>
        <v>16200</v>
      </c>
      <c r="N25" s="16">
        <v>28</v>
      </c>
      <c r="O25" s="16">
        <v>0</v>
      </c>
      <c r="P25" s="30">
        <f t="shared" si="36"/>
        <v>15120</v>
      </c>
      <c r="Q25" s="30">
        <f t="shared" si="37"/>
        <v>0</v>
      </c>
      <c r="R25" s="30">
        <f t="shared" si="38"/>
        <v>0</v>
      </c>
      <c r="S25" s="30">
        <f t="shared" si="39"/>
        <v>0</v>
      </c>
      <c r="T25" s="30">
        <f t="shared" si="27"/>
        <v>270</v>
      </c>
      <c r="U25" s="30">
        <v>0</v>
      </c>
      <c r="V25" s="31">
        <f t="shared" si="28"/>
        <v>15390</v>
      </c>
      <c r="W25" s="31">
        <f t="shared" si="29"/>
        <v>15000</v>
      </c>
      <c r="X25" s="31">
        <f t="shared" si="30"/>
        <v>15390</v>
      </c>
      <c r="Y25" s="30">
        <f t="shared" si="12"/>
        <v>1800</v>
      </c>
      <c r="Z25" s="30">
        <f t="shared" si="31"/>
        <v>116</v>
      </c>
      <c r="AA25" s="30">
        <v>0</v>
      </c>
      <c r="AB25" s="30">
        <v>0</v>
      </c>
      <c r="AC25" s="30">
        <v>0</v>
      </c>
      <c r="AD25" s="30">
        <f t="shared" si="32"/>
        <v>1916</v>
      </c>
      <c r="AE25" s="30">
        <f t="shared" si="33"/>
        <v>13474</v>
      </c>
      <c r="AF25" s="34" t="s">
        <v>38</v>
      </c>
      <c r="AG25" s="200">
        <v>44117</v>
      </c>
      <c r="AH25" s="35"/>
      <c r="AI25" s="52">
        <v>81</v>
      </c>
      <c r="AJ25" s="123">
        <v>0</v>
      </c>
      <c r="AK25" s="16">
        <f t="shared" si="40"/>
        <v>15390</v>
      </c>
      <c r="AL25" s="123">
        <f t="shared" si="41"/>
        <v>0</v>
      </c>
      <c r="AM25" s="42"/>
    </row>
    <row r="26" spans="1:41" s="124" customFormat="1" ht="40.5" customHeight="1">
      <c r="A26" s="13">
        <v>17</v>
      </c>
      <c r="B26" s="127">
        <v>11267</v>
      </c>
      <c r="C26" s="12" t="s">
        <v>88</v>
      </c>
      <c r="D26" s="12" t="s">
        <v>89</v>
      </c>
      <c r="E26" s="12" t="s">
        <v>83</v>
      </c>
      <c r="F26" s="13">
        <v>1114620462</v>
      </c>
      <c r="G26" s="14">
        <v>1293</v>
      </c>
      <c r="H26" s="88" t="s">
        <v>90</v>
      </c>
      <c r="I26" s="113">
        <v>16200</v>
      </c>
      <c r="J26" s="111">
        <v>0</v>
      </c>
      <c r="K26" s="111">
        <v>0</v>
      </c>
      <c r="L26" s="111">
        <v>0</v>
      </c>
      <c r="M26" s="16">
        <f t="shared" si="26"/>
        <v>16200</v>
      </c>
      <c r="N26" s="16">
        <v>26</v>
      </c>
      <c r="O26" s="16">
        <v>0</v>
      </c>
      <c r="P26" s="30">
        <f t="shared" si="36"/>
        <v>14040</v>
      </c>
      <c r="Q26" s="30">
        <f t="shared" si="37"/>
        <v>0</v>
      </c>
      <c r="R26" s="30">
        <f t="shared" si="38"/>
        <v>0</v>
      </c>
      <c r="S26" s="30">
        <f t="shared" si="39"/>
        <v>0</v>
      </c>
      <c r="T26" s="30">
        <f t="shared" si="27"/>
        <v>20</v>
      </c>
      <c r="U26" s="30">
        <v>0</v>
      </c>
      <c r="V26" s="31">
        <f t="shared" si="28"/>
        <v>14060</v>
      </c>
      <c r="W26" s="31">
        <f t="shared" si="29"/>
        <v>14040</v>
      </c>
      <c r="X26" s="31">
        <f t="shared" si="30"/>
        <v>14060</v>
      </c>
      <c r="Y26" s="30">
        <f t="shared" si="12"/>
        <v>1685</v>
      </c>
      <c r="Z26" s="30">
        <f t="shared" si="31"/>
        <v>106</v>
      </c>
      <c r="AA26" s="30">
        <v>0</v>
      </c>
      <c r="AB26" s="30">
        <v>0</v>
      </c>
      <c r="AC26" s="30">
        <v>0</v>
      </c>
      <c r="AD26" s="30">
        <f t="shared" si="32"/>
        <v>1791</v>
      </c>
      <c r="AE26" s="30">
        <f t="shared" si="33"/>
        <v>12269</v>
      </c>
      <c r="AF26" s="34" t="s">
        <v>38</v>
      </c>
      <c r="AG26" s="200">
        <v>44117</v>
      </c>
      <c r="AH26" s="35"/>
      <c r="AI26" s="52">
        <v>74</v>
      </c>
      <c r="AJ26" s="123">
        <v>0</v>
      </c>
      <c r="AK26" s="16">
        <f t="shared" si="40"/>
        <v>14060</v>
      </c>
      <c r="AL26" s="123">
        <f t="shared" si="41"/>
        <v>0</v>
      </c>
    </row>
    <row r="27" spans="1:41" s="124" customFormat="1" ht="40.5" customHeight="1">
      <c r="A27" s="13">
        <v>18</v>
      </c>
      <c r="B27" s="127">
        <v>10927</v>
      </c>
      <c r="C27" s="12" t="s">
        <v>91</v>
      </c>
      <c r="D27" s="128" t="s">
        <v>92</v>
      </c>
      <c r="E27" s="12" t="s">
        <v>83</v>
      </c>
      <c r="F27" s="129">
        <v>2105972983</v>
      </c>
      <c r="G27" s="14">
        <v>954</v>
      </c>
      <c r="H27" s="88" t="s">
        <v>93</v>
      </c>
      <c r="I27" s="113">
        <v>16200</v>
      </c>
      <c r="J27" s="111">
        <v>0</v>
      </c>
      <c r="K27" s="111">
        <v>0</v>
      </c>
      <c r="L27" s="111">
        <v>0</v>
      </c>
      <c r="M27" s="16">
        <f t="shared" si="26"/>
        <v>16200</v>
      </c>
      <c r="N27" s="16">
        <v>29</v>
      </c>
      <c r="O27" s="16">
        <v>0</v>
      </c>
      <c r="P27" s="30">
        <f t="shared" si="36"/>
        <v>15660</v>
      </c>
      <c r="Q27" s="30">
        <f t="shared" si="37"/>
        <v>0</v>
      </c>
      <c r="R27" s="30">
        <f t="shared" si="38"/>
        <v>0</v>
      </c>
      <c r="S27" s="30">
        <f t="shared" si="39"/>
        <v>0</v>
      </c>
      <c r="T27" s="30">
        <f t="shared" si="27"/>
        <v>300</v>
      </c>
      <c r="U27" s="30">
        <v>0</v>
      </c>
      <c r="V27" s="31">
        <f t="shared" si="28"/>
        <v>15960</v>
      </c>
      <c r="W27" s="31">
        <f t="shared" si="29"/>
        <v>15000</v>
      </c>
      <c r="X27" s="31">
        <f t="shared" si="30"/>
        <v>15960</v>
      </c>
      <c r="Y27" s="30">
        <f t="shared" si="12"/>
        <v>1800</v>
      </c>
      <c r="Z27" s="30">
        <f t="shared" si="31"/>
        <v>120</v>
      </c>
      <c r="AA27" s="30">
        <v>0</v>
      </c>
      <c r="AB27" s="30">
        <v>0</v>
      </c>
      <c r="AC27" s="30">
        <v>0</v>
      </c>
      <c r="AD27" s="30">
        <f t="shared" si="32"/>
        <v>1920</v>
      </c>
      <c r="AE27" s="30">
        <f t="shared" si="33"/>
        <v>14040</v>
      </c>
      <c r="AF27" s="34" t="s">
        <v>38</v>
      </c>
      <c r="AG27" s="200">
        <v>44117</v>
      </c>
      <c r="AH27" s="35"/>
      <c r="AI27" s="52">
        <v>84</v>
      </c>
      <c r="AJ27" s="123">
        <v>0</v>
      </c>
      <c r="AK27" s="16">
        <f t="shared" si="40"/>
        <v>15960</v>
      </c>
      <c r="AL27" s="123">
        <f t="shared" si="41"/>
        <v>0</v>
      </c>
    </row>
    <row r="28" spans="1:41" s="124" customFormat="1" ht="40.5" customHeight="1">
      <c r="A28" s="13">
        <v>19</v>
      </c>
      <c r="B28" s="133">
        <v>12280</v>
      </c>
      <c r="C28" s="12" t="s">
        <v>94</v>
      </c>
      <c r="D28" s="25" t="s">
        <v>95</v>
      </c>
      <c r="E28" s="12" t="s">
        <v>83</v>
      </c>
      <c r="F28" s="13">
        <v>1114659901</v>
      </c>
      <c r="G28" s="14">
        <v>1306</v>
      </c>
      <c r="H28" s="80" t="s">
        <v>96</v>
      </c>
      <c r="I28" s="113">
        <v>16200</v>
      </c>
      <c r="J28" s="111">
        <v>0</v>
      </c>
      <c r="K28" s="111">
        <v>0</v>
      </c>
      <c r="L28" s="111">
        <v>0</v>
      </c>
      <c r="M28" s="16">
        <f t="shared" si="26"/>
        <v>16200</v>
      </c>
      <c r="N28" s="16">
        <v>19</v>
      </c>
      <c r="O28" s="16">
        <v>0</v>
      </c>
      <c r="P28" s="30">
        <f t="shared" si="36"/>
        <v>10260</v>
      </c>
      <c r="Q28" s="30">
        <f t="shared" si="37"/>
        <v>0</v>
      </c>
      <c r="R28" s="30">
        <f t="shared" si="38"/>
        <v>0</v>
      </c>
      <c r="S28" s="30">
        <f t="shared" si="39"/>
        <v>0</v>
      </c>
      <c r="T28" s="30">
        <f t="shared" si="27"/>
        <v>190</v>
      </c>
      <c r="U28" s="30">
        <v>0</v>
      </c>
      <c r="V28" s="31">
        <f t="shared" si="28"/>
        <v>10450</v>
      </c>
      <c r="W28" s="31">
        <f t="shared" si="29"/>
        <v>10260</v>
      </c>
      <c r="X28" s="31">
        <f t="shared" si="30"/>
        <v>10450</v>
      </c>
      <c r="Y28" s="30">
        <f t="shared" si="12"/>
        <v>1231</v>
      </c>
      <c r="Z28" s="30">
        <f t="shared" si="31"/>
        <v>79</v>
      </c>
      <c r="AA28" s="30">
        <v>0</v>
      </c>
      <c r="AB28" s="30">
        <v>0</v>
      </c>
      <c r="AC28" s="30">
        <v>0</v>
      </c>
      <c r="AD28" s="30">
        <f t="shared" si="32"/>
        <v>1310</v>
      </c>
      <c r="AE28" s="30">
        <f t="shared" si="33"/>
        <v>9140</v>
      </c>
      <c r="AF28" s="34" t="s">
        <v>38</v>
      </c>
      <c r="AG28" s="200">
        <v>44117</v>
      </c>
      <c r="AH28" s="35"/>
      <c r="AI28" s="52">
        <v>55</v>
      </c>
      <c r="AJ28" s="123">
        <v>0</v>
      </c>
      <c r="AK28" s="16">
        <f t="shared" si="40"/>
        <v>10450</v>
      </c>
      <c r="AL28" s="123">
        <f t="shared" si="41"/>
        <v>0</v>
      </c>
    </row>
    <row r="29" spans="1:41" s="124" customFormat="1" ht="40.5" customHeight="1">
      <c r="A29" s="13">
        <v>20</v>
      </c>
      <c r="B29" s="127">
        <v>10928</v>
      </c>
      <c r="C29" s="12" t="s">
        <v>97</v>
      </c>
      <c r="D29" s="128" t="s">
        <v>98</v>
      </c>
      <c r="E29" s="12" t="s">
        <v>83</v>
      </c>
      <c r="F29" s="129">
        <v>2105973033</v>
      </c>
      <c r="G29" s="130">
        <v>955</v>
      </c>
      <c r="H29" s="88" t="s">
        <v>99</v>
      </c>
      <c r="I29" s="113">
        <v>16200</v>
      </c>
      <c r="J29" s="111">
        <v>0</v>
      </c>
      <c r="K29" s="111">
        <v>0</v>
      </c>
      <c r="L29" s="111">
        <v>0</v>
      </c>
      <c r="M29" s="16">
        <f>I29+J29+K29+L29</f>
        <v>16200</v>
      </c>
      <c r="N29" s="16">
        <v>25</v>
      </c>
      <c r="O29" s="16">
        <v>0</v>
      </c>
      <c r="P29" s="30">
        <f t="shared" si="36"/>
        <v>13500</v>
      </c>
      <c r="Q29" s="30">
        <f t="shared" si="37"/>
        <v>0</v>
      </c>
      <c r="R29" s="30">
        <f t="shared" si="38"/>
        <v>0</v>
      </c>
      <c r="S29" s="30">
        <f t="shared" si="39"/>
        <v>0</v>
      </c>
      <c r="T29" s="30">
        <f>AK29-P29</f>
        <v>370</v>
      </c>
      <c r="U29" s="30">
        <v>0</v>
      </c>
      <c r="V29" s="31">
        <f>U29+T29+S29+R29+Q29+P29</f>
        <v>13870</v>
      </c>
      <c r="W29" s="31">
        <f>IF(P29&gt;15000,15000,P29)</f>
        <v>13500</v>
      </c>
      <c r="X29" s="31">
        <f>V29</f>
        <v>13870</v>
      </c>
      <c r="Y29" s="30">
        <f t="shared" si="12"/>
        <v>1620</v>
      </c>
      <c r="Z29" s="30">
        <f>CEILING(X29*0.75%,1)</f>
        <v>105</v>
      </c>
      <c r="AA29" s="30">
        <v>0</v>
      </c>
      <c r="AB29" s="30">
        <v>8952</v>
      </c>
      <c r="AC29" s="30">
        <v>0</v>
      </c>
      <c r="AD29" s="30">
        <f>Y29+Z29+AA29+AB29+AC29</f>
        <v>10677</v>
      </c>
      <c r="AE29" s="30">
        <f>V29-AD29</f>
        <v>3193</v>
      </c>
      <c r="AF29" s="34" t="s">
        <v>38</v>
      </c>
      <c r="AG29" s="200">
        <v>44117</v>
      </c>
      <c r="AH29" s="35"/>
      <c r="AI29" s="52">
        <v>73</v>
      </c>
      <c r="AJ29" s="123">
        <v>0</v>
      </c>
      <c r="AK29" s="16">
        <f>190*AI29+15*AJ29</f>
        <v>13870</v>
      </c>
      <c r="AL29" s="123">
        <f>AK29-V29</f>
        <v>0</v>
      </c>
      <c r="AM29" s="42"/>
    </row>
    <row r="30" spans="1:41" s="124" customFormat="1" ht="40.5" customHeight="1">
      <c r="A30" s="13">
        <v>21</v>
      </c>
      <c r="B30" s="21">
        <v>12830</v>
      </c>
      <c r="C30" s="12" t="s">
        <v>311</v>
      </c>
      <c r="D30" s="205" t="s">
        <v>312</v>
      </c>
      <c r="E30" s="12" t="s">
        <v>83</v>
      </c>
      <c r="F30" s="129">
        <v>1115552139</v>
      </c>
      <c r="G30" s="14">
        <v>11859</v>
      </c>
      <c r="H30" s="88">
        <v>101465961252</v>
      </c>
      <c r="I30" s="113">
        <v>16200</v>
      </c>
      <c r="J30" s="111">
        <v>0</v>
      </c>
      <c r="K30" s="111">
        <v>0</v>
      </c>
      <c r="L30" s="111">
        <v>0</v>
      </c>
      <c r="M30" s="16">
        <f>I30+J30+K30+L30</f>
        <v>16200</v>
      </c>
      <c r="N30" s="16">
        <v>0</v>
      </c>
      <c r="O30" s="16">
        <v>0</v>
      </c>
      <c r="P30" s="30">
        <f t="shared" si="36"/>
        <v>0</v>
      </c>
      <c r="Q30" s="30">
        <f t="shared" si="37"/>
        <v>0</v>
      </c>
      <c r="R30" s="30">
        <f t="shared" si="38"/>
        <v>0</v>
      </c>
      <c r="S30" s="30">
        <f t="shared" si="39"/>
        <v>0</v>
      </c>
      <c r="T30" s="30">
        <f>AK30-P30</f>
        <v>0</v>
      </c>
      <c r="U30" s="30">
        <v>0</v>
      </c>
      <c r="V30" s="31">
        <f>U30+T30+S30+R30+Q30+P30</f>
        <v>0</v>
      </c>
      <c r="W30" s="31">
        <f>IF(P30&gt;15000,15000,P30)</f>
        <v>0</v>
      </c>
      <c r="X30" s="31">
        <f>V30</f>
        <v>0</v>
      </c>
      <c r="Y30" s="30">
        <f t="shared" si="12"/>
        <v>0</v>
      </c>
      <c r="Z30" s="30">
        <f>CEILING(X30*0.75%,1)</f>
        <v>0</v>
      </c>
      <c r="AA30" s="30">
        <v>0</v>
      </c>
      <c r="AB30" s="30">
        <v>0</v>
      </c>
      <c r="AC30" s="30">
        <v>0</v>
      </c>
      <c r="AD30" s="30">
        <f>Y30+Z30+AA30+AB30+AC30</f>
        <v>0</v>
      </c>
      <c r="AE30" s="30">
        <f>V30-AD30</f>
        <v>0</v>
      </c>
      <c r="AF30" s="34"/>
      <c r="AG30" s="35"/>
      <c r="AH30" s="35"/>
      <c r="AI30" s="52">
        <v>0</v>
      </c>
      <c r="AJ30" s="123">
        <v>0</v>
      </c>
      <c r="AK30" s="16">
        <f>190*AI30+15*AJ30</f>
        <v>0</v>
      </c>
      <c r="AL30" s="123">
        <f>AK30-V30</f>
        <v>0</v>
      </c>
      <c r="AM30" s="42"/>
    </row>
    <row r="31" spans="1:41" s="192" customFormat="1" ht="34.5" customHeight="1">
      <c r="A31" s="13">
        <v>22</v>
      </c>
      <c r="B31" s="75">
        <v>12829</v>
      </c>
      <c r="C31" s="46" t="s">
        <v>74</v>
      </c>
      <c r="D31" s="205" t="s">
        <v>313</v>
      </c>
      <c r="E31" s="141" t="s">
        <v>115</v>
      </c>
      <c r="F31" s="196">
        <v>1115254115</v>
      </c>
      <c r="G31" s="197">
        <v>11858</v>
      </c>
      <c r="H31" s="198" t="s">
        <v>308</v>
      </c>
      <c r="I31" s="189">
        <v>14900</v>
      </c>
      <c r="J31" s="189">
        <v>0</v>
      </c>
      <c r="K31" s="189">
        <v>0</v>
      </c>
      <c r="L31" s="190">
        <v>0</v>
      </c>
      <c r="M31" s="16">
        <f t="shared" ref="M31:M60" si="42">I31+J31+K31+L31</f>
        <v>14900</v>
      </c>
      <c r="N31" s="16">
        <v>30</v>
      </c>
      <c r="O31" s="16">
        <v>0</v>
      </c>
      <c r="P31" s="30">
        <f>ROUND(I31/30*N31,0)</f>
        <v>14900</v>
      </c>
      <c r="Q31" s="30">
        <f>ROUND(J31/30*N31,0)</f>
        <v>0</v>
      </c>
      <c r="R31" s="30">
        <f>ROUND(K31/30*N31,0)</f>
        <v>0</v>
      </c>
      <c r="S31" s="30">
        <f>ROUND(I31/30/8*2*O31,0)</f>
        <v>0</v>
      </c>
      <c r="T31" s="30">
        <f>ROUND(L31/30*N31,0)</f>
        <v>0</v>
      </c>
      <c r="U31" s="30">
        <v>0</v>
      </c>
      <c r="V31" s="31">
        <f t="shared" ref="V31:V60" si="43">U31+T31+S31+R31+Q31+P31</f>
        <v>14900</v>
      </c>
      <c r="W31" s="31">
        <f t="shared" ref="W31:W59" si="44">IF(P31&gt;15000,15000,P31)</f>
        <v>14900</v>
      </c>
      <c r="X31" s="31">
        <f t="shared" ref="X31:X60" si="45">V31</f>
        <v>14900</v>
      </c>
      <c r="Y31" s="30">
        <f t="shared" si="12"/>
        <v>1788</v>
      </c>
      <c r="Z31" s="30">
        <f t="shared" ref="Z31:Z60" si="46">CEILING(X31*0.75%,1)</f>
        <v>112</v>
      </c>
      <c r="AA31" s="30">
        <v>0</v>
      </c>
      <c r="AB31" s="30">
        <v>0</v>
      </c>
      <c r="AC31" s="30">
        <v>0</v>
      </c>
      <c r="AD31" s="30">
        <f>+AC31+AB31+AA31+Z31+Y31</f>
        <v>1900</v>
      </c>
      <c r="AE31" s="30">
        <f t="shared" ref="AE31:AE60" si="47">V31-AD31</f>
        <v>13000</v>
      </c>
      <c r="AF31" s="226" t="s">
        <v>38</v>
      </c>
      <c r="AG31" s="199">
        <v>44118</v>
      </c>
      <c r="AH31" s="42"/>
      <c r="AI31" s="191"/>
      <c r="AJ31" s="191"/>
      <c r="AK31" s="191"/>
      <c r="AM31" s="120"/>
    </row>
    <row r="32" spans="1:41" s="192" customFormat="1" ht="34.5" customHeight="1">
      <c r="A32" s="13">
        <v>23</v>
      </c>
      <c r="B32" s="21">
        <v>12865</v>
      </c>
      <c r="C32" s="23" t="s">
        <v>818</v>
      </c>
      <c r="D32" s="23" t="s">
        <v>819</v>
      </c>
      <c r="E32" s="141" t="s">
        <v>115</v>
      </c>
      <c r="F32" s="225">
        <v>1115745449</v>
      </c>
      <c r="G32" s="197">
        <v>11894</v>
      </c>
      <c r="H32" s="139" t="s">
        <v>820</v>
      </c>
      <c r="I32" s="189">
        <v>14900</v>
      </c>
      <c r="J32" s="189">
        <v>0</v>
      </c>
      <c r="K32" s="189">
        <v>0</v>
      </c>
      <c r="L32" s="190">
        <v>0</v>
      </c>
      <c r="M32" s="16">
        <f t="shared" si="42"/>
        <v>14900</v>
      </c>
      <c r="N32" s="16">
        <v>21</v>
      </c>
      <c r="O32" s="16">
        <v>0</v>
      </c>
      <c r="P32" s="30">
        <f>140*71</f>
        <v>9940</v>
      </c>
      <c r="Q32" s="30">
        <f>ROUND(J32/30*N32,0)</f>
        <v>0</v>
      </c>
      <c r="R32" s="30">
        <f>ROUND(K32/30*N32,0)</f>
        <v>0</v>
      </c>
      <c r="S32" s="30">
        <f>ROUND(I32/30/8*2*O32,0)</f>
        <v>0</v>
      </c>
      <c r="T32" s="30">
        <f>ROUND(L32/30*N32,0)</f>
        <v>0</v>
      </c>
      <c r="U32" s="30">
        <v>0</v>
      </c>
      <c r="V32" s="31">
        <f t="shared" si="43"/>
        <v>9940</v>
      </c>
      <c r="W32" s="31">
        <f t="shared" si="44"/>
        <v>9940</v>
      </c>
      <c r="X32" s="31">
        <f t="shared" si="45"/>
        <v>9940</v>
      </c>
      <c r="Y32" s="30">
        <f t="shared" si="12"/>
        <v>1193</v>
      </c>
      <c r="Z32" s="30">
        <f t="shared" si="46"/>
        <v>75</v>
      </c>
      <c r="AA32" s="30">
        <v>0</v>
      </c>
      <c r="AB32" s="30">
        <v>0</v>
      </c>
      <c r="AC32" s="30">
        <v>0</v>
      </c>
      <c r="AD32" s="30">
        <f>+AC32+AB32+AA32+Z32+Y32</f>
        <v>1268</v>
      </c>
      <c r="AE32" s="30">
        <f t="shared" si="47"/>
        <v>8672</v>
      </c>
      <c r="AF32" s="226" t="s">
        <v>38</v>
      </c>
      <c r="AG32" s="199"/>
      <c r="AH32" s="42"/>
      <c r="AI32" s="191"/>
      <c r="AJ32" s="191"/>
      <c r="AK32" s="191"/>
      <c r="AM32" s="120"/>
    </row>
    <row r="33" spans="1:41" s="120" customFormat="1" ht="39.6" customHeight="1">
      <c r="A33" s="13">
        <v>24</v>
      </c>
      <c r="B33" s="127">
        <v>11190</v>
      </c>
      <c r="C33" s="12" t="s">
        <v>116</v>
      </c>
      <c r="D33" s="12" t="s">
        <v>117</v>
      </c>
      <c r="E33" s="141" t="s">
        <v>115</v>
      </c>
      <c r="F33" s="12">
        <v>1313090433</v>
      </c>
      <c r="G33" s="14">
        <v>1216</v>
      </c>
      <c r="H33" s="88" t="s">
        <v>118</v>
      </c>
      <c r="I33" s="113">
        <v>16200</v>
      </c>
      <c r="J33" s="111">
        <v>0</v>
      </c>
      <c r="K33" s="111">
        <v>0</v>
      </c>
      <c r="L33" s="111">
        <v>0</v>
      </c>
      <c r="M33" s="16">
        <f t="shared" si="42"/>
        <v>16200</v>
      </c>
      <c r="N33" s="16">
        <v>29</v>
      </c>
      <c r="O33" s="123">
        <v>0</v>
      </c>
      <c r="P33" s="30">
        <f>ROUND(I33/30*N33,0)</f>
        <v>15660</v>
      </c>
      <c r="Q33" s="30">
        <f>ROUND(J33/30*N33,0)</f>
        <v>0</v>
      </c>
      <c r="R33" s="30">
        <f>ROUND(K33/30*N33,0)</f>
        <v>0</v>
      </c>
      <c r="S33" s="30">
        <f>ROUND(I33/30/8*2*O33,0)</f>
        <v>0</v>
      </c>
      <c r="T33" s="30">
        <f t="shared" ref="T33:T42" si="48">AK33-P33</f>
        <v>300</v>
      </c>
      <c r="U33" s="30">
        <v>0</v>
      </c>
      <c r="V33" s="31">
        <f t="shared" si="43"/>
        <v>15960</v>
      </c>
      <c r="W33" s="31">
        <f t="shared" si="44"/>
        <v>15000</v>
      </c>
      <c r="X33" s="31">
        <f t="shared" si="45"/>
        <v>15960</v>
      </c>
      <c r="Y33" s="30">
        <f t="shared" si="12"/>
        <v>1800</v>
      </c>
      <c r="Z33" s="30">
        <f t="shared" si="46"/>
        <v>120</v>
      </c>
      <c r="AA33" s="30">
        <v>0</v>
      </c>
      <c r="AB33" s="30">
        <v>0</v>
      </c>
      <c r="AC33" s="30">
        <v>0</v>
      </c>
      <c r="AD33" s="30">
        <f t="shared" ref="AD33:AD42" si="49">Y33+Z33+AA33+AB33+AC33</f>
        <v>1920</v>
      </c>
      <c r="AE33" s="30">
        <f t="shared" si="47"/>
        <v>14040</v>
      </c>
      <c r="AF33" s="34" t="s">
        <v>38</v>
      </c>
      <c r="AG33" s="200">
        <v>44116</v>
      </c>
      <c r="AH33" s="140"/>
      <c r="AI33" s="132">
        <v>84</v>
      </c>
      <c r="AJ33" s="132">
        <v>0</v>
      </c>
      <c r="AK33" s="16">
        <f>190*AI33+15*AJ33</f>
        <v>15960</v>
      </c>
      <c r="AL33" s="123">
        <f t="shared" ref="AL33:AL42" si="50">AK33-V33</f>
        <v>0</v>
      </c>
      <c r="AM33" s="213"/>
    </row>
    <row r="34" spans="1:41" s="120" customFormat="1" ht="39" customHeight="1">
      <c r="A34" s="13">
        <v>25</v>
      </c>
      <c r="B34" s="127">
        <v>11189</v>
      </c>
      <c r="C34" s="23" t="s">
        <v>119</v>
      </c>
      <c r="D34" s="12" t="s">
        <v>120</v>
      </c>
      <c r="E34" s="141" t="s">
        <v>115</v>
      </c>
      <c r="F34" s="12">
        <v>1312913562</v>
      </c>
      <c r="G34" s="14">
        <v>1215</v>
      </c>
      <c r="H34" s="88" t="s">
        <v>121</v>
      </c>
      <c r="I34" s="113">
        <v>16200</v>
      </c>
      <c r="J34" s="111">
        <v>0</v>
      </c>
      <c r="K34" s="111">
        <v>0</v>
      </c>
      <c r="L34" s="111">
        <v>0</v>
      </c>
      <c r="M34" s="16">
        <f t="shared" si="42"/>
        <v>16200</v>
      </c>
      <c r="N34" s="16">
        <v>30</v>
      </c>
      <c r="O34" s="123">
        <v>0</v>
      </c>
      <c r="P34" s="30">
        <f t="shared" ref="P34:P42" si="51">ROUND(I34/30*N34,0)</f>
        <v>16200</v>
      </c>
      <c r="Q34" s="30">
        <f t="shared" ref="Q34:Q42" si="52">ROUND(J34/30*N34,0)</f>
        <v>0</v>
      </c>
      <c r="R34" s="30">
        <f t="shared" ref="R34:R66" si="53">ROUND(K34/30*N34,0)</f>
        <v>0</v>
      </c>
      <c r="S34" s="30">
        <f t="shared" ref="S34:S42" si="54">ROUND(I34/30/8*2*O34,0)</f>
        <v>0</v>
      </c>
      <c r="T34" s="30">
        <f t="shared" si="48"/>
        <v>140</v>
      </c>
      <c r="U34" s="30">
        <v>0</v>
      </c>
      <c r="V34" s="31">
        <f t="shared" si="43"/>
        <v>16340</v>
      </c>
      <c r="W34" s="31">
        <f t="shared" si="44"/>
        <v>15000</v>
      </c>
      <c r="X34" s="31">
        <f t="shared" si="45"/>
        <v>16340</v>
      </c>
      <c r="Y34" s="30">
        <f t="shared" si="12"/>
        <v>1800</v>
      </c>
      <c r="Z34" s="30">
        <f t="shared" si="46"/>
        <v>123</v>
      </c>
      <c r="AA34" s="30">
        <v>0</v>
      </c>
      <c r="AB34" s="30">
        <v>0</v>
      </c>
      <c r="AC34" s="30">
        <v>0</v>
      </c>
      <c r="AD34" s="30">
        <f t="shared" si="49"/>
        <v>1923</v>
      </c>
      <c r="AE34" s="30">
        <f t="shared" si="47"/>
        <v>14417</v>
      </c>
      <c r="AF34" s="34" t="s">
        <v>38</v>
      </c>
      <c r="AG34" s="200">
        <v>44116</v>
      </c>
      <c r="AH34" s="26"/>
      <c r="AI34" s="132">
        <v>86</v>
      </c>
      <c r="AJ34" s="132">
        <v>0</v>
      </c>
      <c r="AK34" s="16">
        <f t="shared" ref="AK34:AK42" si="55">190*AI34+15*AJ34</f>
        <v>16340</v>
      </c>
      <c r="AL34" s="123">
        <f t="shared" si="50"/>
        <v>0</v>
      </c>
      <c r="AM34" s="213"/>
    </row>
    <row r="35" spans="1:41" s="41" customFormat="1" ht="38.4" customHeight="1">
      <c r="A35" s="13">
        <v>26</v>
      </c>
      <c r="B35" s="16">
        <v>11201</v>
      </c>
      <c r="C35" s="23" t="s">
        <v>122</v>
      </c>
      <c r="D35" s="12" t="s">
        <v>123</v>
      </c>
      <c r="E35" s="22" t="s">
        <v>115</v>
      </c>
      <c r="F35" s="12">
        <v>1321000631</v>
      </c>
      <c r="G35" s="14">
        <v>1227</v>
      </c>
      <c r="H35" s="88" t="s">
        <v>124</v>
      </c>
      <c r="I35" s="16">
        <v>16200</v>
      </c>
      <c r="J35" s="13">
        <v>0</v>
      </c>
      <c r="K35" s="13">
        <v>0</v>
      </c>
      <c r="L35" s="13">
        <v>0</v>
      </c>
      <c r="M35" s="16">
        <f t="shared" si="42"/>
        <v>16200</v>
      </c>
      <c r="N35" s="16">
        <v>29</v>
      </c>
      <c r="O35" s="16">
        <v>0</v>
      </c>
      <c r="P35" s="30">
        <f t="shared" si="51"/>
        <v>15660</v>
      </c>
      <c r="Q35" s="30">
        <f t="shared" si="52"/>
        <v>0</v>
      </c>
      <c r="R35" s="30">
        <f t="shared" si="53"/>
        <v>0</v>
      </c>
      <c r="S35" s="30">
        <f t="shared" si="54"/>
        <v>0</v>
      </c>
      <c r="T35" s="30">
        <f t="shared" si="48"/>
        <v>490</v>
      </c>
      <c r="U35" s="30">
        <v>0</v>
      </c>
      <c r="V35" s="31">
        <f t="shared" si="43"/>
        <v>16150</v>
      </c>
      <c r="W35" s="31">
        <f t="shared" si="44"/>
        <v>15000</v>
      </c>
      <c r="X35" s="31">
        <f t="shared" si="45"/>
        <v>16150</v>
      </c>
      <c r="Y35" s="30">
        <f t="shared" si="12"/>
        <v>1800</v>
      </c>
      <c r="Z35" s="30">
        <f t="shared" si="46"/>
        <v>122</v>
      </c>
      <c r="AA35" s="30">
        <v>0</v>
      </c>
      <c r="AB35" s="30">
        <v>0</v>
      </c>
      <c r="AC35" s="30">
        <v>0</v>
      </c>
      <c r="AD35" s="30">
        <f t="shared" si="49"/>
        <v>1922</v>
      </c>
      <c r="AE35" s="30">
        <f t="shared" si="47"/>
        <v>14228</v>
      </c>
      <c r="AF35" s="34" t="s">
        <v>38</v>
      </c>
      <c r="AG35" s="200">
        <v>44116</v>
      </c>
      <c r="AH35" s="26"/>
      <c r="AI35" s="16">
        <v>85</v>
      </c>
      <c r="AJ35" s="16">
        <v>0</v>
      </c>
      <c r="AK35" s="16">
        <f t="shared" si="55"/>
        <v>16150</v>
      </c>
      <c r="AL35" s="16">
        <f t="shared" si="50"/>
        <v>0</v>
      </c>
      <c r="AM35" s="213"/>
      <c r="AN35" s="202"/>
    </row>
    <row r="36" spans="1:41" s="41" customFormat="1" ht="39" customHeight="1">
      <c r="A36" s="13">
        <v>27</v>
      </c>
      <c r="B36" s="16">
        <v>11192</v>
      </c>
      <c r="C36" s="23" t="s">
        <v>125</v>
      </c>
      <c r="D36" s="12" t="s">
        <v>126</v>
      </c>
      <c r="E36" s="22" t="s">
        <v>115</v>
      </c>
      <c r="F36" s="12">
        <v>1314160908</v>
      </c>
      <c r="G36" s="14">
        <v>1218</v>
      </c>
      <c r="H36" s="88" t="s">
        <v>127</v>
      </c>
      <c r="I36" s="113">
        <v>16200</v>
      </c>
      <c r="J36" s="111">
        <v>0</v>
      </c>
      <c r="K36" s="111">
        <v>0</v>
      </c>
      <c r="L36" s="111">
        <v>0</v>
      </c>
      <c r="M36" s="16">
        <f t="shared" si="42"/>
        <v>16200</v>
      </c>
      <c r="N36" s="16">
        <v>26</v>
      </c>
      <c r="O36" s="16">
        <v>0</v>
      </c>
      <c r="P36" s="30">
        <f t="shared" si="51"/>
        <v>14040</v>
      </c>
      <c r="Q36" s="30">
        <f t="shared" si="52"/>
        <v>0</v>
      </c>
      <c r="R36" s="30">
        <f t="shared" si="53"/>
        <v>0</v>
      </c>
      <c r="S36" s="30">
        <f t="shared" si="54"/>
        <v>0</v>
      </c>
      <c r="T36" s="30">
        <f t="shared" si="48"/>
        <v>400</v>
      </c>
      <c r="U36" s="30">
        <v>0</v>
      </c>
      <c r="V36" s="31">
        <f t="shared" si="43"/>
        <v>14440</v>
      </c>
      <c r="W36" s="31">
        <f t="shared" si="44"/>
        <v>14040</v>
      </c>
      <c r="X36" s="31">
        <f t="shared" si="45"/>
        <v>14440</v>
      </c>
      <c r="Y36" s="30">
        <f t="shared" si="12"/>
        <v>1685</v>
      </c>
      <c r="Z36" s="30">
        <f t="shared" si="46"/>
        <v>109</v>
      </c>
      <c r="AA36" s="30">
        <v>0</v>
      </c>
      <c r="AB36" s="30">
        <v>0</v>
      </c>
      <c r="AC36" s="30">
        <v>0</v>
      </c>
      <c r="AD36" s="30">
        <f t="shared" si="49"/>
        <v>1794</v>
      </c>
      <c r="AE36" s="30">
        <f>V36-AD36</f>
        <v>12646</v>
      </c>
      <c r="AF36" s="34" t="s">
        <v>38</v>
      </c>
      <c r="AG36" s="200">
        <v>44116</v>
      </c>
      <c r="AH36" s="26"/>
      <c r="AI36" s="16">
        <v>76</v>
      </c>
      <c r="AJ36" s="16">
        <v>0</v>
      </c>
      <c r="AK36" s="16">
        <f t="shared" si="55"/>
        <v>14440</v>
      </c>
      <c r="AL36" s="16">
        <f t="shared" si="50"/>
        <v>0</v>
      </c>
      <c r="AM36" s="213"/>
    </row>
    <row r="37" spans="1:41" s="41" customFormat="1" ht="39" customHeight="1">
      <c r="A37" s="13">
        <v>28</v>
      </c>
      <c r="B37" s="16">
        <v>11196</v>
      </c>
      <c r="C37" s="12" t="s">
        <v>128</v>
      </c>
      <c r="D37" s="12" t="s">
        <v>129</v>
      </c>
      <c r="E37" s="22" t="s">
        <v>115</v>
      </c>
      <c r="F37" s="12">
        <v>1113113721</v>
      </c>
      <c r="G37" s="14">
        <v>1222</v>
      </c>
      <c r="H37" s="88" t="s">
        <v>130</v>
      </c>
      <c r="I37" s="113">
        <v>16200</v>
      </c>
      <c r="J37" s="111">
        <v>0</v>
      </c>
      <c r="K37" s="111">
        <v>0</v>
      </c>
      <c r="L37" s="111">
        <v>0</v>
      </c>
      <c r="M37" s="16">
        <f t="shared" si="42"/>
        <v>16200</v>
      </c>
      <c r="N37" s="16">
        <v>30</v>
      </c>
      <c r="O37" s="16">
        <v>0</v>
      </c>
      <c r="P37" s="30">
        <f t="shared" si="51"/>
        <v>16200</v>
      </c>
      <c r="Q37" s="30">
        <f t="shared" si="52"/>
        <v>0</v>
      </c>
      <c r="R37" s="30">
        <f t="shared" si="53"/>
        <v>0</v>
      </c>
      <c r="S37" s="30">
        <f t="shared" si="54"/>
        <v>0</v>
      </c>
      <c r="T37" s="30">
        <f t="shared" si="48"/>
        <v>710</v>
      </c>
      <c r="U37" s="30">
        <v>0</v>
      </c>
      <c r="V37" s="31">
        <f t="shared" si="43"/>
        <v>16910</v>
      </c>
      <c r="W37" s="31">
        <f t="shared" si="44"/>
        <v>15000</v>
      </c>
      <c r="X37" s="31">
        <f t="shared" si="45"/>
        <v>16910</v>
      </c>
      <c r="Y37" s="30">
        <f t="shared" si="12"/>
        <v>1800</v>
      </c>
      <c r="Z37" s="30">
        <f t="shared" si="46"/>
        <v>127</v>
      </c>
      <c r="AA37" s="30">
        <v>0</v>
      </c>
      <c r="AB37" s="30">
        <v>0</v>
      </c>
      <c r="AC37" s="30">
        <v>0</v>
      </c>
      <c r="AD37" s="30">
        <f t="shared" si="49"/>
        <v>1927</v>
      </c>
      <c r="AE37" s="30">
        <f t="shared" si="47"/>
        <v>14983</v>
      </c>
      <c r="AF37" s="34" t="s">
        <v>38</v>
      </c>
      <c r="AG37" s="200">
        <v>44116</v>
      </c>
      <c r="AH37" s="51"/>
      <c r="AI37" s="132">
        <v>89</v>
      </c>
      <c r="AJ37" s="132">
        <v>0</v>
      </c>
      <c r="AK37" s="16">
        <f t="shared" si="55"/>
        <v>16910</v>
      </c>
      <c r="AL37" s="16">
        <f t="shared" si="50"/>
        <v>0</v>
      </c>
      <c r="AM37" s="214"/>
      <c r="AN37" s="214"/>
      <c r="AO37" s="42"/>
    </row>
    <row r="38" spans="1:41" s="41" customFormat="1" ht="39" customHeight="1">
      <c r="A38" s="13">
        <v>29</v>
      </c>
      <c r="B38" s="16">
        <v>11206</v>
      </c>
      <c r="C38" s="12" t="s">
        <v>131</v>
      </c>
      <c r="D38" s="12" t="s">
        <v>132</v>
      </c>
      <c r="E38" s="22" t="s">
        <v>115</v>
      </c>
      <c r="F38" s="12">
        <v>1321169261</v>
      </c>
      <c r="G38" s="14">
        <v>1232</v>
      </c>
      <c r="H38" s="88" t="s">
        <v>133</v>
      </c>
      <c r="I38" s="16">
        <v>16200</v>
      </c>
      <c r="J38" s="13">
        <v>0</v>
      </c>
      <c r="K38" s="13">
        <v>0</v>
      </c>
      <c r="L38" s="13">
        <v>0</v>
      </c>
      <c r="M38" s="16">
        <f t="shared" si="42"/>
        <v>16200</v>
      </c>
      <c r="N38" s="16">
        <v>30</v>
      </c>
      <c r="O38" s="16">
        <v>0</v>
      </c>
      <c r="P38" s="30">
        <f t="shared" si="51"/>
        <v>16200</v>
      </c>
      <c r="Q38" s="30">
        <f t="shared" si="52"/>
        <v>0</v>
      </c>
      <c r="R38" s="30">
        <f t="shared" si="53"/>
        <v>0</v>
      </c>
      <c r="S38" s="30">
        <f t="shared" si="54"/>
        <v>0</v>
      </c>
      <c r="T38" s="30">
        <f t="shared" si="48"/>
        <v>1280</v>
      </c>
      <c r="U38" s="30">
        <v>0</v>
      </c>
      <c r="V38" s="31">
        <f t="shared" si="43"/>
        <v>17480</v>
      </c>
      <c r="W38" s="31">
        <f t="shared" si="44"/>
        <v>15000</v>
      </c>
      <c r="X38" s="31">
        <f t="shared" si="45"/>
        <v>17480</v>
      </c>
      <c r="Y38" s="30">
        <f t="shared" si="12"/>
        <v>1800</v>
      </c>
      <c r="Z38" s="30">
        <f t="shared" si="46"/>
        <v>132</v>
      </c>
      <c r="AA38" s="30">
        <v>0</v>
      </c>
      <c r="AB38" s="30">
        <v>0</v>
      </c>
      <c r="AC38" s="30">
        <v>0</v>
      </c>
      <c r="AD38" s="30">
        <f t="shared" si="49"/>
        <v>1932</v>
      </c>
      <c r="AE38" s="30">
        <f t="shared" si="47"/>
        <v>15548</v>
      </c>
      <c r="AF38" s="34" t="s">
        <v>38</v>
      </c>
      <c r="AG38" s="200">
        <v>44116</v>
      </c>
      <c r="AH38" s="26"/>
      <c r="AI38" s="16">
        <v>92</v>
      </c>
      <c r="AJ38" s="16">
        <v>0</v>
      </c>
      <c r="AK38" s="16">
        <f t="shared" si="55"/>
        <v>17480</v>
      </c>
      <c r="AL38" s="16">
        <f t="shared" si="50"/>
        <v>0</v>
      </c>
      <c r="AM38" s="42"/>
      <c r="AN38" s="42"/>
      <c r="AO38" s="42"/>
    </row>
    <row r="39" spans="1:41" s="41" customFormat="1" ht="39" customHeight="1">
      <c r="A39" s="13">
        <v>30</v>
      </c>
      <c r="B39" s="16">
        <v>11191</v>
      </c>
      <c r="C39" s="12" t="s">
        <v>134</v>
      </c>
      <c r="D39" s="12" t="s">
        <v>135</v>
      </c>
      <c r="E39" s="22" t="s">
        <v>115</v>
      </c>
      <c r="F39" s="12">
        <v>1313207358</v>
      </c>
      <c r="G39" s="14">
        <v>1217</v>
      </c>
      <c r="H39" s="88" t="s">
        <v>136</v>
      </c>
      <c r="I39" s="113">
        <v>16200</v>
      </c>
      <c r="J39" s="111">
        <v>0</v>
      </c>
      <c r="K39" s="111">
        <v>0</v>
      </c>
      <c r="L39" s="111">
        <v>0</v>
      </c>
      <c r="M39" s="16">
        <f t="shared" si="42"/>
        <v>16200</v>
      </c>
      <c r="N39" s="16">
        <v>30</v>
      </c>
      <c r="O39" s="16">
        <v>0</v>
      </c>
      <c r="P39" s="30">
        <f t="shared" si="51"/>
        <v>16200</v>
      </c>
      <c r="Q39" s="30">
        <f t="shared" si="52"/>
        <v>0</v>
      </c>
      <c r="R39" s="30">
        <f t="shared" si="53"/>
        <v>0</v>
      </c>
      <c r="S39" s="30">
        <f t="shared" si="54"/>
        <v>0</v>
      </c>
      <c r="T39" s="30">
        <f t="shared" si="48"/>
        <v>900</v>
      </c>
      <c r="U39" s="30">
        <v>0</v>
      </c>
      <c r="V39" s="31">
        <f t="shared" si="43"/>
        <v>17100</v>
      </c>
      <c r="W39" s="31">
        <f t="shared" si="44"/>
        <v>15000</v>
      </c>
      <c r="X39" s="31">
        <f t="shared" si="45"/>
        <v>17100</v>
      </c>
      <c r="Y39" s="30">
        <f t="shared" si="12"/>
        <v>1800</v>
      </c>
      <c r="Z39" s="30">
        <f t="shared" si="46"/>
        <v>129</v>
      </c>
      <c r="AA39" s="30">
        <v>0</v>
      </c>
      <c r="AB39" s="30">
        <v>0</v>
      </c>
      <c r="AC39" s="30">
        <v>0</v>
      </c>
      <c r="AD39" s="30">
        <f t="shared" si="49"/>
        <v>1929</v>
      </c>
      <c r="AE39" s="30">
        <f>V39-AD39</f>
        <v>15171</v>
      </c>
      <c r="AF39" s="34" t="s">
        <v>38</v>
      </c>
      <c r="AG39" s="200">
        <v>44116</v>
      </c>
      <c r="AH39" s="26"/>
      <c r="AI39" s="16">
        <v>90</v>
      </c>
      <c r="AJ39" s="16">
        <v>0</v>
      </c>
      <c r="AK39" s="16">
        <f t="shared" si="55"/>
        <v>17100</v>
      </c>
      <c r="AL39" s="16">
        <f t="shared" si="50"/>
        <v>0</v>
      </c>
      <c r="AM39" s="42"/>
      <c r="AN39" s="42"/>
      <c r="AO39" s="42"/>
    </row>
    <row r="40" spans="1:41" s="120" customFormat="1" ht="39" customHeight="1">
      <c r="A40" s="13">
        <v>31</v>
      </c>
      <c r="B40" s="127">
        <v>11198</v>
      </c>
      <c r="C40" s="12" t="s">
        <v>137</v>
      </c>
      <c r="D40" s="12" t="s">
        <v>138</v>
      </c>
      <c r="E40" s="141" t="s">
        <v>115</v>
      </c>
      <c r="F40" s="12">
        <v>1320914485</v>
      </c>
      <c r="G40" s="14">
        <v>1224</v>
      </c>
      <c r="H40" s="88" t="s">
        <v>139</v>
      </c>
      <c r="I40" s="113">
        <v>16200</v>
      </c>
      <c r="J40" s="111">
        <v>0</v>
      </c>
      <c r="K40" s="111">
        <v>0</v>
      </c>
      <c r="L40" s="111">
        <v>0</v>
      </c>
      <c r="M40" s="16">
        <f t="shared" si="42"/>
        <v>16200</v>
      </c>
      <c r="N40" s="16">
        <v>30</v>
      </c>
      <c r="O40" s="123">
        <v>0</v>
      </c>
      <c r="P40" s="30">
        <f t="shared" si="51"/>
        <v>16200</v>
      </c>
      <c r="Q40" s="30">
        <f t="shared" si="52"/>
        <v>0</v>
      </c>
      <c r="R40" s="30">
        <f t="shared" si="53"/>
        <v>0</v>
      </c>
      <c r="S40" s="30">
        <f t="shared" si="54"/>
        <v>0</v>
      </c>
      <c r="T40" s="30">
        <f t="shared" si="48"/>
        <v>2040</v>
      </c>
      <c r="U40" s="30">
        <v>0</v>
      </c>
      <c r="V40" s="31">
        <f t="shared" si="43"/>
        <v>18240</v>
      </c>
      <c r="W40" s="31">
        <f t="shared" si="44"/>
        <v>15000</v>
      </c>
      <c r="X40" s="31">
        <f t="shared" si="45"/>
        <v>18240</v>
      </c>
      <c r="Y40" s="30">
        <f t="shared" si="12"/>
        <v>1800</v>
      </c>
      <c r="Z40" s="30">
        <f t="shared" si="46"/>
        <v>137</v>
      </c>
      <c r="AA40" s="30">
        <v>0</v>
      </c>
      <c r="AB40" s="30">
        <v>0</v>
      </c>
      <c r="AC40" s="30">
        <v>0</v>
      </c>
      <c r="AD40" s="30">
        <f t="shared" si="49"/>
        <v>1937</v>
      </c>
      <c r="AE40" s="30">
        <f t="shared" si="47"/>
        <v>16303</v>
      </c>
      <c r="AF40" s="34" t="s">
        <v>38</v>
      </c>
      <c r="AG40" s="200">
        <v>44116</v>
      </c>
      <c r="AH40" s="51"/>
      <c r="AI40" s="123">
        <v>96</v>
      </c>
      <c r="AJ40" s="123">
        <v>0</v>
      </c>
      <c r="AK40" s="16">
        <f t="shared" si="55"/>
        <v>18240</v>
      </c>
      <c r="AL40" s="123">
        <f t="shared" si="50"/>
        <v>0</v>
      </c>
      <c r="AM40" s="124"/>
      <c r="AN40" s="124"/>
      <c r="AO40" s="124"/>
    </row>
    <row r="41" spans="1:41" s="120" customFormat="1" ht="39" customHeight="1">
      <c r="A41" s="13">
        <v>32</v>
      </c>
      <c r="B41" s="127">
        <v>11204</v>
      </c>
      <c r="C41" s="23" t="s">
        <v>140</v>
      </c>
      <c r="D41" s="12" t="s">
        <v>141</v>
      </c>
      <c r="E41" s="141" t="s">
        <v>115</v>
      </c>
      <c r="F41" s="12">
        <v>1321137955</v>
      </c>
      <c r="G41" s="14">
        <v>1230</v>
      </c>
      <c r="H41" s="88" t="s">
        <v>142</v>
      </c>
      <c r="I41" s="113">
        <v>16200</v>
      </c>
      <c r="J41" s="111">
        <v>0</v>
      </c>
      <c r="K41" s="111">
        <v>0</v>
      </c>
      <c r="L41" s="111">
        <v>0</v>
      </c>
      <c r="M41" s="16">
        <f>I41+J41+K41+L41</f>
        <v>16200</v>
      </c>
      <c r="N41" s="16">
        <v>30</v>
      </c>
      <c r="O41" s="123">
        <v>0</v>
      </c>
      <c r="P41" s="30">
        <f t="shared" si="51"/>
        <v>16200</v>
      </c>
      <c r="Q41" s="30">
        <f t="shared" si="52"/>
        <v>0</v>
      </c>
      <c r="R41" s="30">
        <f t="shared" si="53"/>
        <v>0</v>
      </c>
      <c r="S41" s="30">
        <f t="shared" si="54"/>
        <v>0</v>
      </c>
      <c r="T41" s="30">
        <f t="shared" si="48"/>
        <v>1850</v>
      </c>
      <c r="U41" s="30">
        <v>0</v>
      </c>
      <c r="V41" s="31">
        <f>U41+T41+S41+R41+Q41+P41</f>
        <v>18050</v>
      </c>
      <c r="W41" s="31">
        <f>IF(P41&gt;15000,15000,P41)</f>
        <v>15000</v>
      </c>
      <c r="X41" s="31">
        <f t="shared" si="45"/>
        <v>18050</v>
      </c>
      <c r="Y41" s="30">
        <f t="shared" si="12"/>
        <v>1800</v>
      </c>
      <c r="Z41" s="30">
        <f t="shared" si="46"/>
        <v>136</v>
      </c>
      <c r="AA41" s="30">
        <v>0</v>
      </c>
      <c r="AB41" s="30">
        <v>0</v>
      </c>
      <c r="AC41" s="30">
        <v>0</v>
      </c>
      <c r="AD41" s="30">
        <f>Y41+Z41+AA41+AB41+AC41</f>
        <v>1936</v>
      </c>
      <c r="AE41" s="30">
        <f>V41-AD41</f>
        <v>16114</v>
      </c>
      <c r="AF41" s="34" t="s">
        <v>38</v>
      </c>
      <c r="AG41" s="200">
        <v>44116</v>
      </c>
      <c r="AH41" s="51"/>
      <c r="AI41" s="123">
        <v>95</v>
      </c>
      <c r="AJ41" s="123">
        <v>0</v>
      </c>
      <c r="AK41" s="16">
        <f t="shared" si="55"/>
        <v>18050</v>
      </c>
      <c r="AL41" s="123">
        <f t="shared" si="50"/>
        <v>0</v>
      </c>
      <c r="AM41" s="124"/>
      <c r="AN41" s="124"/>
      <c r="AO41" s="124"/>
    </row>
    <row r="42" spans="1:41" s="120" customFormat="1" ht="39" customHeight="1">
      <c r="A42" s="13">
        <v>33</v>
      </c>
      <c r="B42" s="127">
        <v>11218</v>
      </c>
      <c r="C42" s="12" t="s">
        <v>143</v>
      </c>
      <c r="D42" s="12" t="s">
        <v>144</v>
      </c>
      <c r="E42" s="141" t="s">
        <v>115</v>
      </c>
      <c r="F42" s="13">
        <v>1320891202</v>
      </c>
      <c r="G42" s="14">
        <v>1244</v>
      </c>
      <c r="H42" s="88" t="s">
        <v>145</v>
      </c>
      <c r="I42" s="113">
        <v>16200</v>
      </c>
      <c r="J42" s="111">
        <v>0</v>
      </c>
      <c r="K42" s="111">
        <v>0</v>
      </c>
      <c r="L42" s="111">
        <v>0</v>
      </c>
      <c r="M42" s="16">
        <f t="shared" si="42"/>
        <v>16200</v>
      </c>
      <c r="N42" s="16">
        <v>30</v>
      </c>
      <c r="O42" s="123">
        <v>0</v>
      </c>
      <c r="P42" s="30">
        <f t="shared" si="51"/>
        <v>16200</v>
      </c>
      <c r="Q42" s="30">
        <f t="shared" si="52"/>
        <v>0</v>
      </c>
      <c r="R42" s="30">
        <f t="shared" si="53"/>
        <v>0</v>
      </c>
      <c r="S42" s="30">
        <f t="shared" si="54"/>
        <v>0</v>
      </c>
      <c r="T42" s="30">
        <f t="shared" si="48"/>
        <v>2040</v>
      </c>
      <c r="U42" s="30">
        <v>0</v>
      </c>
      <c r="V42" s="31">
        <f t="shared" si="43"/>
        <v>18240</v>
      </c>
      <c r="W42" s="31">
        <f t="shared" si="44"/>
        <v>15000</v>
      </c>
      <c r="X42" s="31">
        <f t="shared" si="45"/>
        <v>18240</v>
      </c>
      <c r="Y42" s="30">
        <f t="shared" si="12"/>
        <v>1800</v>
      </c>
      <c r="Z42" s="30">
        <f t="shared" si="46"/>
        <v>137</v>
      </c>
      <c r="AA42" s="30">
        <v>0</v>
      </c>
      <c r="AB42" s="30">
        <v>0</v>
      </c>
      <c r="AC42" s="30">
        <v>0</v>
      </c>
      <c r="AD42" s="30">
        <f t="shared" si="49"/>
        <v>1937</v>
      </c>
      <c r="AE42" s="30">
        <f t="shared" si="47"/>
        <v>16303</v>
      </c>
      <c r="AF42" s="34" t="s">
        <v>38</v>
      </c>
      <c r="AG42" s="200">
        <v>44116</v>
      </c>
      <c r="AH42" s="51"/>
      <c r="AI42" s="123">
        <v>96</v>
      </c>
      <c r="AJ42" s="123">
        <v>0</v>
      </c>
      <c r="AK42" s="16">
        <f t="shared" si="55"/>
        <v>18240</v>
      </c>
      <c r="AL42" s="123">
        <f t="shared" si="50"/>
        <v>0</v>
      </c>
      <c r="AM42" s="124"/>
      <c r="AN42" s="124"/>
      <c r="AO42" s="124"/>
    </row>
    <row r="43" spans="1:41" s="41" customFormat="1" ht="39" customHeight="1">
      <c r="A43" s="13">
        <v>34</v>
      </c>
      <c r="B43" s="16">
        <v>11229</v>
      </c>
      <c r="C43" s="12" t="s">
        <v>146</v>
      </c>
      <c r="D43" s="12" t="s">
        <v>147</v>
      </c>
      <c r="E43" s="22" t="s">
        <v>148</v>
      </c>
      <c r="F43" s="227">
        <v>6914103453</v>
      </c>
      <c r="G43" s="14">
        <v>1255</v>
      </c>
      <c r="H43" s="88" t="s">
        <v>149</v>
      </c>
      <c r="I43" s="113">
        <v>16640</v>
      </c>
      <c r="J43" s="111">
        <v>0</v>
      </c>
      <c r="K43" s="111">
        <v>0</v>
      </c>
      <c r="L43" s="111">
        <v>0</v>
      </c>
      <c r="M43" s="16">
        <f t="shared" si="42"/>
        <v>16640</v>
      </c>
      <c r="N43" s="16">
        <v>30</v>
      </c>
      <c r="O43" s="16">
        <v>0</v>
      </c>
      <c r="P43" s="30">
        <f>ROUND(I43/30*N43,0)</f>
        <v>16640</v>
      </c>
      <c r="Q43" s="30">
        <f>ROUND(J43/30*N43,0)</f>
        <v>0</v>
      </c>
      <c r="R43" s="30">
        <f t="shared" si="53"/>
        <v>0</v>
      </c>
      <c r="S43" s="30">
        <f t="shared" ref="S43:S49" si="56">O43*160</f>
        <v>0</v>
      </c>
      <c r="T43" s="30">
        <f>ROUND(L43/30*N43,0)</f>
        <v>0</v>
      </c>
      <c r="U43" s="30">
        <v>0</v>
      </c>
      <c r="V43" s="31">
        <f t="shared" si="43"/>
        <v>16640</v>
      </c>
      <c r="W43" s="31">
        <f t="shared" si="44"/>
        <v>15000</v>
      </c>
      <c r="X43" s="31">
        <f t="shared" si="45"/>
        <v>16640</v>
      </c>
      <c r="Y43" s="30">
        <f t="shared" si="12"/>
        <v>1800</v>
      </c>
      <c r="Z43" s="30">
        <f t="shared" si="46"/>
        <v>125</v>
      </c>
      <c r="AA43" s="30">
        <v>0</v>
      </c>
      <c r="AB43" s="30">
        <v>0</v>
      </c>
      <c r="AC43" s="30">
        <v>0</v>
      </c>
      <c r="AD43" s="30">
        <f>+AC43+AB43+AA43+Z43+Y43</f>
        <v>1925</v>
      </c>
      <c r="AE43" s="30">
        <f t="shared" si="47"/>
        <v>14715</v>
      </c>
      <c r="AF43" s="52" t="s">
        <v>821</v>
      </c>
      <c r="AG43" s="35" t="s">
        <v>38</v>
      </c>
    </row>
    <row r="44" spans="1:41" s="41" customFormat="1" ht="39" customHeight="1">
      <c r="A44" s="13">
        <v>35</v>
      </c>
      <c r="B44" s="16">
        <v>11261</v>
      </c>
      <c r="C44" s="12" t="s">
        <v>150</v>
      </c>
      <c r="D44" s="12" t="s">
        <v>151</v>
      </c>
      <c r="E44" s="22" t="s">
        <v>148</v>
      </c>
      <c r="F44" s="13">
        <v>1114594049</v>
      </c>
      <c r="G44" s="14">
        <v>1287</v>
      </c>
      <c r="H44" s="88" t="s">
        <v>152</v>
      </c>
      <c r="I44" s="113">
        <v>16640</v>
      </c>
      <c r="J44" s="111">
        <v>0</v>
      </c>
      <c r="K44" s="111">
        <v>0</v>
      </c>
      <c r="L44" s="111">
        <v>0</v>
      </c>
      <c r="M44" s="16">
        <f t="shared" si="42"/>
        <v>16640</v>
      </c>
      <c r="N44" s="16">
        <v>30</v>
      </c>
      <c r="O44" s="16">
        <v>0</v>
      </c>
      <c r="P44" s="30">
        <f t="shared" ref="P44:P66" si="57">ROUND(I44/30*N44,0)</f>
        <v>16640</v>
      </c>
      <c r="Q44" s="30">
        <f t="shared" ref="Q44:Q66" si="58">ROUND(J44/30*N44,0)</f>
        <v>0</v>
      </c>
      <c r="R44" s="30">
        <f t="shared" si="53"/>
        <v>0</v>
      </c>
      <c r="S44" s="30">
        <f t="shared" si="56"/>
        <v>0</v>
      </c>
      <c r="T44" s="30">
        <f t="shared" ref="T44:T66" si="59">ROUND(L44/30*N44,0)</f>
        <v>0</v>
      </c>
      <c r="U44" s="30">
        <v>0</v>
      </c>
      <c r="V44" s="31">
        <f t="shared" si="43"/>
        <v>16640</v>
      </c>
      <c r="W44" s="31">
        <f t="shared" si="44"/>
        <v>15000</v>
      </c>
      <c r="X44" s="31">
        <f t="shared" si="45"/>
        <v>16640</v>
      </c>
      <c r="Y44" s="30">
        <f t="shared" si="12"/>
        <v>1800</v>
      </c>
      <c r="Z44" s="30">
        <f t="shared" si="46"/>
        <v>125</v>
      </c>
      <c r="AA44" s="30">
        <v>0</v>
      </c>
      <c r="AB44" s="30">
        <v>0</v>
      </c>
      <c r="AC44" s="30">
        <v>0</v>
      </c>
      <c r="AD44" s="30">
        <f>+AC44+AB44+AA44+Z44+Y44</f>
        <v>1925</v>
      </c>
      <c r="AE44" s="30">
        <f t="shared" si="47"/>
        <v>14715</v>
      </c>
      <c r="AF44" s="52" t="s">
        <v>821</v>
      </c>
      <c r="AG44" s="35" t="s">
        <v>38</v>
      </c>
    </row>
    <row r="45" spans="1:41" s="120" customFormat="1" ht="39" customHeight="1">
      <c r="A45" s="13">
        <v>36</v>
      </c>
      <c r="B45" s="21">
        <v>12587</v>
      </c>
      <c r="C45" s="23" t="s">
        <v>165</v>
      </c>
      <c r="D45" s="143" t="s">
        <v>166</v>
      </c>
      <c r="E45" s="22" t="s">
        <v>157</v>
      </c>
      <c r="F45" s="123">
        <v>1115250398</v>
      </c>
      <c r="G45" s="14">
        <v>11616</v>
      </c>
      <c r="H45" s="122" t="s">
        <v>167</v>
      </c>
      <c r="I45" s="113">
        <v>16640</v>
      </c>
      <c r="J45" s="111">
        <v>0</v>
      </c>
      <c r="K45" s="111">
        <v>0</v>
      </c>
      <c r="L45" s="111">
        <v>0</v>
      </c>
      <c r="M45" s="16">
        <f>I45+J45+K45+L45</f>
        <v>16640</v>
      </c>
      <c r="N45" s="16">
        <v>30</v>
      </c>
      <c r="O45" s="123">
        <v>0</v>
      </c>
      <c r="P45" s="30">
        <f t="shared" si="57"/>
        <v>16640</v>
      </c>
      <c r="Q45" s="30">
        <f t="shared" si="58"/>
        <v>0</v>
      </c>
      <c r="R45" s="30">
        <f t="shared" si="53"/>
        <v>0</v>
      </c>
      <c r="S45" s="30">
        <f t="shared" si="56"/>
        <v>0</v>
      </c>
      <c r="T45" s="30">
        <f t="shared" si="59"/>
        <v>0</v>
      </c>
      <c r="U45" s="30">
        <v>0</v>
      </c>
      <c r="V45" s="31">
        <f>U45+T45+S45+R45+Q45+P45</f>
        <v>16640</v>
      </c>
      <c r="W45" s="31">
        <f>IF(P45&gt;15000,15000,P45)</f>
        <v>15000</v>
      </c>
      <c r="X45" s="31">
        <f t="shared" si="45"/>
        <v>16640</v>
      </c>
      <c r="Y45" s="30">
        <f t="shared" si="12"/>
        <v>1800</v>
      </c>
      <c r="Z45" s="30">
        <f t="shared" si="46"/>
        <v>125</v>
      </c>
      <c r="AA45" s="30">
        <v>0</v>
      </c>
      <c r="AB45" s="30">
        <v>0</v>
      </c>
      <c r="AC45" s="30">
        <v>0</v>
      </c>
      <c r="AD45" s="30">
        <f t="shared" ref="AD45:AD54" si="60">Y45+Z45+AA45+AB45+AC45</f>
        <v>1925</v>
      </c>
      <c r="AE45" s="30">
        <f>V45-AD45</f>
        <v>14715</v>
      </c>
      <c r="AF45" s="52" t="s">
        <v>821</v>
      </c>
      <c r="AG45" s="35" t="s">
        <v>38</v>
      </c>
      <c r="AH45" s="41"/>
      <c r="AI45" s="54"/>
    </row>
    <row r="46" spans="1:41" s="120" customFormat="1" ht="39" customHeight="1">
      <c r="A46" s="13">
        <v>37</v>
      </c>
      <c r="B46" s="16">
        <v>11200</v>
      </c>
      <c r="C46" s="12" t="s">
        <v>153</v>
      </c>
      <c r="D46" s="12" t="s">
        <v>151</v>
      </c>
      <c r="E46" s="22" t="s">
        <v>148</v>
      </c>
      <c r="F46" s="12">
        <v>1320952055</v>
      </c>
      <c r="G46" s="14">
        <v>1226</v>
      </c>
      <c r="H46" s="88" t="s">
        <v>154</v>
      </c>
      <c r="I46" s="113">
        <v>16640</v>
      </c>
      <c r="J46" s="111">
        <v>0</v>
      </c>
      <c r="K46" s="111">
        <v>0</v>
      </c>
      <c r="L46" s="111">
        <v>0</v>
      </c>
      <c r="M46" s="16">
        <f t="shared" si="42"/>
        <v>16640</v>
      </c>
      <c r="N46" s="16">
        <v>30</v>
      </c>
      <c r="O46" s="123">
        <v>0</v>
      </c>
      <c r="P46" s="30">
        <f t="shared" si="57"/>
        <v>16640</v>
      </c>
      <c r="Q46" s="30">
        <f t="shared" si="58"/>
        <v>0</v>
      </c>
      <c r="R46" s="30">
        <f t="shared" si="53"/>
        <v>0</v>
      </c>
      <c r="S46" s="30">
        <f t="shared" si="56"/>
        <v>0</v>
      </c>
      <c r="T46" s="30">
        <f t="shared" si="59"/>
        <v>0</v>
      </c>
      <c r="U46" s="30">
        <v>0</v>
      </c>
      <c r="V46" s="31">
        <f t="shared" si="43"/>
        <v>16640</v>
      </c>
      <c r="W46" s="31">
        <f t="shared" si="44"/>
        <v>15000</v>
      </c>
      <c r="X46" s="31">
        <f t="shared" si="45"/>
        <v>16640</v>
      </c>
      <c r="Y46" s="30">
        <f t="shared" si="12"/>
        <v>1800</v>
      </c>
      <c r="Z46" s="30">
        <f t="shared" si="46"/>
        <v>125</v>
      </c>
      <c r="AA46" s="30">
        <v>0</v>
      </c>
      <c r="AB46" s="30">
        <v>0</v>
      </c>
      <c r="AC46" s="30">
        <v>0</v>
      </c>
      <c r="AD46" s="30">
        <f t="shared" si="60"/>
        <v>1925</v>
      </c>
      <c r="AE46" s="30">
        <f t="shared" si="47"/>
        <v>14715</v>
      </c>
      <c r="AF46" s="52" t="s">
        <v>821</v>
      </c>
      <c r="AG46" s="35" t="s">
        <v>38</v>
      </c>
      <c r="AH46" s="41"/>
      <c r="AI46" s="124"/>
      <c r="AJ46" s="53"/>
      <c r="AK46" s="124"/>
    </row>
    <row r="47" spans="1:41" s="120" customFormat="1" ht="37.950000000000003" customHeight="1">
      <c r="A47" s="13">
        <v>38</v>
      </c>
      <c r="B47" s="21">
        <v>12705</v>
      </c>
      <c r="C47" s="12" t="s">
        <v>155</v>
      </c>
      <c r="D47" s="142" t="s">
        <v>156</v>
      </c>
      <c r="E47" s="22" t="s">
        <v>157</v>
      </c>
      <c r="F47" s="123">
        <v>2014239121</v>
      </c>
      <c r="G47" s="14">
        <v>11734</v>
      </c>
      <c r="H47" s="139" t="s">
        <v>158</v>
      </c>
      <c r="I47" s="113">
        <v>16640</v>
      </c>
      <c r="J47" s="111">
        <v>0</v>
      </c>
      <c r="K47" s="111">
        <v>0</v>
      </c>
      <c r="L47" s="111">
        <v>0</v>
      </c>
      <c r="M47" s="16">
        <f>I47+J47+K47+L47</f>
        <v>16640</v>
      </c>
      <c r="N47" s="16">
        <v>0</v>
      </c>
      <c r="O47" s="123">
        <v>0</v>
      </c>
      <c r="P47" s="30">
        <f t="shared" si="57"/>
        <v>0</v>
      </c>
      <c r="Q47" s="30">
        <f t="shared" si="58"/>
        <v>0</v>
      </c>
      <c r="R47" s="30">
        <f t="shared" si="53"/>
        <v>0</v>
      </c>
      <c r="S47" s="30">
        <f t="shared" si="56"/>
        <v>0</v>
      </c>
      <c r="T47" s="30">
        <f t="shared" si="59"/>
        <v>0</v>
      </c>
      <c r="U47" s="30">
        <v>0</v>
      </c>
      <c r="V47" s="31">
        <f t="shared" si="43"/>
        <v>0</v>
      </c>
      <c r="W47" s="31">
        <f t="shared" si="44"/>
        <v>0</v>
      </c>
      <c r="X47" s="31">
        <f t="shared" si="45"/>
        <v>0</v>
      </c>
      <c r="Y47" s="30">
        <f t="shared" si="12"/>
        <v>0</v>
      </c>
      <c r="Z47" s="30">
        <f t="shared" si="46"/>
        <v>0</v>
      </c>
      <c r="AA47" s="30">
        <v>0</v>
      </c>
      <c r="AB47" s="30">
        <v>0</v>
      </c>
      <c r="AC47" s="30">
        <v>0</v>
      </c>
      <c r="AD47" s="30">
        <f t="shared" si="60"/>
        <v>0</v>
      </c>
      <c r="AE47" s="30">
        <f t="shared" si="47"/>
        <v>0</v>
      </c>
      <c r="AF47" s="34"/>
      <c r="AG47" s="35"/>
      <c r="AI47" s="54"/>
    </row>
    <row r="48" spans="1:41" s="150" customFormat="1" ht="39" customHeight="1">
      <c r="A48" s="13">
        <v>39</v>
      </c>
      <c r="B48" s="117">
        <v>12779</v>
      </c>
      <c r="C48" s="23" t="s">
        <v>207</v>
      </c>
      <c r="D48" s="23" t="s">
        <v>208</v>
      </c>
      <c r="E48" s="22" t="s">
        <v>157</v>
      </c>
      <c r="F48" s="151">
        <v>1115572542</v>
      </c>
      <c r="G48" s="14">
        <v>11808</v>
      </c>
      <c r="H48" s="139" t="s">
        <v>209</v>
      </c>
      <c r="I48" s="113">
        <v>16640</v>
      </c>
      <c r="J48" s="111">
        <v>0</v>
      </c>
      <c r="K48" s="111">
        <v>0</v>
      </c>
      <c r="L48" s="111">
        <v>0</v>
      </c>
      <c r="M48" s="16">
        <f>I48+J48+K48+L48</f>
        <v>16640</v>
      </c>
      <c r="N48" s="16">
        <v>30</v>
      </c>
      <c r="O48" s="123">
        <v>0</v>
      </c>
      <c r="P48" s="30">
        <f t="shared" si="57"/>
        <v>16640</v>
      </c>
      <c r="Q48" s="30">
        <f t="shared" si="58"/>
        <v>0</v>
      </c>
      <c r="R48" s="30">
        <f t="shared" si="53"/>
        <v>0</v>
      </c>
      <c r="S48" s="30">
        <f t="shared" si="56"/>
        <v>0</v>
      </c>
      <c r="T48" s="30">
        <f t="shared" si="59"/>
        <v>0</v>
      </c>
      <c r="U48" s="30">
        <v>0</v>
      </c>
      <c r="V48" s="119">
        <f>U48+T48+S48+R48+Q48+P48</f>
        <v>16640</v>
      </c>
      <c r="W48" s="119">
        <f>IF(P48&gt;15000,15000,P48)</f>
        <v>15000</v>
      </c>
      <c r="X48" s="31">
        <f t="shared" si="45"/>
        <v>16640</v>
      </c>
      <c r="Y48" s="30">
        <f t="shared" si="12"/>
        <v>1800</v>
      </c>
      <c r="Z48" s="30">
        <f>CEILING(X48*0.75%,1)</f>
        <v>125</v>
      </c>
      <c r="AA48" s="30">
        <v>0</v>
      </c>
      <c r="AB48" s="30">
        <v>0</v>
      </c>
      <c r="AC48" s="118">
        <v>0</v>
      </c>
      <c r="AD48" s="118">
        <f t="shared" si="60"/>
        <v>1925</v>
      </c>
      <c r="AE48" s="118">
        <f>V48-AD48</f>
        <v>14715</v>
      </c>
      <c r="AF48" s="52" t="s">
        <v>821</v>
      </c>
      <c r="AG48" s="35" t="s">
        <v>38</v>
      </c>
    </row>
    <row r="49" spans="1:35" s="150" customFormat="1" ht="39" customHeight="1">
      <c r="A49" s="13">
        <v>40</v>
      </c>
      <c r="B49" s="117">
        <v>12782</v>
      </c>
      <c r="C49" s="23" t="s">
        <v>204</v>
      </c>
      <c r="D49" s="23" t="s">
        <v>205</v>
      </c>
      <c r="E49" s="22" t="s">
        <v>157</v>
      </c>
      <c r="F49" s="151">
        <v>1115578316</v>
      </c>
      <c r="G49" s="14">
        <v>11811</v>
      </c>
      <c r="H49" s="139" t="s">
        <v>206</v>
      </c>
      <c r="I49" s="113">
        <v>16640</v>
      </c>
      <c r="J49" s="111">
        <v>0</v>
      </c>
      <c r="K49" s="111">
        <v>0</v>
      </c>
      <c r="L49" s="111">
        <v>0</v>
      </c>
      <c r="M49" s="16">
        <f>I49+J49+K49+L49</f>
        <v>16640</v>
      </c>
      <c r="N49" s="16">
        <v>30</v>
      </c>
      <c r="O49" s="123">
        <v>0</v>
      </c>
      <c r="P49" s="30">
        <f t="shared" si="57"/>
        <v>16640</v>
      </c>
      <c r="Q49" s="30">
        <f t="shared" si="58"/>
        <v>0</v>
      </c>
      <c r="R49" s="30">
        <f t="shared" si="53"/>
        <v>0</v>
      </c>
      <c r="S49" s="30">
        <f t="shared" si="56"/>
        <v>0</v>
      </c>
      <c r="T49" s="30">
        <f t="shared" si="59"/>
        <v>0</v>
      </c>
      <c r="U49" s="30">
        <v>0</v>
      </c>
      <c r="V49" s="119">
        <f>U49+T49+S49+R49+Q49+P49</f>
        <v>16640</v>
      </c>
      <c r="W49" s="119">
        <f>IF(P49&gt;15000,15000,P49)</f>
        <v>15000</v>
      </c>
      <c r="X49" s="31">
        <f t="shared" si="45"/>
        <v>16640</v>
      </c>
      <c r="Y49" s="30">
        <f t="shared" si="12"/>
        <v>1800</v>
      </c>
      <c r="Z49" s="30">
        <f>CEILING(X49*0.75%,1)</f>
        <v>125</v>
      </c>
      <c r="AA49" s="30">
        <v>0</v>
      </c>
      <c r="AB49" s="30">
        <v>0</v>
      </c>
      <c r="AC49" s="118">
        <v>0</v>
      </c>
      <c r="AD49" s="118">
        <f>Y49+Z49+AA49+AB49+AC49</f>
        <v>1925</v>
      </c>
      <c r="AE49" s="118">
        <f>V49-AD49</f>
        <v>14715</v>
      </c>
      <c r="AF49" s="52" t="s">
        <v>821</v>
      </c>
      <c r="AG49" s="35" t="s">
        <v>38</v>
      </c>
    </row>
    <row r="50" spans="1:35" s="120" customFormat="1" ht="39" customHeight="1">
      <c r="A50" s="13">
        <v>41</v>
      </c>
      <c r="B50" s="21">
        <v>12558</v>
      </c>
      <c r="C50" s="23" t="s">
        <v>159</v>
      </c>
      <c r="D50" s="143" t="s">
        <v>160</v>
      </c>
      <c r="E50" s="22" t="s">
        <v>148</v>
      </c>
      <c r="F50" s="16">
        <v>1115208461</v>
      </c>
      <c r="G50" s="14">
        <v>11587</v>
      </c>
      <c r="H50" s="122" t="s">
        <v>161</v>
      </c>
      <c r="I50" s="113">
        <v>21632</v>
      </c>
      <c r="J50" s="111">
        <v>0</v>
      </c>
      <c r="K50" s="111">
        <v>0</v>
      </c>
      <c r="L50" s="111">
        <v>0</v>
      </c>
      <c r="M50" s="16">
        <f t="shared" si="42"/>
        <v>21632</v>
      </c>
      <c r="N50" s="16">
        <v>30</v>
      </c>
      <c r="O50" s="16">
        <v>0</v>
      </c>
      <c r="P50" s="30">
        <f t="shared" si="57"/>
        <v>21632</v>
      </c>
      <c r="Q50" s="30">
        <f t="shared" si="58"/>
        <v>0</v>
      </c>
      <c r="R50" s="30">
        <f t="shared" si="53"/>
        <v>0</v>
      </c>
      <c r="S50" s="30">
        <f t="shared" ref="S50" si="61">ROUND(I50/31/8*2*O50,0)</f>
        <v>0</v>
      </c>
      <c r="T50" s="30">
        <f t="shared" si="59"/>
        <v>0</v>
      </c>
      <c r="U50" s="30">
        <v>0</v>
      </c>
      <c r="V50" s="31">
        <f t="shared" si="43"/>
        <v>21632</v>
      </c>
      <c r="W50" s="31">
        <f t="shared" si="44"/>
        <v>15000</v>
      </c>
      <c r="X50" s="31">
        <v>21000</v>
      </c>
      <c r="Y50" s="30">
        <f t="shared" si="12"/>
        <v>1800</v>
      </c>
      <c r="Z50" s="30">
        <f t="shared" si="46"/>
        <v>158</v>
      </c>
      <c r="AA50" s="30">
        <v>0</v>
      </c>
      <c r="AB50" s="30">
        <v>0</v>
      </c>
      <c r="AC50" s="30">
        <v>0</v>
      </c>
      <c r="AD50" s="30">
        <f t="shared" si="60"/>
        <v>1958</v>
      </c>
      <c r="AE50" s="30">
        <f t="shared" si="47"/>
        <v>19674</v>
      </c>
      <c r="AF50" s="52" t="s">
        <v>821</v>
      </c>
      <c r="AG50" s="35" t="s">
        <v>38</v>
      </c>
      <c r="AH50" s="41"/>
      <c r="AI50" s="54"/>
    </row>
    <row r="51" spans="1:35" s="120" customFormat="1" ht="39" customHeight="1">
      <c r="A51" s="13">
        <v>42</v>
      </c>
      <c r="B51" s="21">
        <v>12620</v>
      </c>
      <c r="C51" s="23" t="s">
        <v>162</v>
      </c>
      <c r="D51" s="143" t="s">
        <v>163</v>
      </c>
      <c r="E51" s="22" t="s">
        <v>157</v>
      </c>
      <c r="F51" s="83">
        <v>1115327349</v>
      </c>
      <c r="G51" s="14">
        <v>11649</v>
      </c>
      <c r="H51" s="122" t="s">
        <v>164</v>
      </c>
      <c r="I51" s="113">
        <v>16640</v>
      </c>
      <c r="J51" s="111">
        <v>0</v>
      </c>
      <c r="K51" s="111">
        <v>0</v>
      </c>
      <c r="L51" s="111">
        <v>0</v>
      </c>
      <c r="M51" s="16">
        <f t="shared" si="42"/>
        <v>16640</v>
      </c>
      <c r="N51" s="16">
        <v>30</v>
      </c>
      <c r="O51" s="16">
        <v>0</v>
      </c>
      <c r="P51" s="30">
        <f t="shared" si="57"/>
        <v>16640</v>
      </c>
      <c r="Q51" s="30">
        <f t="shared" si="58"/>
        <v>0</v>
      </c>
      <c r="R51" s="30">
        <f t="shared" si="53"/>
        <v>0</v>
      </c>
      <c r="S51" s="30">
        <f t="shared" ref="S51:S53" si="62">O51*160</f>
        <v>0</v>
      </c>
      <c r="T51" s="30">
        <f t="shared" si="59"/>
        <v>0</v>
      </c>
      <c r="U51" s="30">
        <v>0</v>
      </c>
      <c r="V51" s="31">
        <f t="shared" si="43"/>
        <v>16640</v>
      </c>
      <c r="W51" s="31">
        <f t="shared" si="44"/>
        <v>15000</v>
      </c>
      <c r="X51" s="31">
        <f t="shared" si="45"/>
        <v>16640</v>
      </c>
      <c r="Y51" s="30">
        <f t="shared" si="12"/>
        <v>1800</v>
      </c>
      <c r="Z51" s="30">
        <f t="shared" si="46"/>
        <v>125</v>
      </c>
      <c r="AA51" s="30">
        <v>0</v>
      </c>
      <c r="AB51" s="30">
        <v>0</v>
      </c>
      <c r="AC51" s="30">
        <v>0</v>
      </c>
      <c r="AD51" s="30">
        <f t="shared" si="60"/>
        <v>1925</v>
      </c>
      <c r="AE51" s="30">
        <f t="shared" si="47"/>
        <v>14715</v>
      </c>
      <c r="AF51" s="52" t="s">
        <v>821</v>
      </c>
      <c r="AG51" s="35" t="s">
        <v>38</v>
      </c>
      <c r="AI51" s="54"/>
    </row>
    <row r="52" spans="1:35" s="138" customFormat="1" ht="39" customHeight="1">
      <c r="A52" s="13">
        <v>43</v>
      </c>
      <c r="B52" s="21">
        <v>12759</v>
      </c>
      <c r="C52" s="23" t="s">
        <v>201</v>
      </c>
      <c r="D52" s="23" t="s">
        <v>202</v>
      </c>
      <c r="E52" s="22" t="s">
        <v>157</v>
      </c>
      <c r="F52" s="121">
        <v>1115546850</v>
      </c>
      <c r="G52" s="14">
        <v>11788</v>
      </c>
      <c r="H52" s="122" t="s">
        <v>203</v>
      </c>
      <c r="I52" s="113">
        <v>16640</v>
      </c>
      <c r="J52" s="111">
        <v>0</v>
      </c>
      <c r="K52" s="111">
        <v>0</v>
      </c>
      <c r="L52" s="111">
        <v>0</v>
      </c>
      <c r="M52" s="16">
        <f t="shared" si="42"/>
        <v>16640</v>
      </c>
      <c r="N52" s="16">
        <v>30</v>
      </c>
      <c r="O52" s="16">
        <v>0</v>
      </c>
      <c r="P52" s="30">
        <f t="shared" si="57"/>
        <v>16640</v>
      </c>
      <c r="Q52" s="30">
        <f t="shared" si="58"/>
        <v>0</v>
      </c>
      <c r="R52" s="30">
        <f t="shared" si="53"/>
        <v>0</v>
      </c>
      <c r="S52" s="30">
        <f t="shared" si="62"/>
        <v>0</v>
      </c>
      <c r="T52" s="30">
        <f t="shared" si="59"/>
        <v>0</v>
      </c>
      <c r="U52" s="30">
        <v>0</v>
      </c>
      <c r="V52" s="31">
        <f t="shared" si="43"/>
        <v>16640</v>
      </c>
      <c r="W52" s="31">
        <f t="shared" si="44"/>
        <v>15000</v>
      </c>
      <c r="X52" s="31">
        <f t="shared" si="45"/>
        <v>16640</v>
      </c>
      <c r="Y52" s="30">
        <f t="shared" si="12"/>
        <v>1800</v>
      </c>
      <c r="Z52" s="30">
        <f t="shared" si="46"/>
        <v>125</v>
      </c>
      <c r="AA52" s="30">
        <v>0</v>
      </c>
      <c r="AB52" s="30">
        <v>0</v>
      </c>
      <c r="AC52" s="30">
        <v>0</v>
      </c>
      <c r="AD52" s="30">
        <f t="shared" si="60"/>
        <v>1925</v>
      </c>
      <c r="AE52" s="30">
        <f t="shared" si="47"/>
        <v>14715</v>
      </c>
      <c r="AF52" s="52" t="s">
        <v>821</v>
      </c>
      <c r="AG52" s="35" t="s">
        <v>38</v>
      </c>
    </row>
    <row r="53" spans="1:35" s="41" customFormat="1" ht="39" customHeight="1">
      <c r="A53" s="13">
        <v>44</v>
      </c>
      <c r="B53" s="21">
        <v>12772</v>
      </c>
      <c r="C53" s="23" t="s">
        <v>195</v>
      </c>
      <c r="D53" s="23" t="s">
        <v>196</v>
      </c>
      <c r="E53" s="22" t="s">
        <v>157</v>
      </c>
      <c r="F53" s="145">
        <v>1115566641</v>
      </c>
      <c r="G53" s="14">
        <v>11801</v>
      </c>
      <c r="H53" s="139" t="s">
        <v>197</v>
      </c>
      <c r="I53" s="113">
        <v>16640</v>
      </c>
      <c r="J53" s="111">
        <v>0</v>
      </c>
      <c r="K53" s="111">
        <v>0</v>
      </c>
      <c r="L53" s="111">
        <v>0</v>
      </c>
      <c r="M53" s="16">
        <f t="shared" si="42"/>
        <v>16640</v>
      </c>
      <c r="N53" s="16">
        <v>30</v>
      </c>
      <c r="O53" s="16">
        <v>0</v>
      </c>
      <c r="P53" s="30">
        <f t="shared" si="57"/>
        <v>16640</v>
      </c>
      <c r="Q53" s="30">
        <f t="shared" si="58"/>
        <v>0</v>
      </c>
      <c r="R53" s="30">
        <f t="shared" si="53"/>
        <v>0</v>
      </c>
      <c r="S53" s="30">
        <f t="shared" si="62"/>
        <v>0</v>
      </c>
      <c r="T53" s="30">
        <f t="shared" si="59"/>
        <v>0</v>
      </c>
      <c r="U53" s="30">
        <v>0</v>
      </c>
      <c r="V53" s="31">
        <f t="shared" si="43"/>
        <v>16640</v>
      </c>
      <c r="W53" s="31">
        <f t="shared" si="44"/>
        <v>15000</v>
      </c>
      <c r="X53" s="31">
        <f t="shared" si="45"/>
        <v>16640</v>
      </c>
      <c r="Y53" s="30">
        <f t="shared" si="12"/>
        <v>1800</v>
      </c>
      <c r="Z53" s="30">
        <f t="shared" si="46"/>
        <v>125</v>
      </c>
      <c r="AA53" s="30">
        <v>0</v>
      </c>
      <c r="AB53" s="30">
        <v>0</v>
      </c>
      <c r="AC53" s="30">
        <v>0</v>
      </c>
      <c r="AD53" s="30">
        <f t="shared" si="60"/>
        <v>1925</v>
      </c>
      <c r="AE53" s="30">
        <f t="shared" si="47"/>
        <v>14715</v>
      </c>
      <c r="AF53" s="52" t="s">
        <v>821</v>
      </c>
      <c r="AG53" s="35" t="s">
        <v>38</v>
      </c>
      <c r="AH53" s="120"/>
    </row>
    <row r="54" spans="1:35" s="150" customFormat="1" ht="39" customHeight="1">
      <c r="A54" s="13">
        <v>45</v>
      </c>
      <c r="B54" s="16">
        <v>11207</v>
      </c>
      <c r="C54" s="12" t="s">
        <v>213</v>
      </c>
      <c r="D54" s="12" t="s">
        <v>214</v>
      </c>
      <c r="E54" s="22" t="s">
        <v>157</v>
      </c>
      <c r="F54" s="12">
        <v>1321200427</v>
      </c>
      <c r="G54" s="14">
        <v>1233</v>
      </c>
      <c r="H54" s="88" t="s">
        <v>215</v>
      </c>
      <c r="I54" s="113">
        <v>24336</v>
      </c>
      <c r="J54" s="111">
        <v>0</v>
      </c>
      <c r="K54" s="111">
        <v>0</v>
      </c>
      <c r="L54" s="111">
        <v>0</v>
      </c>
      <c r="M54" s="16">
        <f t="shared" si="42"/>
        <v>24336</v>
      </c>
      <c r="N54" s="16">
        <v>20</v>
      </c>
      <c r="O54" s="123">
        <v>0</v>
      </c>
      <c r="P54" s="30">
        <f>128*117</f>
        <v>14976</v>
      </c>
      <c r="Q54" s="30">
        <f t="shared" si="58"/>
        <v>0</v>
      </c>
      <c r="R54" s="30">
        <f t="shared" si="53"/>
        <v>0</v>
      </c>
      <c r="S54" s="30">
        <f>ROUND(I54/30/8*2*O54,0)</f>
        <v>0</v>
      </c>
      <c r="T54" s="30">
        <f t="shared" si="59"/>
        <v>0</v>
      </c>
      <c r="U54" s="30">
        <v>0</v>
      </c>
      <c r="V54" s="119">
        <f t="shared" si="43"/>
        <v>14976</v>
      </c>
      <c r="W54" s="119">
        <f t="shared" si="44"/>
        <v>14976</v>
      </c>
      <c r="X54" s="31">
        <f t="shared" si="45"/>
        <v>14976</v>
      </c>
      <c r="Y54" s="30">
        <f t="shared" si="12"/>
        <v>1797</v>
      </c>
      <c r="Z54" s="30">
        <f t="shared" si="46"/>
        <v>113</v>
      </c>
      <c r="AA54" s="30">
        <v>0</v>
      </c>
      <c r="AB54" s="30">
        <v>5000</v>
      </c>
      <c r="AC54" s="118">
        <v>0</v>
      </c>
      <c r="AD54" s="118">
        <f t="shared" si="60"/>
        <v>6910</v>
      </c>
      <c r="AE54" s="118">
        <f t="shared" si="47"/>
        <v>8066</v>
      </c>
      <c r="AF54" s="34" t="s">
        <v>38</v>
      </c>
      <c r="AG54" s="200">
        <v>44127</v>
      </c>
    </row>
    <row r="55" spans="1:35" s="120" customFormat="1" ht="39" customHeight="1">
      <c r="A55" s="13">
        <v>46</v>
      </c>
      <c r="B55" s="144">
        <v>11254</v>
      </c>
      <c r="C55" s="12" t="s">
        <v>171</v>
      </c>
      <c r="D55" s="12" t="s">
        <v>172</v>
      </c>
      <c r="E55" s="22" t="s">
        <v>157</v>
      </c>
      <c r="F55" s="13">
        <v>1114573256</v>
      </c>
      <c r="G55" s="14">
        <v>1280</v>
      </c>
      <c r="H55" s="88" t="s">
        <v>173</v>
      </c>
      <c r="I55" s="113">
        <v>16350</v>
      </c>
      <c r="J55" s="111">
        <v>0</v>
      </c>
      <c r="K55" s="111">
        <v>0</v>
      </c>
      <c r="L55" s="111">
        <v>0</v>
      </c>
      <c r="M55" s="16">
        <f t="shared" si="42"/>
        <v>16350</v>
      </c>
      <c r="N55" s="16">
        <v>30</v>
      </c>
      <c r="O55" s="123">
        <v>32</v>
      </c>
      <c r="P55" s="30">
        <f t="shared" si="57"/>
        <v>16350</v>
      </c>
      <c r="Q55" s="30">
        <f t="shared" si="58"/>
        <v>0</v>
      </c>
      <c r="R55" s="30">
        <f t="shared" si="53"/>
        <v>0</v>
      </c>
      <c r="S55" s="30">
        <f>O55*150</f>
        <v>4800</v>
      </c>
      <c r="T55" s="30">
        <f t="shared" si="59"/>
        <v>0</v>
      </c>
      <c r="U55" s="30">
        <v>0</v>
      </c>
      <c r="V55" s="31">
        <f t="shared" si="43"/>
        <v>21150</v>
      </c>
      <c r="W55" s="31">
        <f t="shared" si="44"/>
        <v>15000</v>
      </c>
      <c r="X55" s="31">
        <v>21000</v>
      </c>
      <c r="Y55" s="30">
        <f t="shared" si="12"/>
        <v>1800</v>
      </c>
      <c r="Z55" s="30">
        <f t="shared" si="46"/>
        <v>158</v>
      </c>
      <c r="AA55" s="30">
        <v>0</v>
      </c>
      <c r="AB55" s="30">
        <v>5000</v>
      </c>
      <c r="AC55" s="30">
        <v>0</v>
      </c>
      <c r="AD55" s="30">
        <f>+AC55+AB55+AA55+Z55+Y55</f>
        <v>6958</v>
      </c>
      <c r="AE55" s="30">
        <f t="shared" si="47"/>
        <v>14192</v>
      </c>
      <c r="AF55" s="34" t="s">
        <v>38</v>
      </c>
      <c r="AG55" s="200">
        <v>44127</v>
      </c>
    </row>
    <row r="56" spans="1:35" s="120" customFormat="1" ht="38.4" customHeight="1">
      <c r="A56" s="13">
        <v>47</v>
      </c>
      <c r="B56" s="16">
        <v>11193</v>
      </c>
      <c r="C56" s="12" t="s">
        <v>174</v>
      </c>
      <c r="D56" s="12" t="s">
        <v>175</v>
      </c>
      <c r="E56" s="22" t="s">
        <v>157</v>
      </c>
      <c r="F56" s="12">
        <v>1314375741</v>
      </c>
      <c r="G56" s="14">
        <v>1219</v>
      </c>
      <c r="H56" s="88" t="s">
        <v>176</v>
      </c>
      <c r="I56" s="113">
        <v>16350</v>
      </c>
      <c r="J56" s="111">
        <v>0</v>
      </c>
      <c r="K56" s="111">
        <v>0</v>
      </c>
      <c r="L56" s="111">
        <v>0</v>
      </c>
      <c r="M56" s="16">
        <f t="shared" si="42"/>
        <v>16350</v>
      </c>
      <c r="N56" s="16">
        <v>30</v>
      </c>
      <c r="O56" s="123">
        <v>32</v>
      </c>
      <c r="P56" s="30">
        <f t="shared" si="57"/>
        <v>16350</v>
      </c>
      <c r="Q56" s="30">
        <f t="shared" si="58"/>
        <v>0</v>
      </c>
      <c r="R56" s="30">
        <f t="shared" si="53"/>
        <v>0</v>
      </c>
      <c r="S56" s="30">
        <f>O56*150</f>
        <v>4800</v>
      </c>
      <c r="T56" s="30">
        <f t="shared" si="59"/>
        <v>0</v>
      </c>
      <c r="U56" s="30">
        <v>0</v>
      </c>
      <c r="V56" s="31">
        <f t="shared" si="43"/>
        <v>21150</v>
      </c>
      <c r="W56" s="31">
        <f t="shared" si="44"/>
        <v>15000</v>
      </c>
      <c r="X56" s="31">
        <v>21000</v>
      </c>
      <c r="Y56" s="30">
        <f t="shared" si="12"/>
        <v>1800</v>
      </c>
      <c r="Z56" s="30">
        <f t="shared" si="46"/>
        <v>158</v>
      </c>
      <c r="AA56" s="30">
        <v>0</v>
      </c>
      <c r="AB56" s="30">
        <v>5000</v>
      </c>
      <c r="AC56" s="30">
        <v>0</v>
      </c>
      <c r="AD56" s="30">
        <f>+AC56+AB56+AA56+Z56+Y56</f>
        <v>6958</v>
      </c>
      <c r="AE56" s="30">
        <f t="shared" si="47"/>
        <v>14192</v>
      </c>
      <c r="AF56" s="34" t="s">
        <v>38</v>
      </c>
      <c r="AG56" s="200">
        <v>44127</v>
      </c>
    </row>
    <row r="57" spans="1:35" s="138" customFormat="1" ht="39" customHeight="1">
      <c r="A57" s="13">
        <v>48</v>
      </c>
      <c r="B57" s="21">
        <v>12756</v>
      </c>
      <c r="C57" s="23" t="s">
        <v>192</v>
      </c>
      <c r="D57" s="23" t="s">
        <v>193</v>
      </c>
      <c r="E57" s="22" t="s">
        <v>157</v>
      </c>
      <c r="F57" s="121">
        <v>1115539705</v>
      </c>
      <c r="G57" s="145">
        <v>11785</v>
      </c>
      <c r="H57" s="122" t="s">
        <v>194</v>
      </c>
      <c r="I57" s="113">
        <v>14900</v>
      </c>
      <c r="J57" s="111">
        <v>0</v>
      </c>
      <c r="K57" s="111">
        <v>0</v>
      </c>
      <c r="L57" s="111">
        <v>0</v>
      </c>
      <c r="M57" s="16">
        <f t="shared" si="42"/>
        <v>14900</v>
      </c>
      <c r="N57" s="16">
        <v>30</v>
      </c>
      <c r="O57" s="123">
        <v>0</v>
      </c>
      <c r="P57" s="30">
        <f t="shared" si="57"/>
        <v>14900</v>
      </c>
      <c r="Q57" s="30">
        <f t="shared" si="58"/>
        <v>0</v>
      </c>
      <c r="R57" s="30">
        <f t="shared" si="53"/>
        <v>0</v>
      </c>
      <c r="S57" s="30">
        <f>O57*150</f>
        <v>0</v>
      </c>
      <c r="T57" s="30">
        <f t="shared" si="59"/>
        <v>0</v>
      </c>
      <c r="U57" s="30">
        <v>0</v>
      </c>
      <c r="V57" s="31">
        <f t="shared" si="43"/>
        <v>14900</v>
      </c>
      <c r="W57" s="31">
        <f t="shared" si="44"/>
        <v>14900</v>
      </c>
      <c r="X57" s="31">
        <f t="shared" si="45"/>
        <v>14900</v>
      </c>
      <c r="Y57" s="30">
        <f t="shared" si="12"/>
        <v>1788</v>
      </c>
      <c r="Z57" s="30">
        <f t="shared" si="46"/>
        <v>112</v>
      </c>
      <c r="AA57" s="30">
        <v>0</v>
      </c>
      <c r="AB57" s="30">
        <v>5000</v>
      </c>
      <c r="AC57" s="30">
        <v>0</v>
      </c>
      <c r="AD57" s="30">
        <f>Y57+Z57+AA57+AB57+AC57</f>
        <v>6900</v>
      </c>
      <c r="AE57" s="30">
        <f t="shared" si="47"/>
        <v>8000</v>
      </c>
      <c r="AF57" s="34" t="s">
        <v>38</v>
      </c>
      <c r="AG57" s="200">
        <v>44127</v>
      </c>
      <c r="AH57" s="120"/>
    </row>
    <row r="58" spans="1:35" s="41" customFormat="1" ht="39" customHeight="1">
      <c r="A58" s="13">
        <v>49</v>
      </c>
      <c r="B58" s="16">
        <v>11202</v>
      </c>
      <c r="C58" s="12" t="s">
        <v>177</v>
      </c>
      <c r="D58" s="12" t="s">
        <v>178</v>
      </c>
      <c r="E58" s="22" t="s">
        <v>157</v>
      </c>
      <c r="F58" s="12">
        <v>1321124332</v>
      </c>
      <c r="G58" s="14">
        <v>1228</v>
      </c>
      <c r="H58" s="88" t="s">
        <v>179</v>
      </c>
      <c r="I58" s="113">
        <v>16350</v>
      </c>
      <c r="J58" s="111">
        <v>0</v>
      </c>
      <c r="K58" s="111">
        <v>0</v>
      </c>
      <c r="L58" s="111">
        <v>0</v>
      </c>
      <c r="M58" s="16">
        <f t="shared" si="42"/>
        <v>16350</v>
      </c>
      <c r="N58" s="16">
        <v>30</v>
      </c>
      <c r="O58" s="123">
        <v>0</v>
      </c>
      <c r="P58" s="30">
        <f t="shared" si="57"/>
        <v>16350</v>
      </c>
      <c r="Q58" s="30">
        <f t="shared" si="58"/>
        <v>0</v>
      </c>
      <c r="R58" s="30">
        <f t="shared" si="53"/>
        <v>0</v>
      </c>
      <c r="S58" s="30">
        <f>O58*150</f>
        <v>0</v>
      </c>
      <c r="T58" s="30">
        <f t="shared" si="59"/>
        <v>0</v>
      </c>
      <c r="U58" s="30">
        <v>0</v>
      </c>
      <c r="V58" s="31">
        <f t="shared" si="43"/>
        <v>16350</v>
      </c>
      <c r="W58" s="31">
        <f t="shared" si="44"/>
        <v>15000</v>
      </c>
      <c r="X58" s="31">
        <f t="shared" si="45"/>
        <v>16350</v>
      </c>
      <c r="Y58" s="30">
        <f t="shared" si="12"/>
        <v>1800</v>
      </c>
      <c r="Z58" s="30">
        <f t="shared" si="46"/>
        <v>123</v>
      </c>
      <c r="AA58" s="30">
        <v>0</v>
      </c>
      <c r="AB58" s="30">
        <v>0</v>
      </c>
      <c r="AC58" s="30">
        <v>0</v>
      </c>
      <c r="AD58" s="30">
        <f>+AC58+AB58+AA58+Z58+Y58</f>
        <v>1923</v>
      </c>
      <c r="AE58" s="30">
        <f t="shared" si="47"/>
        <v>14427</v>
      </c>
      <c r="AF58" s="52" t="s">
        <v>821</v>
      </c>
      <c r="AG58" s="35" t="s">
        <v>38</v>
      </c>
      <c r="AH58" s="120"/>
    </row>
    <row r="59" spans="1:35" s="41" customFormat="1" ht="39" customHeight="1">
      <c r="A59" s="13">
        <v>50</v>
      </c>
      <c r="B59" s="21">
        <v>12491</v>
      </c>
      <c r="C59" s="23" t="s">
        <v>180</v>
      </c>
      <c r="D59" s="23" t="s">
        <v>181</v>
      </c>
      <c r="E59" s="22" t="s">
        <v>157</v>
      </c>
      <c r="F59" s="16">
        <v>1115070230</v>
      </c>
      <c r="G59" s="14">
        <v>11520</v>
      </c>
      <c r="H59" s="29" t="s">
        <v>182</v>
      </c>
      <c r="I59" s="113">
        <v>16350</v>
      </c>
      <c r="J59" s="111">
        <v>0</v>
      </c>
      <c r="K59" s="111">
        <v>0</v>
      </c>
      <c r="L59" s="111">
        <v>0</v>
      </c>
      <c r="M59" s="16">
        <f t="shared" si="42"/>
        <v>16350</v>
      </c>
      <c r="N59" s="16">
        <v>30</v>
      </c>
      <c r="O59" s="123">
        <v>0</v>
      </c>
      <c r="P59" s="30">
        <f t="shared" si="57"/>
        <v>16350</v>
      </c>
      <c r="Q59" s="30">
        <f t="shared" si="58"/>
        <v>0</v>
      </c>
      <c r="R59" s="30">
        <f t="shared" si="53"/>
        <v>0</v>
      </c>
      <c r="S59" s="30">
        <f>O59*150</f>
        <v>0</v>
      </c>
      <c r="T59" s="30">
        <f t="shared" si="59"/>
        <v>0</v>
      </c>
      <c r="U59" s="30">
        <v>0</v>
      </c>
      <c r="V59" s="31">
        <f t="shared" si="43"/>
        <v>16350</v>
      </c>
      <c r="W59" s="31">
        <f t="shared" si="44"/>
        <v>15000</v>
      </c>
      <c r="X59" s="31">
        <f t="shared" si="45"/>
        <v>16350</v>
      </c>
      <c r="Y59" s="30">
        <f t="shared" si="12"/>
        <v>1800</v>
      </c>
      <c r="Z59" s="30">
        <f t="shared" si="46"/>
        <v>123</v>
      </c>
      <c r="AA59" s="30">
        <v>0</v>
      </c>
      <c r="AB59" s="30">
        <v>0</v>
      </c>
      <c r="AC59" s="30">
        <v>0</v>
      </c>
      <c r="AD59" s="30">
        <f>+AC59+AB59+AA59+Z59+Y59</f>
        <v>1923</v>
      </c>
      <c r="AE59" s="30">
        <f t="shared" si="47"/>
        <v>14427</v>
      </c>
      <c r="AF59" s="52" t="s">
        <v>821</v>
      </c>
      <c r="AG59" s="35" t="s">
        <v>38</v>
      </c>
      <c r="AH59" s="120"/>
      <c r="AI59" s="54"/>
    </row>
    <row r="60" spans="1:35" s="150" customFormat="1" ht="39" customHeight="1">
      <c r="A60" s="13">
        <v>51</v>
      </c>
      <c r="B60" s="21">
        <v>12824</v>
      </c>
      <c r="C60" s="180" t="s">
        <v>303</v>
      </c>
      <c r="D60" s="23" t="s">
        <v>304</v>
      </c>
      <c r="E60" s="22" t="s">
        <v>157</v>
      </c>
      <c r="F60" s="145">
        <v>6928918803</v>
      </c>
      <c r="G60" s="14">
        <v>11853</v>
      </c>
      <c r="H60" s="139" t="s">
        <v>305</v>
      </c>
      <c r="I60" s="113">
        <v>14560</v>
      </c>
      <c r="J60" s="111">
        <v>0</v>
      </c>
      <c r="K60" s="111">
        <v>0</v>
      </c>
      <c r="L60" s="111">
        <v>0</v>
      </c>
      <c r="M60" s="12">
        <f t="shared" si="42"/>
        <v>14560</v>
      </c>
      <c r="N60" s="12">
        <v>30</v>
      </c>
      <c r="O60" s="123">
        <v>0</v>
      </c>
      <c r="P60" s="30">
        <f t="shared" si="57"/>
        <v>14560</v>
      </c>
      <c r="Q60" s="30">
        <f t="shared" si="58"/>
        <v>0</v>
      </c>
      <c r="R60" s="30">
        <f t="shared" si="53"/>
        <v>0</v>
      </c>
      <c r="S60" s="30">
        <f>ROUND(I60/30/8*2*O60,0)</f>
        <v>0</v>
      </c>
      <c r="T60" s="30">
        <f t="shared" si="59"/>
        <v>0</v>
      </c>
      <c r="U60" s="30">
        <v>0</v>
      </c>
      <c r="V60" s="119">
        <f t="shared" si="43"/>
        <v>14560</v>
      </c>
      <c r="W60" s="119">
        <f>IF(P60&gt;15000,15000,P60)</f>
        <v>14560</v>
      </c>
      <c r="X60" s="119">
        <f t="shared" si="45"/>
        <v>14560</v>
      </c>
      <c r="Y60" s="30">
        <f t="shared" si="12"/>
        <v>1747</v>
      </c>
      <c r="Z60" s="30">
        <f t="shared" si="46"/>
        <v>110</v>
      </c>
      <c r="AA60" s="30">
        <v>0</v>
      </c>
      <c r="AB60" s="118">
        <v>12000</v>
      </c>
      <c r="AC60" s="118">
        <v>0</v>
      </c>
      <c r="AD60" s="118">
        <f>Y60+Z60+AA60+AB60+AC60</f>
        <v>13857</v>
      </c>
      <c r="AE60" s="118">
        <f t="shared" si="47"/>
        <v>703</v>
      </c>
      <c r="AF60" s="34"/>
      <c r="AG60" s="35"/>
    </row>
    <row r="61" spans="1:35" s="150" customFormat="1" ht="39" customHeight="1">
      <c r="A61" s="13">
        <v>52</v>
      </c>
      <c r="B61" s="21">
        <v>12788</v>
      </c>
      <c r="C61" s="180" t="s">
        <v>275</v>
      </c>
      <c r="D61" s="23" t="s">
        <v>297</v>
      </c>
      <c r="E61" s="22" t="s">
        <v>157</v>
      </c>
      <c r="F61" s="145">
        <v>1115608676</v>
      </c>
      <c r="G61" s="14">
        <v>11817</v>
      </c>
      <c r="H61" s="139">
        <v>101505717526</v>
      </c>
      <c r="I61" s="113">
        <v>14900</v>
      </c>
      <c r="J61" s="111">
        <v>0</v>
      </c>
      <c r="K61" s="111">
        <v>0</v>
      </c>
      <c r="L61" s="111">
        <v>0</v>
      </c>
      <c r="M61" s="12">
        <f>I61+J61+K61+L61</f>
        <v>14900</v>
      </c>
      <c r="N61" s="12">
        <v>0</v>
      </c>
      <c r="O61" s="123">
        <v>0</v>
      </c>
      <c r="P61" s="30">
        <f t="shared" si="57"/>
        <v>0</v>
      </c>
      <c r="Q61" s="30">
        <f t="shared" si="58"/>
        <v>0</v>
      </c>
      <c r="R61" s="30">
        <f t="shared" si="53"/>
        <v>0</v>
      </c>
      <c r="S61" s="30">
        <f>O61*140</f>
        <v>0</v>
      </c>
      <c r="T61" s="30">
        <f t="shared" si="59"/>
        <v>0</v>
      </c>
      <c r="U61" s="30">
        <v>0</v>
      </c>
      <c r="V61" s="119">
        <f>U61+T61+S61+R61+Q61+P61</f>
        <v>0</v>
      </c>
      <c r="W61" s="119">
        <f>IF(P61&gt;15000,15000,P61)</f>
        <v>0</v>
      </c>
      <c r="X61" s="119">
        <f>V61</f>
        <v>0</v>
      </c>
      <c r="Y61" s="30">
        <f t="shared" si="12"/>
        <v>0</v>
      </c>
      <c r="Z61" s="30">
        <f>CEILING(X61*0.75%,1)</f>
        <v>0</v>
      </c>
      <c r="AA61" s="30">
        <v>0</v>
      </c>
      <c r="AB61" s="30">
        <v>0</v>
      </c>
      <c r="AC61" s="118">
        <v>0</v>
      </c>
      <c r="AD61" s="118">
        <f>Y61+Z61+AA61+AB61+AC61</f>
        <v>0</v>
      </c>
      <c r="AE61" s="118">
        <f>V61-AD61</f>
        <v>0</v>
      </c>
      <c r="AF61" s="34"/>
      <c r="AG61" s="199"/>
      <c r="AH61" s="120"/>
    </row>
    <row r="62" spans="1:35" s="120" customFormat="1" ht="39" customHeight="1">
      <c r="A62" s="13">
        <v>53</v>
      </c>
      <c r="B62" s="21">
        <v>12495</v>
      </c>
      <c r="C62" s="180" t="s">
        <v>183</v>
      </c>
      <c r="D62" s="143" t="s">
        <v>184</v>
      </c>
      <c r="E62" s="22" t="s">
        <v>157</v>
      </c>
      <c r="F62" s="16">
        <v>1115088991</v>
      </c>
      <c r="G62" s="14">
        <v>11524</v>
      </c>
      <c r="H62" s="146" t="s">
        <v>185</v>
      </c>
      <c r="I62" s="113">
        <v>14900</v>
      </c>
      <c r="J62" s="111">
        <v>0</v>
      </c>
      <c r="K62" s="111">
        <v>4560</v>
      </c>
      <c r="L62" s="111">
        <v>0</v>
      </c>
      <c r="M62" s="16">
        <f>I62+J62+K62+L62</f>
        <v>19460</v>
      </c>
      <c r="N62" s="16">
        <v>30</v>
      </c>
      <c r="O62" s="123">
        <v>0</v>
      </c>
      <c r="P62" s="30">
        <f t="shared" si="57"/>
        <v>14900</v>
      </c>
      <c r="Q62" s="30">
        <f t="shared" si="58"/>
        <v>0</v>
      </c>
      <c r="R62" s="30">
        <f t="shared" si="53"/>
        <v>4560</v>
      </c>
      <c r="S62" s="30">
        <f t="shared" ref="S62:S87" si="63">ROUND(I62/30/8*2*O62,0)</f>
        <v>0</v>
      </c>
      <c r="T62" s="30">
        <f t="shared" si="59"/>
        <v>0</v>
      </c>
      <c r="U62" s="30">
        <v>0</v>
      </c>
      <c r="V62" s="31">
        <f>U62+T62+S62+R62+Q62+P62</f>
        <v>19460</v>
      </c>
      <c r="W62" s="31">
        <f>IF(P62&gt;15000,15000,P62)</f>
        <v>14900</v>
      </c>
      <c r="X62" s="31">
        <f>V62</f>
        <v>19460</v>
      </c>
      <c r="Y62" s="30">
        <f>ROUND(W62*12%,0)</f>
        <v>1788</v>
      </c>
      <c r="Z62" s="30">
        <f>CEILING(X62*0.75%,1)</f>
        <v>146</v>
      </c>
      <c r="AA62" s="30">
        <v>0</v>
      </c>
      <c r="AB62" s="30">
        <v>0</v>
      </c>
      <c r="AC62" s="30">
        <v>0</v>
      </c>
      <c r="AD62" s="30">
        <f>+AC62+AB62+AA62+Z62+Y62</f>
        <v>1934</v>
      </c>
      <c r="AE62" s="30">
        <f>V62-AD62</f>
        <v>17526</v>
      </c>
      <c r="AF62" s="34" t="s">
        <v>38</v>
      </c>
      <c r="AG62" s="35">
        <v>44120</v>
      </c>
      <c r="AH62" s="120">
        <f>AE62-15218</f>
        <v>2308</v>
      </c>
      <c r="AI62" s="54"/>
    </row>
    <row r="63" spans="1:35" s="120" customFormat="1" ht="39" customHeight="1">
      <c r="A63" s="13">
        <v>54</v>
      </c>
      <c r="B63" s="21">
        <v>12628</v>
      </c>
      <c r="C63" s="180" t="s">
        <v>186</v>
      </c>
      <c r="D63" s="143" t="s">
        <v>187</v>
      </c>
      <c r="E63" s="22" t="s">
        <v>157</v>
      </c>
      <c r="F63" s="123">
        <v>1115347761</v>
      </c>
      <c r="G63" s="14">
        <v>11657</v>
      </c>
      <c r="H63" s="122" t="s">
        <v>188</v>
      </c>
      <c r="I63" s="113">
        <v>14900</v>
      </c>
      <c r="J63" s="111">
        <v>0</v>
      </c>
      <c r="K63" s="111">
        <v>4800</v>
      </c>
      <c r="L63" s="111">
        <v>0</v>
      </c>
      <c r="M63" s="16">
        <f>I63+J63+K63+L63</f>
        <v>19700</v>
      </c>
      <c r="N63" s="16">
        <v>30</v>
      </c>
      <c r="O63" s="123">
        <v>0</v>
      </c>
      <c r="P63" s="30">
        <f t="shared" si="57"/>
        <v>14900</v>
      </c>
      <c r="Q63" s="30">
        <f t="shared" si="58"/>
        <v>0</v>
      </c>
      <c r="R63" s="30">
        <f t="shared" si="53"/>
        <v>4800</v>
      </c>
      <c r="S63" s="30">
        <f t="shared" si="63"/>
        <v>0</v>
      </c>
      <c r="T63" s="30">
        <f t="shared" si="59"/>
        <v>0</v>
      </c>
      <c r="U63" s="30">
        <v>0</v>
      </c>
      <c r="V63" s="31">
        <f>U63+T63+S63+R63+Q63+P63</f>
        <v>19700</v>
      </c>
      <c r="W63" s="31">
        <f t="shared" ref="W63:W79" si="64">IF(P63&gt;15000,15000,P63)</f>
        <v>14900</v>
      </c>
      <c r="X63" s="31">
        <f>V63</f>
        <v>19700</v>
      </c>
      <c r="Y63" s="30">
        <f>ROUND(W63*12%,0)</f>
        <v>1788</v>
      </c>
      <c r="Z63" s="30">
        <f>CEILING(X63*0.75%,1)</f>
        <v>148</v>
      </c>
      <c r="AA63" s="30">
        <v>0</v>
      </c>
      <c r="AB63" s="30">
        <v>0</v>
      </c>
      <c r="AC63" s="30">
        <v>0</v>
      </c>
      <c r="AD63" s="30">
        <f t="shared" ref="AD63:AD66" si="65">Y63+Z63+AA63+AB63+AC63</f>
        <v>1936</v>
      </c>
      <c r="AE63" s="30">
        <f>V63-AD63</f>
        <v>17764</v>
      </c>
      <c r="AF63" s="34" t="s">
        <v>38</v>
      </c>
      <c r="AG63" s="35">
        <v>44120</v>
      </c>
      <c r="AI63" s="54"/>
    </row>
    <row r="64" spans="1:35" s="41" customFormat="1" ht="39" customHeight="1">
      <c r="A64" s="13">
        <v>55</v>
      </c>
      <c r="B64" s="21">
        <v>12795</v>
      </c>
      <c r="C64" s="180" t="s">
        <v>276</v>
      </c>
      <c r="D64" s="23" t="s">
        <v>306</v>
      </c>
      <c r="E64" s="22" t="s">
        <v>157</v>
      </c>
      <c r="F64" s="121">
        <v>1115622913</v>
      </c>
      <c r="G64" s="14">
        <v>11824</v>
      </c>
      <c r="H64" s="139" t="s">
        <v>307</v>
      </c>
      <c r="I64" s="113">
        <v>14900</v>
      </c>
      <c r="J64" s="111">
        <v>0</v>
      </c>
      <c r="K64" s="111">
        <v>0</v>
      </c>
      <c r="L64" s="111">
        <v>0</v>
      </c>
      <c r="M64" s="16">
        <f t="shared" ref="M64:M87" si="66">I64+J64+K64+L64</f>
        <v>14900</v>
      </c>
      <c r="N64" s="16">
        <v>30</v>
      </c>
      <c r="O64" s="123">
        <v>0</v>
      </c>
      <c r="P64" s="30">
        <f t="shared" si="57"/>
        <v>14900</v>
      </c>
      <c r="Q64" s="30">
        <f t="shared" si="58"/>
        <v>0</v>
      </c>
      <c r="R64" s="30">
        <f t="shared" si="53"/>
        <v>0</v>
      </c>
      <c r="S64" s="30">
        <f t="shared" si="63"/>
        <v>0</v>
      </c>
      <c r="T64" s="30">
        <f t="shared" si="59"/>
        <v>0</v>
      </c>
      <c r="U64" s="30">
        <v>0</v>
      </c>
      <c r="V64" s="31">
        <f t="shared" ref="V64:V79" si="67">U64+T64+S64+R64+Q64+P64</f>
        <v>14900</v>
      </c>
      <c r="W64" s="31">
        <f t="shared" si="64"/>
        <v>14900</v>
      </c>
      <c r="X64" s="31">
        <f t="shared" ref="X64:X66" si="68">V64</f>
        <v>14900</v>
      </c>
      <c r="Y64" s="30">
        <f t="shared" si="12"/>
        <v>1788</v>
      </c>
      <c r="Z64" s="30">
        <f t="shared" ref="Z64:Z76" si="69">CEILING(X64*0.75%,1)</f>
        <v>112</v>
      </c>
      <c r="AA64" s="30">
        <v>0</v>
      </c>
      <c r="AB64" s="30">
        <v>0</v>
      </c>
      <c r="AC64" s="30">
        <v>0</v>
      </c>
      <c r="AD64" s="30">
        <f t="shared" si="65"/>
        <v>1900</v>
      </c>
      <c r="AE64" s="30">
        <f t="shared" ref="AE64:AE79" si="70">V64-AD64</f>
        <v>13000</v>
      </c>
      <c r="AF64" s="34" t="s">
        <v>38</v>
      </c>
      <c r="AG64" s="35"/>
      <c r="AH64" s="120"/>
    </row>
    <row r="65" spans="1:40" s="41" customFormat="1" ht="39" customHeight="1">
      <c r="A65" s="13">
        <v>56</v>
      </c>
      <c r="B65" s="117">
        <v>12849</v>
      </c>
      <c r="C65" s="180" t="s">
        <v>822</v>
      </c>
      <c r="D65" s="23" t="s">
        <v>823</v>
      </c>
      <c r="E65" s="22" t="s">
        <v>157</v>
      </c>
      <c r="F65" s="121">
        <v>6928066564</v>
      </c>
      <c r="G65" s="228">
        <v>11878</v>
      </c>
      <c r="H65" s="139" t="s">
        <v>824</v>
      </c>
      <c r="I65" s="113">
        <v>14900</v>
      </c>
      <c r="J65" s="111">
        <v>0</v>
      </c>
      <c r="K65" s="111">
        <v>0</v>
      </c>
      <c r="L65" s="111">
        <v>0</v>
      </c>
      <c r="M65" s="16">
        <f t="shared" si="66"/>
        <v>14900</v>
      </c>
      <c r="N65" s="16">
        <v>30</v>
      </c>
      <c r="O65" s="123">
        <v>0</v>
      </c>
      <c r="P65" s="30">
        <f t="shared" si="57"/>
        <v>14900</v>
      </c>
      <c r="Q65" s="30">
        <f t="shared" si="58"/>
        <v>0</v>
      </c>
      <c r="R65" s="30">
        <f t="shared" si="53"/>
        <v>0</v>
      </c>
      <c r="S65" s="30">
        <f t="shared" si="63"/>
        <v>0</v>
      </c>
      <c r="T65" s="30">
        <f t="shared" si="59"/>
        <v>0</v>
      </c>
      <c r="U65" s="30">
        <v>0</v>
      </c>
      <c r="V65" s="31">
        <f t="shared" si="67"/>
        <v>14900</v>
      </c>
      <c r="W65" s="31">
        <f t="shared" si="64"/>
        <v>14900</v>
      </c>
      <c r="X65" s="31">
        <v>0</v>
      </c>
      <c r="Y65" s="30">
        <f t="shared" si="12"/>
        <v>1788</v>
      </c>
      <c r="Z65" s="30">
        <f t="shared" si="69"/>
        <v>0</v>
      </c>
      <c r="AA65" s="30">
        <v>0</v>
      </c>
      <c r="AB65" s="30">
        <v>0</v>
      </c>
      <c r="AC65" s="30">
        <v>0</v>
      </c>
      <c r="AD65" s="30">
        <f t="shared" si="65"/>
        <v>1788</v>
      </c>
      <c r="AE65" s="30">
        <f t="shared" si="70"/>
        <v>13112</v>
      </c>
      <c r="AF65" s="34" t="s">
        <v>38</v>
      </c>
      <c r="AG65" s="35"/>
      <c r="AH65" s="229"/>
    </row>
    <row r="66" spans="1:40" s="41" customFormat="1" ht="39" customHeight="1">
      <c r="A66" s="13">
        <v>57</v>
      </c>
      <c r="B66" s="21">
        <v>12863</v>
      </c>
      <c r="C66" s="180" t="s">
        <v>825</v>
      </c>
      <c r="D66" s="23" t="s">
        <v>826</v>
      </c>
      <c r="E66" s="22" t="s">
        <v>157</v>
      </c>
      <c r="F66" s="121">
        <v>1115741598</v>
      </c>
      <c r="G66" s="173">
        <v>11892</v>
      </c>
      <c r="H66" s="139" t="s">
        <v>827</v>
      </c>
      <c r="I66" s="113">
        <v>14900</v>
      </c>
      <c r="J66" s="111">
        <v>0</v>
      </c>
      <c r="K66" s="111">
        <v>0</v>
      </c>
      <c r="L66" s="111">
        <v>0</v>
      </c>
      <c r="M66" s="16">
        <f t="shared" si="66"/>
        <v>14900</v>
      </c>
      <c r="N66" s="16">
        <v>30</v>
      </c>
      <c r="O66" s="123">
        <v>0</v>
      </c>
      <c r="P66" s="30">
        <f t="shared" si="57"/>
        <v>14900</v>
      </c>
      <c r="Q66" s="30">
        <f t="shared" si="58"/>
        <v>0</v>
      </c>
      <c r="R66" s="30">
        <f t="shared" si="53"/>
        <v>0</v>
      </c>
      <c r="S66" s="30">
        <f t="shared" si="63"/>
        <v>0</v>
      </c>
      <c r="T66" s="30">
        <f t="shared" si="59"/>
        <v>0</v>
      </c>
      <c r="U66" s="30">
        <v>0</v>
      </c>
      <c r="V66" s="31">
        <f t="shared" si="67"/>
        <v>14900</v>
      </c>
      <c r="W66" s="31">
        <f t="shared" si="64"/>
        <v>14900</v>
      </c>
      <c r="X66" s="31">
        <f t="shared" si="68"/>
        <v>14900</v>
      </c>
      <c r="Y66" s="30">
        <f t="shared" si="12"/>
        <v>1788</v>
      </c>
      <c r="Z66" s="30">
        <f t="shared" si="69"/>
        <v>112</v>
      </c>
      <c r="AA66" s="30">
        <v>0</v>
      </c>
      <c r="AB66" s="30">
        <v>0</v>
      </c>
      <c r="AC66" s="30">
        <v>0</v>
      </c>
      <c r="AD66" s="30">
        <f t="shared" si="65"/>
        <v>1900</v>
      </c>
      <c r="AE66" s="30">
        <f t="shared" si="70"/>
        <v>13000</v>
      </c>
      <c r="AF66" s="34" t="s">
        <v>38</v>
      </c>
      <c r="AG66" s="35"/>
      <c r="AH66" s="229"/>
    </row>
    <row r="67" spans="1:40" s="120" customFormat="1" ht="39" customHeight="1">
      <c r="A67" s="13">
        <v>58</v>
      </c>
      <c r="B67" s="24">
        <v>12737</v>
      </c>
      <c r="C67" s="12" t="s">
        <v>216</v>
      </c>
      <c r="D67" s="153" t="s">
        <v>217</v>
      </c>
      <c r="E67" s="22" t="s">
        <v>157</v>
      </c>
      <c r="F67" s="154">
        <v>1115066729</v>
      </c>
      <c r="G67" s="16">
        <v>11766</v>
      </c>
      <c r="H67" s="155" t="s">
        <v>218</v>
      </c>
      <c r="I67" s="113">
        <v>16200</v>
      </c>
      <c r="J67" s="113">
        <v>0</v>
      </c>
      <c r="K67" s="113">
        <v>0</v>
      </c>
      <c r="L67" s="113">
        <v>0</v>
      </c>
      <c r="M67" s="16">
        <f t="shared" si="66"/>
        <v>16200</v>
      </c>
      <c r="N67" s="123">
        <v>20</v>
      </c>
      <c r="O67" s="16">
        <v>0</v>
      </c>
      <c r="P67" s="30">
        <f>ROUND(I67/30*N67,0)</f>
        <v>10800</v>
      </c>
      <c r="Q67" s="30">
        <f>ROUND(J67/30*N67,0)</f>
        <v>0</v>
      </c>
      <c r="R67" s="30">
        <f>ROUND(K67/30*N67,0)</f>
        <v>0</v>
      </c>
      <c r="S67" s="30">
        <f t="shared" si="63"/>
        <v>0</v>
      </c>
      <c r="T67" s="30">
        <f t="shared" ref="T67:T78" si="71">AK67-P67</f>
        <v>170</v>
      </c>
      <c r="U67" s="30">
        <v>0</v>
      </c>
      <c r="V67" s="31">
        <f t="shared" si="67"/>
        <v>10970</v>
      </c>
      <c r="W67" s="31">
        <f t="shared" si="64"/>
        <v>10800</v>
      </c>
      <c r="X67" s="31">
        <f>V67</f>
        <v>10970</v>
      </c>
      <c r="Y67" s="30">
        <f t="shared" si="12"/>
        <v>1296</v>
      </c>
      <c r="Z67" s="30">
        <f t="shared" si="69"/>
        <v>83</v>
      </c>
      <c r="AA67" s="30">
        <v>0</v>
      </c>
      <c r="AB67" s="30">
        <v>0</v>
      </c>
      <c r="AC67" s="30">
        <v>0</v>
      </c>
      <c r="AD67" s="30">
        <f>Y67+Z67+AA67+AB67+AC67</f>
        <v>1379</v>
      </c>
      <c r="AE67" s="30">
        <f t="shared" si="70"/>
        <v>9591</v>
      </c>
      <c r="AF67" s="52" t="s">
        <v>821</v>
      </c>
      <c r="AG67" s="35" t="s">
        <v>38</v>
      </c>
      <c r="AH67" s="41"/>
      <c r="AI67" s="52">
        <v>38</v>
      </c>
      <c r="AJ67" s="16">
        <v>250</v>
      </c>
      <c r="AK67" s="16">
        <f>190*AI67+15*AJ67</f>
        <v>10970</v>
      </c>
      <c r="AL67" s="123">
        <f>AK67-V67</f>
        <v>0</v>
      </c>
      <c r="AM67" s="41"/>
      <c r="AN67" s="41"/>
    </row>
    <row r="68" spans="1:40" s="41" customFormat="1" ht="39" customHeight="1">
      <c r="A68" s="13">
        <v>59</v>
      </c>
      <c r="B68" s="24">
        <v>12403</v>
      </c>
      <c r="C68" s="12" t="s">
        <v>219</v>
      </c>
      <c r="D68" s="12" t="s">
        <v>220</v>
      </c>
      <c r="E68" s="22" t="s">
        <v>157</v>
      </c>
      <c r="F68" s="13">
        <v>6924662863</v>
      </c>
      <c r="G68" s="14">
        <v>1429</v>
      </c>
      <c r="H68" s="88" t="s">
        <v>221</v>
      </c>
      <c r="I68" s="113">
        <v>16200</v>
      </c>
      <c r="J68" s="111">
        <v>0</v>
      </c>
      <c r="K68" s="111">
        <v>0</v>
      </c>
      <c r="L68" s="111">
        <v>0</v>
      </c>
      <c r="M68" s="16">
        <f t="shared" si="66"/>
        <v>16200</v>
      </c>
      <c r="N68" s="123">
        <v>30</v>
      </c>
      <c r="O68" s="16">
        <v>0</v>
      </c>
      <c r="P68" s="30">
        <f t="shared" ref="P68:P87" si="72">ROUND(I68/30*N68,0)</f>
        <v>16200</v>
      </c>
      <c r="Q68" s="30">
        <f t="shared" ref="Q68:Q87" si="73">ROUND(J68/30*N68,0)</f>
        <v>0</v>
      </c>
      <c r="R68" s="30">
        <f t="shared" ref="R68:R87" si="74">ROUND(K68/30*N68,0)</f>
        <v>0</v>
      </c>
      <c r="S68" s="30">
        <f t="shared" si="63"/>
        <v>0</v>
      </c>
      <c r="T68" s="30">
        <f t="shared" si="71"/>
        <v>2245</v>
      </c>
      <c r="U68" s="30">
        <v>0</v>
      </c>
      <c r="V68" s="31">
        <f t="shared" si="67"/>
        <v>18445</v>
      </c>
      <c r="W68" s="31">
        <f t="shared" si="64"/>
        <v>15000</v>
      </c>
      <c r="X68" s="31">
        <f>V68</f>
        <v>18445</v>
      </c>
      <c r="Y68" s="30">
        <f t="shared" si="12"/>
        <v>1800</v>
      </c>
      <c r="Z68" s="30">
        <f t="shared" si="69"/>
        <v>139</v>
      </c>
      <c r="AA68" s="30">
        <v>0</v>
      </c>
      <c r="AB68" s="30">
        <v>0</v>
      </c>
      <c r="AC68" s="30">
        <v>0</v>
      </c>
      <c r="AD68" s="30">
        <f>Y68+Z68+AA68+AB68+AC68</f>
        <v>1939</v>
      </c>
      <c r="AE68" s="30">
        <f t="shared" si="70"/>
        <v>16506</v>
      </c>
      <c r="AF68" s="52" t="s">
        <v>821</v>
      </c>
      <c r="AG68" s="35" t="s">
        <v>38</v>
      </c>
      <c r="AI68" s="52">
        <v>79</v>
      </c>
      <c r="AJ68" s="16">
        <v>229</v>
      </c>
      <c r="AK68" s="55">
        <f>190*AI68+15*AJ68</f>
        <v>18445</v>
      </c>
      <c r="AL68" s="16">
        <f t="shared" ref="AL68:AL76" si="75">AK68-V68</f>
        <v>0</v>
      </c>
    </row>
    <row r="69" spans="1:40" s="41" customFormat="1" ht="36.75" customHeight="1">
      <c r="A69" s="13">
        <v>60</v>
      </c>
      <c r="B69" s="24">
        <v>12433</v>
      </c>
      <c r="C69" s="181" t="s">
        <v>190</v>
      </c>
      <c r="D69" s="25" t="s">
        <v>222</v>
      </c>
      <c r="E69" s="22" t="s">
        <v>157</v>
      </c>
      <c r="F69" s="26">
        <v>1114929984</v>
      </c>
      <c r="G69" s="14">
        <v>11465</v>
      </c>
      <c r="H69" s="90" t="s">
        <v>223</v>
      </c>
      <c r="I69" s="113">
        <v>16200</v>
      </c>
      <c r="J69" s="111">
        <v>0</v>
      </c>
      <c r="K69" s="111">
        <v>0</v>
      </c>
      <c r="L69" s="111">
        <v>0</v>
      </c>
      <c r="M69" s="16">
        <f t="shared" si="66"/>
        <v>16200</v>
      </c>
      <c r="N69" s="123">
        <v>28</v>
      </c>
      <c r="O69" s="16">
        <v>0</v>
      </c>
      <c r="P69" s="30">
        <f t="shared" si="72"/>
        <v>15120</v>
      </c>
      <c r="Q69" s="30">
        <f t="shared" si="73"/>
        <v>0</v>
      </c>
      <c r="R69" s="30">
        <f t="shared" si="74"/>
        <v>0</v>
      </c>
      <c r="S69" s="30">
        <f t="shared" si="63"/>
        <v>0</v>
      </c>
      <c r="T69" s="30">
        <f t="shared" si="71"/>
        <v>460</v>
      </c>
      <c r="U69" s="30">
        <v>0</v>
      </c>
      <c r="V69" s="31">
        <f t="shared" si="67"/>
        <v>15580</v>
      </c>
      <c r="W69" s="31">
        <f t="shared" si="64"/>
        <v>15000</v>
      </c>
      <c r="X69" s="31">
        <f t="shared" ref="X69:X74" si="76">V69</f>
        <v>15580</v>
      </c>
      <c r="Y69" s="30">
        <f t="shared" si="12"/>
        <v>1800</v>
      </c>
      <c r="Z69" s="30">
        <f t="shared" si="69"/>
        <v>117</v>
      </c>
      <c r="AA69" s="30">
        <v>0</v>
      </c>
      <c r="AB69" s="30">
        <v>0</v>
      </c>
      <c r="AC69" s="30">
        <v>0</v>
      </c>
      <c r="AD69" s="30">
        <f t="shared" ref="AD69:AD79" si="77">+AC69+AB69+AA69+Z69+Y69</f>
        <v>1917</v>
      </c>
      <c r="AE69" s="30">
        <f t="shared" si="70"/>
        <v>13663</v>
      </c>
      <c r="AF69" s="52" t="s">
        <v>821</v>
      </c>
      <c r="AG69" s="35" t="s">
        <v>38</v>
      </c>
      <c r="AI69" s="52">
        <v>82</v>
      </c>
      <c r="AJ69" s="16">
        <v>0</v>
      </c>
      <c r="AK69" s="55">
        <f t="shared" ref="AK69:AK76" si="78">190*AI69+15*AJ69</f>
        <v>15580</v>
      </c>
      <c r="AL69" s="16">
        <f t="shared" si="75"/>
        <v>0</v>
      </c>
    </row>
    <row r="70" spans="1:40" s="120" customFormat="1" ht="36.75" customHeight="1">
      <c r="A70" s="13">
        <v>61</v>
      </c>
      <c r="B70" s="127">
        <v>12307</v>
      </c>
      <c r="C70" s="179" t="s">
        <v>224</v>
      </c>
      <c r="D70" s="12" t="s">
        <v>225</v>
      </c>
      <c r="E70" s="22" t="s">
        <v>157</v>
      </c>
      <c r="F70" s="104">
        <v>1114707897</v>
      </c>
      <c r="G70" s="112">
        <v>11936</v>
      </c>
      <c r="H70" s="88" t="s">
        <v>226</v>
      </c>
      <c r="I70" s="113">
        <v>16200</v>
      </c>
      <c r="J70" s="111">
        <v>0</v>
      </c>
      <c r="K70" s="111">
        <v>0</v>
      </c>
      <c r="L70" s="111">
        <v>0</v>
      </c>
      <c r="M70" s="16">
        <f t="shared" si="66"/>
        <v>16200</v>
      </c>
      <c r="N70" s="123">
        <v>22</v>
      </c>
      <c r="O70" s="16">
        <v>0</v>
      </c>
      <c r="P70" s="30">
        <f t="shared" si="72"/>
        <v>11880</v>
      </c>
      <c r="Q70" s="30">
        <f t="shared" si="73"/>
        <v>0</v>
      </c>
      <c r="R70" s="30">
        <f t="shared" si="74"/>
        <v>0</v>
      </c>
      <c r="S70" s="30">
        <f t="shared" si="63"/>
        <v>0</v>
      </c>
      <c r="T70" s="30">
        <f t="shared" si="71"/>
        <v>255</v>
      </c>
      <c r="U70" s="30">
        <v>0</v>
      </c>
      <c r="V70" s="31">
        <f t="shared" si="67"/>
        <v>12135</v>
      </c>
      <c r="W70" s="31">
        <f t="shared" si="64"/>
        <v>11880</v>
      </c>
      <c r="X70" s="31">
        <f t="shared" si="76"/>
        <v>12135</v>
      </c>
      <c r="Y70" s="30">
        <f t="shared" si="12"/>
        <v>1426</v>
      </c>
      <c r="Z70" s="30">
        <f t="shared" si="69"/>
        <v>92</v>
      </c>
      <c r="AA70" s="30">
        <v>0</v>
      </c>
      <c r="AB70" s="30">
        <v>0</v>
      </c>
      <c r="AC70" s="30">
        <v>0</v>
      </c>
      <c r="AD70" s="30">
        <f t="shared" si="77"/>
        <v>1518</v>
      </c>
      <c r="AE70" s="30">
        <f t="shared" si="70"/>
        <v>10617</v>
      </c>
      <c r="AF70" s="52" t="s">
        <v>821</v>
      </c>
      <c r="AG70" s="35" t="s">
        <v>38</v>
      </c>
      <c r="AH70" s="41"/>
      <c r="AI70" s="52">
        <v>57</v>
      </c>
      <c r="AJ70" s="16">
        <v>87</v>
      </c>
      <c r="AK70" s="55">
        <f t="shared" si="78"/>
        <v>12135</v>
      </c>
      <c r="AL70" s="123">
        <f t="shared" si="75"/>
        <v>0</v>
      </c>
      <c r="AM70" s="41"/>
      <c r="AN70" s="41"/>
    </row>
    <row r="71" spans="1:40" s="120" customFormat="1" ht="39" customHeight="1">
      <c r="A71" s="13">
        <v>62</v>
      </c>
      <c r="B71" s="21">
        <v>12548</v>
      </c>
      <c r="C71" s="23" t="s">
        <v>227</v>
      </c>
      <c r="D71" s="23" t="s">
        <v>228</v>
      </c>
      <c r="E71" s="22" t="s">
        <v>157</v>
      </c>
      <c r="F71" s="16">
        <v>1115186605</v>
      </c>
      <c r="G71" s="14">
        <v>11577</v>
      </c>
      <c r="H71" s="122" t="s">
        <v>229</v>
      </c>
      <c r="I71" s="113">
        <v>16200</v>
      </c>
      <c r="J71" s="111">
        <v>0</v>
      </c>
      <c r="K71" s="111">
        <v>0</v>
      </c>
      <c r="L71" s="111">
        <v>0</v>
      </c>
      <c r="M71" s="16">
        <f t="shared" si="66"/>
        <v>16200</v>
      </c>
      <c r="N71" s="123">
        <v>30</v>
      </c>
      <c r="O71" s="16">
        <v>0</v>
      </c>
      <c r="P71" s="30">
        <f t="shared" si="72"/>
        <v>16200</v>
      </c>
      <c r="Q71" s="30">
        <f t="shared" si="73"/>
        <v>0</v>
      </c>
      <c r="R71" s="30">
        <f t="shared" si="74"/>
        <v>0</v>
      </c>
      <c r="S71" s="30">
        <f t="shared" si="63"/>
        <v>0</v>
      </c>
      <c r="T71" s="30">
        <f t="shared" si="71"/>
        <v>550</v>
      </c>
      <c r="U71" s="30">
        <v>0</v>
      </c>
      <c r="V71" s="31">
        <f t="shared" si="67"/>
        <v>16750</v>
      </c>
      <c r="W71" s="31">
        <f t="shared" si="64"/>
        <v>15000</v>
      </c>
      <c r="X71" s="31">
        <f t="shared" si="76"/>
        <v>16750</v>
      </c>
      <c r="Y71" s="30">
        <f t="shared" si="12"/>
        <v>1800</v>
      </c>
      <c r="Z71" s="30">
        <f t="shared" si="69"/>
        <v>126</v>
      </c>
      <c r="AA71" s="30">
        <v>0</v>
      </c>
      <c r="AB71" s="30">
        <v>0</v>
      </c>
      <c r="AC71" s="30">
        <v>0</v>
      </c>
      <c r="AD71" s="30">
        <f t="shared" si="77"/>
        <v>1926</v>
      </c>
      <c r="AE71" s="30">
        <f t="shared" si="70"/>
        <v>14824</v>
      </c>
      <c r="AF71" s="52" t="s">
        <v>821</v>
      </c>
      <c r="AG71" s="35" t="s">
        <v>38</v>
      </c>
      <c r="AI71" s="52">
        <v>76</v>
      </c>
      <c r="AJ71" s="16">
        <v>154</v>
      </c>
      <c r="AK71" s="55">
        <f t="shared" si="78"/>
        <v>16750</v>
      </c>
      <c r="AL71" s="123">
        <f t="shared" si="75"/>
        <v>0</v>
      </c>
      <c r="AM71" s="41"/>
      <c r="AN71" s="41"/>
    </row>
    <row r="72" spans="1:40" s="120" customFormat="1" ht="39" customHeight="1">
      <c r="A72" s="13">
        <v>63</v>
      </c>
      <c r="B72" s="21">
        <v>12535</v>
      </c>
      <c r="C72" s="23" t="s">
        <v>230</v>
      </c>
      <c r="D72" s="23" t="s">
        <v>231</v>
      </c>
      <c r="E72" s="22" t="s">
        <v>157</v>
      </c>
      <c r="F72" s="16">
        <v>6923209025</v>
      </c>
      <c r="G72" s="14">
        <v>11564</v>
      </c>
      <c r="H72" s="122" t="s">
        <v>232</v>
      </c>
      <c r="I72" s="113">
        <v>16200</v>
      </c>
      <c r="J72" s="111">
        <v>0</v>
      </c>
      <c r="K72" s="111">
        <v>0</v>
      </c>
      <c r="L72" s="111">
        <v>0</v>
      </c>
      <c r="M72" s="16">
        <f>I72+J72+K72+L72</f>
        <v>16200</v>
      </c>
      <c r="N72" s="123">
        <v>30</v>
      </c>
      <c r="O72" s="16">
        <v>0</v>
      </c>
      <c r="P72" s="30">
        <f t="shared" si="72"/>
        <v>16200</v>
      </c>
      <c r="Q72" s="30">
        <f t="shared" si="73"/>
        <v>0</v>
      </c>
      <c r="R72" s="30">
        <f t="shared" si="74"/>
        <v>0</v>
      </c>
      <c r="S72" s="30">
        <f t="shared" si="63"/>
        <v>0</v>
      </c>
      <c r="T72" s="30">
        <f t="shared" si="71"/>
        <v>3330</v>
      </c>
      <c r="U72" s="30">
        <v>0</v>
      </c>
      <c r="V72" s="31">
        <f>U72+T72+S72+R72+Q72+P72</f>
        <v>19530</v>
      </c>
      <c r="W72" s="31">
        <f>IF(P72&gt;15000,15000,P72)</f>
        <v>15000</v>
      </c>
      <c r="X72" s="31">
        <f>V72</f>
        <v>19530</v>
      </c>
      <c r="Y72" s="30">
        <f t="shared" si="12"/>
        <v>1800</v>
      </c>
      <c r="Z72" s="30">
        <f t="shared" si="69"/>
        <v>147</v>
      </c>
      <c r="AA72" s="30">
        <v>0</v>
      </c>
      <c r="AB72" s="30">
        <v>0</v>
      </c>
      <c r="AC72" s="30">
        <v>0</v>
      </c>
      <c r="AD72" s="30">
        <f t="shared" si="77"/>
        <v>1947</v>
      </c>
      <c r="AE72" s="30">
        <f>V72-AD72</f>
        <v>17583</v>
      </c>
      <c r="AF72" s="52" t="s">
        <v>821</v>
      </c>
      <c r="AG72" s="35" t="s">
        <v>38</v>
      </c>
      <c r="AH72" s="41"/>
      <c r="AI72" s="52">
        <v>72</v>
      </c>
      <c r="AJ72" s="16">
        <v>390</v>
      </c>
      <c r="AK72" s="16">
        <f>190*AI72+15*AJ72</f>
        <v>19530</v>
      </c>
      <c r="AL72" s="123">
        <f>AK72-V72</f>
        <v>0</v>
      </c>
      <c r="AM72" s="41"/>
      <c r="AN72" s="41"/>
    </row>
    <row r="73" spans="1:40" s="120" customFormat="1" ht="39" customHeight="1">
      <c r="A73" s="13">
        <v>64</v>
      </c>
      <c r="B73" s="21">
        <v>12589</v>
      </c>
      <c r="C73" s="23" t="s">
        <v>233</v>
      </c>
      <c r="D73" s="156" t="s">
        <v>234</v>
      </c>
      <c r="E73" s="22" t="s">
        <v>157</v>
      </c>
      <c r="F73" s="123">
        <v>6716502974</v>
      </c>
      <c r="G73" s="14">
        <v>11618</v>
      </c>
      <c r="H73" s="139" t="s">
        <v>235</v>
      </c>
      <c r="I73" s="113">
        <v>16200</v>
      </c>
      <c r="J73" s="111">
        <v>0</v>
      </c>
      <c r="K73" s="111">
        <v>0</v>
      </c>
      <c r="L73" s="111">
        <v>0</v>
      </c>
      <c r="M73" s="16">
        <f t="shared" si="66"/>
        <v>16200</v>
      </c>
      <c r="N73" s="16">
        <v>30</v>
      </c>
      <c r="O73" s="16">
        <v>0</v>
      </c>
      <c r="P73" s="30">
        <f t="shared" si="72"/>
        <v>16200</v>
      </c>
      <c r="Q73" s="30">
        <f t="shared" si="73"/>
        <v>0</v>
      </c>
      <c r="R73" s="30">
        <f t="shared" si="74"/>
        <v>0</v>
      </c>
      <c r="S73" s="30">
        <f t="shared" si="63"/>
        <v>0</v>
      </c>
      <c r="T73" s="30">
        <f t="shared" si="71"/>
        <v>2600</v>
      </c>
      <c r="U73" s="30">
        <v>0</v>
      </c>
      <c r="V73" s="31">
        <f t="shared" si="67"/>
        <v>18800</v>
      </c>
      <c r="W73" s="31">
        <f t="shared" si="64"/>
        <v>15000</v>
      </c>
      <c r="X73" s="31">
        <f t="shared" si="76"/>
        <v>18800</v>
      </c>
      <c r="Y73" s="30">
        <f t="shared" si="12"/>
        <v>1800</v>
      </c>
      <c r="Z73" s="30">
        <f t="shared" si="69"/>
        <v>141</v>
      </c>
      <c r="AA73" s="30">
        <v>0</v>
      </c>
      <c r="AB73" s="30">
        <v>0</v>
      </c>
      <c r="AC73" s="30">
        <v>0</v>
      </c>
      <c r="AD73" s="30">
        <f t="shared" si="77"/>
        <v>1941</v>
      </c>
      <c r="AE73" s="30">
        <f t="shared" si="70"/>
        <v>16859</v>
      </c>
      <c r="AF73" s="52" t="s">
        <v>821</v>
      </c>
      <c r="AG73" s="35" t="s">
        <v>38</v>
      </c>
      <c r="AI73" s="52">
        <v>62</v>
      </c>
      <c r="AJ73" s="16">
        <v>468</v>
      </c>
      <c r="AK73" s="55">
        <f t="shared" si="78"/>
        <v>18800</v>
      </c>
      <c r="AL73" s="123">
        <f t="shared" si="75"/>
        <v>0</v>
      </c>
    </row>
    <row r="74" spans="1:40" s="120" customFormat="1" ht="39" customHeight="1">
      <c r="A74" s="13">
        <v>65</v>
      </c>
      <c r="B74" s="21">
        <v>12719</v>
      </c>
      <c r="C74" s="181" t="s">
        <v>236</v>
      </c>
      <c r="D74" s="147" t="s">
        <v>237</v>
      </c>
      <c r="E74" s="22" t="s">
        <v>157</v>
      </c>
      <c r="F74" s="12">
        <v>1115513092</v>
      </c>
      <c r="G74" s="14">
        <v>11748</v>
      </c>
      <c r="H74" s="88" t="s">
        <v>238</v>
      </c>
      <c r="I74" s="113">
        <v>16200</v>
      </c>
      <c r="J74" s="111">
        <v>0</v>
      </c>
      <c r="K74" s="111">
        <v>0</v>
      </c>
      <c r="L74" s="111">
        <v>0</v>
      </c>
      <c r="M74" s="16">
        <f t="shared" si="66"/>
        <v>16200</v>
      </c>
      <c r="N74" s="16">
        <v>30</v>
      </c>
      <c r="O74" s="16">
        <v>0</v>
      </c>
      <c r="P74" s="30">
        <f t="shared" si="72"/>
        <v>16200</v>
      </c>
      <c r="Q74" s="30">
        <f t="shared" si="73"/>
        <v>0</v>
      </c>
      <c r="R74" s="30">
        <f t="shared" si="74"/>
        <v>0</v>
      </c>
      <c r="S74" s="30">
        <f t="shared" si="63"/>
        <v>0</v>
      </c>
      <c r="T74" s="30">
        <f t="shared" si="71"/>
        <v>3245</v>
      </c>
      <c r="U74" s="30">
        <v>0</v>
      </c>
      <c r="V74" s="31">
        <f t="shared" si="67"/>
        <v>19445</v>
      </c>
      <c r="W74" s="31">
        <f t="shared" si="64"/>
        <v>15000</v>
      </c>
      <c r="X74" s="31">
        <f t="shared" si="76"/>
        <v>19445</v>
      </c>
      <c r="Y74" s="30">
        <f t="shared" ref="Y74:Y87" si="79">ROUND(W74*12%,0)</f>
        <v>1800</v>
      </c>
      <c r="Z74" s="30">
        <f t="shared" si="69"/>
        <v>146</v>
      </c>
      <c r="AA74" s="30">
        <v>0</v>
      </c>
      <c r="AB74" s="30">
        <v>0</v>
      </c>
      <c r="AC74" s="30">
        <v>0</v>
      </c>
      <c r="AD74" s="30">
        <f t="shared" si="77"/>
        <v>1946</v>
      </c>
      <c r="AE74" s="30">
        <f t="shared" si="70"/>
        <v>17499</v>
      </c>
      <c r="AF74" s="52" t="s">
        <v>821</v>
      </c>
      <c r="AG74" s="35" t="s">
        <v>38</v>
      </c>
      <c r="AH74" s="41"/>
      <c r="AI74" s="52">
        <v>77</v>
      </c>
      <c r="AJ74" s="16">
        <v>321</v>
      </c>
      <c r="AK74" s="16">
        <f t="shared" si="78"/>
        <v>19445</v>
      </c>
      <c r="AL74" s="123">
        <f t="shared" si="75"/>
        <v>0</v>
      </c>
    </row>
    <row r="75" spans="1:40" s="41" customFormat="1" ht="39" customHeight="1">
      <c r="A75" s="13">
        <v>66</v>
      </c>
      <c r="B75" s="21">
        <v>12477</v>
      </c>
      <c r="C75" s="23" t="s">
        <v>239</v>
      </c>
      <c r="D75" s="23" t="s">
        <v>240</v>
      </c>
      <c r="E75" s="22" t="s">
        <v>157</v>
      </c>
      <c r="F75" s="13">
        <v>1115040205</v>
      </c>
      <c r="G75" s="14">
        <v>11506</v>
      </c>
      <c r="H75" s="27" t="s">
        <v>241</v>
      </c>
      <c r="I75" s="113">
        <v>16200</v>
      </c>
      <c r="J75" s="111">
        <v>0</v>
      </c>
      <c r="K75" s="111">
        <v>0</v>
      </c>
      <c r="L75" s="111">
        <v>0</v>
      </c>
      <c r="M75" s="16">
        <f t="shared" si="66"/>
        <v>16200</v>
      </c>
      <c r="N75" s="16">
        <v>22</v>
      </c>
      <c r="O75" s="16">
        <v>0</v>
      </c>
      <c r="P75" s="30">
        <f t="shared" si="72"/>
        <v>11880</v>
      </c>
      <c r="Q75" s="30">
        <f t="shared" si="73"/>
        <v>0</v>
      </c>
      <c r="R75" s="30">
        <f t="shared" si="74"/>
        <v>0</v>
      </c>
      <c r="S75" s="30">
        <f t="shared" si="63"/>
        <v>0</v>
      </c>
      <c r="T75" s="30">
        <f t="shared" si="71"/>
        <v>150</v>
      </c>
      <c r="U75" s="30">
        <v>0</v>
      </c>
      <c r="V75" s="31">
        <f t="shared" si="67"/>
        <v>12030</v>
      </c>
      <c r="W75" s="31">
        <f t="shared" si="64"/>
        <v>11880</v>
      </c>
      <c r="X75" s="31">
        <f>V75</f>
        <v>12030</v>
      </c>
      <c r="Y75" s="30">
        <f t="shared" si="79"/>
        <v>1426</v>
      </c>
      <c r="Z75" s="30">
        <f t="shared" si="69"/>
        <v>91</v>
      </c>
      <c r="AA75" s="30">
        <v>0</v>
      </c>
      <c r="AB75" s="30">
        <v>0</v>
      </c>
      <c r="AC75" s="30">
        <v>0</v>
      </c>
      <c r="AD75" s="30">
        <f t="shared" si="77"/>
        <v>1517</v>
      </c>
      <c r="AE75" s="30">
        <f t="shared" si="70"/>
        <v>10513</v>
      </c>
      <c r="AF75" s="52" t="s">
        <v>821</v>
      </c>
      <c r="AG75" s="35" t="s">
        <v>38</v>
      </c>
      <c r="AI75" s="52">
        <v>51</v>
      </c>
      <c r="AJ75" s="16">
        <v>156</v>
      </c>
      <c r="AK75" s="16">
        <f>190*AI75+15*AJ75</f>
        <v>12030</v>
      </c>
      <c r="AL75" s="16">
        <f>AK75-V75</f>
        <v>0</v>
      </c>
    </row>
    <row r="76" spans="1:40" s="41" customFormat="1" ht="39" customHeight="1">
      <c r="A76" s="13">
        <v>67</v>
      </c>
      <c r="B76" s="16">
        <v>12309</v>
      </c>
      <c r="C76" s="12" t="s">
        <v>242</v>
      </c>
      <c r="D76" s="12" t="s">
        <v>243</v>
      </c>
      <c r="E76" s="22" t="s">
        <v>157</v>
      </c>
      <c r="F76" s="13">
        <v>1114727385</v>
      </c>
      <c r="G76" s="14">
        <v>1335</v>
      </c>
      <c r="H76" s="88" t="s">
        <v>244</v>
      </c>
      <c r="I76" s="113">
        <v>16200</v>
      </c>
      <c r="J76" s="111">
        <v>0</v>
      </c>
      <c r="K76" s="111">
        <v>0</v>
      </c>
      <c r="L76" s="111">
        <v>0</v>
      </c>
      <c r="M76" s="16">
        <f t="shared" si="66"/>
        <v>16200</v>
      </c>
      <c r="N76" s="16">
        <v>25</v>
      </c>
      <c r="O76" s="16">
        <v>0</v>
      </c>
      <c r="P76" s="30">
        <f t="shared" si="72"/>
        <v>13500</v>
      </c>
      <c r="Q76" s="30">
        <f t="shared" si="73"/>
        <v>0</v>
      </c>
      <c r="R76" s="30">
        <f t="shared" si="74"/>
        <v>0</v>
      </c>
      <c r="S76" s="30">
        <f t="shared" si="63"/>
        <v>0</v>
      </c>
      <c r="T76" s="30">
        <f t="shared" si="71"/>
        <v>315</v>
      </c>
      <c r="U76" s="30">
        <v>0</v>
      </c>
      <c r="V76" s="31">
        <f t="shared" si="67"/>
        <v>13815</v>
      </c>
      <c r="W76" s="31">
        <f t="shared" si="64"/>
        <v>13500</v>
      </c>
      <c r="X76" s="31">
        <f>V76</f>
        <v>13815</v>
      </c>
      <c r="Y76" s="30">
        <f t="shared" si="79"/>
        <v>1620</v>
      </c>
      <c r="Z76" s="30">
        <f t="shared" si="69"/>
        <v>104</v>
      </c>
      <c r="AA76" s="30">
        <v>0</v>
      </c>
      <c r="AB76" s="30">
        <v>0</v>
      </c>
      <c r="AC76" s="30">
        <v>0</v>
      </c>
      <c r="AD76" s="30">
        <f t="shared" si="77"/>
        <v>1724</v>
      </c>
      <c r="AE76" s="30">
        <f t="shared" si="70"/>
        <v>12091</v>
      </c>
      <c r="AF76" s="52" t="s">
        <v>821</v>
      </c>
      <c r="AG76" s="35" t="s">
        <v>38</v>
      </c>
      <c r="AI76" s="52">
        <v>66</v>
      </c>
      <c r="AJ76" s="16">
        <v>85</v>
      </c>
      <c r="AK76" s="16">
        <f t="shared" si="78"/>
        <v>13815</v>
      </c>
      <c r="AL76" s="16">
        <f t="shared" si="75"/>
        <v>0</v>
      </c>
    </row>
    <row r="77" spans="1:40" s="41" customFormat="1" ht="36" customHeight="1">
      <c r="A77" s="13">
        <v>68</v>
      </c>
      <c r="B77" s="16">
        <v>11208</v>
      </c>
      <c r="C77" s="12" t="s">
        <v>245</v>
      </c>
      <c r="D77" s="12" t="s">
        <v>246</v>
      </c>
      <c r="E77" s="22" t="s">
        <v>157</v>
      </c>
      <c r="F77" s="12">
        <v>1321219093</v>
      </c>
      <c r="G77" s="14">
        <v>1234</v>
      </c>
      <c r="H77" s="88" t="s">
        <v>247</v>
      </c>
      <c r="I77" s="113">
        <v>16200</v>
      </c>
      <c r="J77" s="111">
        <v>0</v>
      </c>
      <c r="K77" s="111">
        <v>0</v>
      </c>
      <c r="L77" s="111">
        <v>0</v>
      </c>
      <c r="M77" s="16">
        <f t="shared" si="66"/>
        <v>16200</v>
      </c>
      <c r="N77" s="16">
        <v>29</v>
      </c>
      <c r="O77" s="16">
        <v>0</v>
      </c>
      <c r="P77" s="30">
        <f t="shared" si="72"/>
        <v>15660</v>
      </c>
      <c r="Q77" s="30">
        <f t="shared" si="73"/>
        <v>0</v>
      </c>
      <c r="R77" s="30">
        <f t="shared" si="74"/>
        <v>0</v>
      </c>
      <c r="S77" s="30">
        <f t="shared" si="63"/>
        <v>0</v>
      </c>
      <c r="T77" s="30">
        <f t="shared" si="71"/>
        <v>10</v>
      </c>
      <c r="U77" s="30">
        <v>0</v>
      </c>
      <c r="V77" s="31">
        <f t="shared" si="67"/>
        <v>15670</v>
      </c>
      <c r="W77" s="31">
        <f t="shared" si="64"/>
        <v>15000</v>
      </c>
      <c r="X77" s="31">
        <f>V77</f>
        <v>15670</v>
      </c>
      <c r="Y77" s="30">
        <f t="shared" si="79"/>
        <v>1800</v>
      </c>
      <c r="Z77" s="30">
        <f>CEILING(X77*0.75%,1)</f>
        <v>118</v>
      </c>
      <c r="AA77" s="30">
        <v>0</v>
      </c>
      <c r="AB77" s="30">
        <v>0</v>
      </c>
      <c r="AC77" s="30">
        <v>0</v>
      </c>
      <c r="AD77" s="30">
        <f t="shared" si="77"/>
        <v>1918</v>
      </c>
      <c r="AE77" s="30">
        <f t="shared" si="70"/>
        <v>13752</v>
      </c>
      <c r="AF77" s="52" t="s">
        <v>821</v>
      </c>
      <c r="AG77" s="35" t="s">
        <v>38</v>
      </c>
      <c r="AI77" s="52">
        <v>79</v>
      </c>
      <c r="AJ77" s="16">
        <v>44</v>
      </c>
      <c r="AK77" s="55">
        <f>190*AI77+15*AJ77</f>
        <v>15670</v>
      </c>
      <c r="AL77" s="16">
        <f>AK77-V77</f>
        <v>0</v>
      </c>
    </row>
    <row r="78" spans="1:40" s="41" customFormat="1" ht="39" customHeight="1">
      <c r="A78" s="13">
        <v>69</v>
      </c>
      <c r="B78" s="117">
        <v>12775</v>
      </c>
      <c r="C78" s="23" t="s">
        <v>210</v>
      </c>
      <c r="D78" s="23" t="s">
        <v>211</v>
      </c>
      <c r="E78" s="22" t="s">
        <v>157</v>
      </c>
      <c r="F78" s="152">
        <v>6926216470</v>
      </c>
      <c r="G78" s="14">
        <v>11804</v>
      </c>
      <c r="H78" s="139" t="s">
        <v>212</v>
      </c>
      <c r="I78" s="113">
        <v>16200</v>
      </c>
      <c r="J78" s="111">
        <v>0</v>
      </c>
      <c r="K78" s="111">
        <v>0</v>
      </c>
      <c r="L78" s="111">
        <v>0</v>
      </c>
      <c r="M78" s="16">
        <f t="shared" si="66"/>
        <v>16200</v>
      </c>
      <c r="N78" s="16">
        <v>30</v>
      </c>
      <c r="O78" s="16">
        <v>0</v>
      </c>
      <c r="P78" s="30">
        <f t="shared" si="72"/>
        <v>16200</v>
      </c>
      <c r="Q78" s="30">
        <f t="shared" si="73"/>
        <v>0</v>
      </c>
      <c r="R78" s="30">
        <f t="shared" si="74"/>
        <v>0</v>
      </c>
      <c r="S78" s="30">
        <f t="shared" si="63"/>
        <v>0</v>
      </c>
      <c r="T78" s="30">
        <f t="shared" si="71"/>
        <v>7850</v>
      </c>
      <c r="U78" s="30">
        <v>0</v>
      </c>
      <c r="V78" s="31">
        <f t="shared" si="67"/>
        <v>24050</v>
      </c>
      <c r="W78" s="31">
        <f t="shared" si="64"/>
        <v>15000</v>
      </c>
      <c r="X78" s="31">
        <f>IF(V78&gt;21000, 21000,V78)</f>
        <v>21000</v>
      </c>
      <c r="Y78" s="30">
        <f t="shared" si="79"/>
        <v>1800</v>
      </c>
      <c r="Z78" s="30">
        <f>CEILING(X78*0.75%,1)</f>
        <v>158</v>
      </c>
      <c r="AA78" s="30">
        <v>0</v>
      </c>
      <c r="AB78" s="30">
        <v>0</v>
      </c>
      <c r="AC78" s="30">
        <v>0</v>
      </c>
      <c r="AD78" s="30">
        <f t="shared" si="77"/>
        <v>1958</v>
      </c>
      <c r="AE78" s="30">
        <f t="shared" si="70"/>
        <v>22092</v>
      </c>
      <c r="AF78" s="52" t="s">
        <v>821</v>
      </c>
      <c r="AG78" s="35" t="s">
        <v>38</v>
      </c>
      <c r="AI78" s="52">
        <v>80</v>
      </c>
      <c r="AJ78" s="16">
        <v>590</v>
      </c>
      <c r="AK78" s="55">
        <f>190*AI78+15*AJ78</f>
        <v>24050</v>
      </c>
      <c r="AL78" s="16">
        <f>AK78-V78</f>
        <v>0</v>
      </c>
    </row>
    <row r="79" spans="1:40" s="150" customFormat="1" ht="39" customHeight="1">
      <c r="A79" s="13">
        <v>70</v>
      </c>
      <c r="B79" s="117">
        <v>12773</v>
      </c>
      <c r="C79" s="23" t="s">
        <v>198</v>
      </c>
      <c r="D79" s="23" t="s">
        <v>199</v>
      </c>
      <c r="E79" s="22" t="s">
        <v>157</v>
      </c>
      <c r="F79" s="121">
        <v>1115566634</v>
      </c>
      <c r="G79" s="14">
        <v>11802</v>
      </c>
      <c r="H79" s="139" t="s">
        <v>200</v>
      </c>
      <c r="I79" s="113">
        <v>16200</v>
      </c>
      <c r="J79" s="111">
        <v>0</v>
      </c>
      <c r="K79" s="111">
        <v>0</v>
      </c>
      <c r="L79" s="111">
        <v>0</v>
      </c>
      <c r="M79" s="12">
        <f t="shared" si="66"/>
        <v>16200</v>
      </c>
      <c r="N79" s="16">
        <v>20</v>
      </c>
      <c r="O79" s="123">
        <v>0</v>
      </c>
      <c r="P79" s="30">
        <f t="shared" si="72"/>
        <v>10800</v>
      </c>
      <c r="Q79" s="30">
        <f t="shared" si="73"/>
        <v>0</v>
      </c>
      <c r="R79" s="30">
        <f t="shared" si="74"/>
        <v>0</v>
      </c>
      <c r="S79" s="30">
        <f t="shared" si="63"/>
        <v>0</v>
      </c>
      <c r="T79" s="30">
        <f>AK79-P79</f>
        <v>360</v>
      </c>
      <c r="U79" s="30">
        <v>0</v>
      </c>
      <c r="V79" s="31">
        <f t="shared" si="67"/>
        <v>11160</v>
      </c>
      <c r="W79" s="31">
        <f t="shared" si="64"/>
        <v>10800</v>
      </c>
      <c r="X79" s="31">
        <f t="shared" ref="X79:X87" si="80">V79</f>
        <v>11160</v>
      </c>
      <c r="Y79" s="30">
        <f t="shared" si="79"/>
        <v>1296</v>
      </c>
      <c r="Z79" s="30">
        <f>CEILING(X79*0.75%,1)</f>
        <v>84</v>
      </c>
      <c r="AA79" s="30">
        <v>0</v>
      </c>
      <c r="AB79" s="30">
        <v>0</v>
      </c>
      <c r="AC79" s="30">
        <v>0</v>
      </c>
      <c r="AD79" s="30">
        <f t="shared" si="77"/>
        <v>1380</v>
      </c>
      <c r="AE79" s="30">
        <f t="shared" si="70"/>
        <v>9780</v>
      </c>
      <c r="AF79" s="52" t="s">
        <v>821</v>
      </c>
      <c r="AG79" s="35" t="s">
        <v>38</v>
      </c>
      <c r="AI79" s="52">
        <v>54</v>
      </c>
      <c r="AJ79" s="16">
        <v>60</v>
      </c>
      <c r="AK79" s="55">
        <f t="shared" ref="AK79" si="81">190*AI79+15*AJ79</f>
        <v>11160</v>
      </c>
      <c r="AL79" s="16">
        <f t="shared" ref="AL79" si="82">AK79-V79</f>
        <v>0</v>
      </c>
    </row>
    <row r="80" spans="1:40" s="150" customFormat="1" ht="39" customHeight="1">
      <c r="A80" s="13">
        <v>71</v>
      </c>
      <c r="B80" s="21">
        <v>12774</v>
      </c>
      <c r="C80" s="23" t="s">
        <v>300</v>
      </c>
      <c r="D80" s="23" t="s">
        <v>301</v>
      </c>
      <c r="E80" s="22" t="s">
        <v>157</v>
      </c>
      <c r="F80" s="145">
        <v>1114707908</v>
      </c>
      <c r="G80" s="14">
        <v>11803</v>
      </c>
      <c r="H80" s="139" t="s">
        <v>302</v>
      </c>
      <c r="I80" s="113">
        <v>16200</v>
      </c>
      <c r="J80" s="111">
        <v>0</v>
      </c>
      <c r="K80" s="111">
        <v>0</v>
      </c>
      <c r="L80" s="111">
        <v>0</v>
      </c>
      <c r="M80" s="12">
        <f t="shared" si="66"/>
        <v>16200</v>
      </c>
      <c r="N80" s="16">
        <v>24</v>
      </c>
      <c r="O80" s="123">
        <v>0</v>
      </c>
      <c r="P80" s="30">
        <f t="shared" si="72"/>
        <v>12960</v>
      </c>
      <c r="Q80" s="30">
        <f t="shared" si="73"/>
        <v>0</v>
      </c>
      <c r="R80" s="30">
        <f t="shared" si="74"/>
        <v>0</v>
      </c>
      <c r="S80" s="30">
        <f t="shared" si="63"/>
        <v>0</v>
      </c>
      <c r="T80" s="30">
        <f>AK80-P80</f>
        <v>160</v>
      </c>
      <c r="U80" s="30">
        <v>0</v>
      </c>
      <c r="V80" s="31">
        <f>U80+T80+S80+R80+Q80+P80</f>
        <v>13120</v>
      </c>
      <c r="W80" s="31">
        <f>IF(P80&gt;15000,15000,P80)</f>
        <v>12960</v>
      </c>
      <c r="X80" s="31">
        <f t="shared" si="80"/>
        <v>13120</v>
      </c>
      <c r="Y80" s="30">
        <f t="shared" si="79"/>
        <v>1555</v>
      </c>
      <c r="Z80" s="30">
        <f>CEILING(X80*0.75%,1)</f>
        <v>99</v>
      </c>
      <c r="AA80" s="30">
        <v>0</v>
      </c>
      <c r="AB80" s="30">
        <v>0</v>
      </c>
      <c r="AC80" s="30">
        <v>0</v>
      </c>
      <c r="AD80" s="30">
        <f>+AC80+AB80+AA80+Z80+Y80</f>
        <v>1654</v>
      </c>
      <c r="AE80" s="30">
        <f>V80-AD80</f>
        <v>11466</v>
      </c>
      <c r="AF80" s="52" t="s">
        <v>863</v>
      </c>
      <c r="AG80" s="35">
        <v>44116</v>
      </c>
      <c r="AI80" s="52">
        <v>46</v>
      </c>
      <c r="AJ80" s="16">
        <v>292</v>
      </c>
      <c r="AK80" s="55">
        <f>190*AI80+15*AJ80</f>
        <v>13120</v>
      </c>
      <c r="AL80" s="16">
        <f>AK80-V80</f>
        <v>0</v>
      </c>
    </row>
    <row r="81" spans="1:42" s="41" customFormat="1" ht="39.6" customHeight="1">
      <c r="A81" s="13">
        <v>72</v>
      </c>
      <c r="B81" s="16">
        <v>11216</v>
      </c>
      <c r="C81" s="12" t="s">
        <v>168</v>
      </c>
      <c r="D81" s="12" t="s">
        <v>169</v>
      </c>
      <c r="E81" s="22" t="s">
        <v>157</v>
      </c>
      <c r="F81" s="12">
        <v>1321570258</v>
      </c>
      <c r="G81" s="14">
        <v>1242</v>
      </c>
      <c r="H81" s="88" t="s">
        <v>170</v>
      </c>
      <c r="I81" s="113">
        <v>16200</v>
      </c>
      <c r="J81" s="111">
        <v>0</v>
      </c>
      <c r="K81" s="111">
        <v>0</v>
      </c>
      <c r="L81" s="111">
        <v>0</v>
      </c>
      <c r="M81" s="16">
        <f t="shared" si="66"/>
        <v>16200</v>
      </c>
      <c r="N81" s="16">
        <v>30</v>
      </c>
      <c r="O81" s="16">
        <v>0</v>
      </c>
      <c r="P81" s="30">
        <f t="shared" si="72"/>
        <v>16200</v>
      </c>
      <c r="Q81" s="30">
        <f t="shared" si="73"/>
        <v>0</v>
      </c>
      <c r="R81" s="30">
        <v>2000</v>
      </c>
      <c r="S81" s="30">
        <f t="shared" si="63"/>
        <v>0</v>
      </c>
      <c r="T81" s="30">
        <f t="shared" ref="T81:T87" si="83">AK81-P81</f>
        <v>520</v>
      </c>
      <c r="U81" s="30">
        <v>0</v>
      </c>
      <c r="V81" s="31">
        <f t="shared" ref="V81:V87" si="84">U81+T81+S81+R81+Q81+P81</f>
        <v>18720</v>
      </c>
      <c r="W81" s="31">
        <f t="shared" ref="W81:W87" si="85">IF(P81&gt;15000,15000,P81)</f>
        <v>15000</v>
      </c>
      <c r="X81" s="31">
        <f t="shared" si="80"/>
        <v>18720</v>
      </c>
      <c r="Y81" s="30">
        <f t="shared" si="79"/>
        <v>1800</v>
      </c>
      <c r="Z81" s="30">
        <f t="shared" ref="Z81:Z87" si="86">CEILING(X81*0.75%,1)</f>
        <v>141</v>
      </c>
      <c r="AA81" s="30">
        <v>0</v>
      </c>
      <c r="AB81" s="30">
        <v>0</v>
      </c>
      <c r="AC81" s="30">
        <v>0</v>
      </c>
      <c r="AD81" s="30">
        <f t="shared" ref="AD81:AD87" si="87">Y81+Z81+AA81+AB81+AC81</f>
        <v>1941</v>
      </c>
      <c r="AE81" s="30">
        <f t="shared" ref="AE81:AE87" si="88">V81-AD81</f>
        <v>16779</v>
      </c>
      <c r="AF81" s="52" t="s">
        <v>821</v>
      </c>
      <c r="AG81" s="35" t="s">
        <v>38</v>
      </c>
      <c r="AH81" s="150"/>
      <c r="AI81" s="52">
        <v>64</v>
      </c>
      <c r="AJ81" s="16">
        <v>304</v>
      </c>
      <c r="AK81" s="16">
        <f t="shared" ref="AK81:AK87" si="89">190*AI81+15*AJ81</f>
        <v>16720</v>
      </c>
      <c r="AL81" s="123">
        <f t="shared" ref="AL81:AL87" si="90">AK81-V81</f>
        <v>-2000</v>
      </c>
    </row>
    <row r="82" spans="1:42" s="150" customFormat="1" ht="39" customHeight="1">
      <c r="A82" s="13">
        <v>73</v>
      </c>
      <c r="B82" s="21">
        <v>12781</v>
      </c>
      <c r="C82" s="23" t="s">
        <v>298</v>
      </c>
      <c r="D82" s="23" t="s">
        <v>274</v>
      </c>
      <c r="E82" s="22" t="s">
        <v>157</v>
      </c>
      <c r="F82" s="145">
        <v>1115578415</v>
      </c>
      <c r="G82" s="14">
        <v>11810</v>
      </c>
      <c r="H82" s="139" t="s">
        <v>299</v>
      </c>
      <c r="I82" s="113">
        <v>16200</v>
      </c>
      <c r="J82" s="111">
        <v>0</v>
      </c>
      <c r="K82" s="111">
        <v>0</v>
      </c>
      <c r="L82" s="111">
        <v>0</v>
      </c>
      <c r="M82" s="12">
        <f t="shared" si="66"/>
        <v>16200</v>
      </c>
      <c r="N82" s="16">
        <v>28</v>
      </c>
      <c r="O82" s="16">
        <v>0</v>
      </c>
      <c r="P82" s="30">
        <f t="shared" si="72"/>
        <v>15120</v>
      </c>
      <c r="Q82" s="30">
        <f t="shared" si="73"/>
        <v>0</v>
      </c>
      <c r="R82" s="30">
        <v>2000</v>
      </c>
      <c r="S82" s="30">
        <f t="shared" si="63"/>
        <v>0</v>
      </c>
      <c r="T82" s="30">
        <f t="shared" si="83"/>
        <v>395</v>
      </c>
      <c r="U82" s="30">
        <v>0</v>
      </c>
      <c r="V82" s="31">
        <f t="shared" si="84"/>
        <v>17515</v>
      </c>
      <c r="W82" s="31">
        <f t="shared" si="85"/>
        <v>15000</v>
      </c>
      <c r="X82" s="31">
        <f t="shared" si="80"/>
        <v>17515</v>
      </c>
      <c r="Y82" s="30">
        <f t="shared" si="79"/>
        <v>1800</v>
      </c>
      <c r="Z82" s="30">
        <f t="shared" si="86"/>
        <v>132</v>
      </c>
      <c r="AA82" s="30">
        <v>0</v>
      </c>
      <c r="AB82" s="30">
        <v>0</v>
      </c>
      <c r="AC82" s="30">
        <v>0</v>
      </c>
      <c r="AD82" s="30">
        <f t="shared" si="87"/>
        <v>1932</v>
      </c>
      <c r="AE82" s="30">
        <f t="shared" si="88"/>
        <v>15583</v>
      </c>
      <c r="AF82" s="52" t="s">
        <v>821</v>
      </c>
      <c r="AG82" s="35" t="s">
        <v>38</v>
      </c>
      <c r="AH82" s="120"/>
      <c r="AI82" s="52">
        <v>65</v>
      </c>
      <c r="AJ82" s="16">
        <v>211</v>
      </c>
      <c r="AK82" s="16">
        <f t="shared" si="89"/>
        <v>15515</v>
      </c>
      <c r="AL82" s="123">
        <f t="shared" si="90"/>
        <v>-2000</v>
      </c>
    </row>
    <row r="83" spans="1:42" s="41" customFormat="1" ht="39" customHeight="1">
      <c r="A83" s="13">
        <v>74</v>
      </c>
      <c r="B83" s="21">
        <v>12703</v>
      </c>
      <c r="C83" s="23" t="s">
        <v>189</v>
      </c>
      <c r="D83" s="23" t="s">
        <v>190</v>
      </c>
      <c r="E83" s="22" t="s">
        <v>157</v>
      </c>
      <c r="F83" s="148">
        <v>1115490622</v>
      </c>
      <c r="G83" s="14">
        <v>11732</v>
      </c>
      <c r="H83" s="122" t="s">
        <v>191</v>
      </c>
      <c r="I83" s="113">
        <v>16200</v>
      </c>
      <c r="J83" s="111">
        <v>0</v>
      </c>
      <c r="K83" s="111">
        <v>0</v>
      </c>
      <c r="L83" s="111">
        <v>0</v>
      </c>
      <c r="M83" s="16">
        <f t="shared" si="66"/>
        <v>16200</v>
      </c>
      <c r="N83" s="16">
        <v>30</v>
      </c>
      <c r="O83" s="16">
        <v>0</v>
      </c>
      <c r="P83" s="30">
        <f t="shared" si="72"/>
        <v>16200</v>
      </c>
      <c r="Q83" s="30">
        <f t="shared" si="73"/>
        <v>0</v>
      </c>
      <c r="R83" s="30">
        <f t="shared" si="74"/>
        <v>0</v>
      </c>
      <c r="S83" s="30">
        <f t="shared" si="63"/>
        <v>0</v>
      </c>
      <c r="T83" s="30">
        <f t="shared" si="83"/>
        <v>350</v>
      </c>
      <c r="U83" s="30">
        <v>0</v>
      </c>
      <c r="V83" s="31">
        <f t="shared" si="84"/>
        <v>16550</v>
      </c>
      <c r="W83" s="31">
        <f t="shared" si="85"/>
        <v>15000</v>
      </c>
      <c r="X83" s="31">
        <f t="shared" si="80"/>
        <v>16550</v>
      </c>
      <c r="Y83" s="30">
        <f t="shared" si="79"/>
        <v>1800</v>
      </c>
      <c r="Z83" s="30">
        <f t="shared" si="86"/>
        <v>125</v>
      </c>
      <c r="AA83" s="30">
        <v>0</v>
      </c>
      <c r="AB83" s="30">
        <v>0</v>
      </c>
      <c r="AC83" s="30">
        <v>0</v>
      </c>
      <c r="AD83" s="30">
        <f t="shared" si="87"/>
        <v>1925</v>
      </c>
      <c r="AE83" s="30">
        <f t="shared" si="88"/>
        <v>14625</v>
      </c>
      <c r="AF83" s="34" t="s">
        <v>38</v>
      </c>
      <c r="AG83" s="199">
        <v>44118</v>
      </c>
      <c r="AH83" s="35"/>
      <c r="AI83" s="52">
        <v>80</v>
      </c>
      <c r="AJ83" s="16">
        <v>90</v>
      </c>
      <c r="AK83" s="16">
        <f t="shared" si="89"/>
        <v>16550</v>
      </c>
      <c r="AL83" s="123">
        <f t="shared" si="90"/>
        <v>0</v>
      </c>
    </row>
    <row r="84" spans="1:42" s="150" customFormat="1" ht="39" customHeight="1">
      <c r="A84" s="13">
        <v>75</v>
      </c>
      <c r="B84" s="21">
        <v>12798</v>
      </c>
      <c r="C84" s="23" t="s">
        <v>309</v>
      </c>
      <c r="D84" s="23" t="s">
        <v>190</v>
      </c>
      <c r="E84" s="22" t="s">
        <v>157</v>
      </c>
      <c r="F84" s="145">
        <v>1115514789</v>
      </c>
      <c r="G84" s="193">
        <v>11827</v>
      </c>
      <c r="H84" s="194" t="s">
        <v>310</v>
      </c>
      <c r="I84" s="113">
        <v>16200</v>
      </c>
      <c r="J84" s="111">
        <v>0</v>
      </c>
      <c r="K84" s="111">
        <v>0</v>
      </c>
      <c r="L84" s="111">
        <v>0</v>
      </c>
      <c r="M84" s="12">
        <f t="shared" si="66"/>
        <v>16200</v>
      </c>
      <c r="N84" s="12">
        <v>30</v>
      </c>
      <c r="O84" s="16">
        <v>0</v>
      </c>
      <c r="P84" s="30">
        <f t="shared" si="72"/>
        <v>16200</v>
      </c>
      <c r="Q84" s="30">
        <f t="shared" si="73"/>
        <v>0</v>
      </c>
      <c r="R84" s="30">
        <f t="shared" si="74"/>
        <v>0</v>
      </c>
      <c r="S84" s="30">
        <f t="shared" si="63"/>
        <v>0</v>
      </c>
      <c r="T84" s="30">
        <f t="shared" si="83"/>
        <v>530</v>
      </c>
      <c r="U84" s="30">
        <v>0</v>
      </c>
      <c r="V84" s="31">
        <f t="shared" si="84"/>
        <v>16730</v>
      </c>
      <c r="W84" s="31">
        <f t="shared" si="85"/>
        <v>15000</v>
      </c>
      <c r="X84" s="31">
        <v>0</v>
      </c>
      <c r="Y84" s="30">
        <f t="shared" si="79"/>
        <v>1800</v>
      </c>
      <c r="Z84" s="30">
        <f t="shared" si="86"/>
        <v>0</v>
      </c>
      <c r="AA84" s="30">
        <v>0</v>
      </c>
      <c r="AB84" s="30">
        <v>0</v>
      </c>
      <c r="AC84" s="30">
        <v>0</v>
      </c>
      <c r="AD84" s="30">
        <f t="shared" si="87"/>
        <v>1800</v>
      </c>
      <c r="AE84" s="30">
        <f t="shared" si="88"/>
        <v>14930</v>
      </c>
      <c r="AF84" s="34" t="s">
        <v>38</v>
      </c>
      <c r="AG84" s="199">
        <v>44118</v>
      </c>
      <c r="AI84" s="52">
        <v>80</v>
      </c>
      <c r="AJ84" s="16">
        <v>102</v>
      </c>
      <c r="AK84" s="16">
        <f t="shared" si="89"/>
        <v>16730</v>
      </c>
      <c r="AL84" s="123">
        <f t="shared" si="90"/>
        <v>0</v>
      </c>
    </row>
    <row r="85" spans="1:42" s="150" customFormat="1" ht="39" customHeight="1">
      <c r="A85" s="13">
        <v>76</v>
      </c>
      <c r="B85" s="21">
        <v>12803</v>
      </c>
      <c r="C85" s="23" t="s">
        <v>314</v>
      </c>
      <c r="D85" s="23" t="s">
        <v>315</v>
      </c>
      <c r="E85" s="22" t="s">
        <v>157</v>
      </c>
      <c r="F85" s="145">
        <v>1115625433</v>
      </c>
      <c r="G85" s="193">
        <v>11832</v>
      </c>
      <c r="H85" s="194" t="s">
        <v>316</v>
      </c>
      <c r="I85" s="113">
        <v>16200</v>
      </c>
      <c r="J85" s="111">
        <v>0</v>
      </c>
      <c r="K85" s="111">
        <v>0</v>
      </c>
      <c r="L85" s="111">
        <v>0</v>
      </c>
      <c r="M85" s="12">
        <f t="shared" si="66"/>
        <v>16200</v>
      </c>
      <c r="N85" s="12">
        <v>21</v>
      </c>
      <c r="O85" s="16">
        <v>0</v>
      </c>
      <c r="P85" s="30">
        <f t="shared" si="72"/>
        <v>11340</v>
      </c>
      <c r="Q85" s="30">
        <f t="shared" si="73"/>
        <v>0</v>
      </c>
      <c r="R85" s="30">
        <f t="shared" si="74"/>
        <v>0</v>
      </c>
      <c r="S85" s="30">
        <f t="shared" si="63"/>
        <v>0</v>
      </c>
      <c r="T85" s="30">
        <f t="shared" si="83"/>
        <v>345</v>
      </c>
      <c r="U85" s="30">
        <v>0</v>
      </c>
      <c r="V85" s="31">
        <f t="shared" si="84"/>
        <v>11685</v>
      </c>
      <c r="W85" s="31">
        <f t="shared" si="85"/>
        <v>11340</v>
      </c>
      <c r="X85" s="31">
        <f t="shared" si="80"/>
        <v>11685</v>
      </c>
      <c r="Y85" s="30">
        <f t="shared" si="79"/>
        <v>1361</v>
      </c>
      <c r="Z85" s="30">
        <f t="shared" si="86"/>
        <v>88</v>
      </c>
      <c r="AA85" s="30">
        <v>0</v>
      </c>
      <c r="AB85" s="30">
        <v>0</v>
      </c>
      <c r="AC85" s="30">
        <v>0</v>
      </c>
      <c r="AD85" s="30">
        <f t="shared" si="87"/>
        <v>1449</v>
      </c>
      <c r="AE85" s="30">
        <f t="shared" si="88"/>
        <v>10236</v>
      </c>
      <c r="AF85" s="34"/>
      <c r="AG85" s="35"/>
      <c r="AI85" s="52">
        <v>33</v>
      </c>
      <c r="AJ85" s="16">
        <v>361</v>
      </c>
      <c r="AK85" s="16">
        <f t="shared" si="89"/>
        <v>11685</v>
      </c>
      <c r="AL85" s="123">
        <f t="shared" si="90"/>
        <v>0</v>
      </c>
    </row>
    <row r="86" spans="1:42" s="150" customFormat="1" ht="39" customHeight="1">
      <c r="A86" s="13">
        <v>77</v>
      </c>
      <c r="B86" s="117">
        <v>12852</v>
      </c>
      <c r="C86" s="23" t="s">
        <v>828</v>
      </c>
      <c r="D86" s="23" t="s">
        <v>829</v>
      </c>
      <c r="E86" s="22" t="s">
        <v>157</v>
      </c>
      <c r="F86" s="121">
        <v>6718539220</v>
      </c>
      <c r="G86" s="193">
        <v>11881</v>
      </c>
      <c r="H86" s="139" t="s">
        <v>830</v>
      </c>
      <c r="I86" s="113">
        <v>16200</v>
      </c>
      <c r="J86" s="111">
        <v>0</v>
      </c>
      <c r="K86" s="111">
        <v>0</v>
      </c>
      <c r="L86" s="111">
        <v>0</v>
      </c>
      <c r="M86" s="12">
        <f t="shared" si="66"/>
        <v>16200</v>
      </c>
      <c r="N86" s="12">
        <v>25</v>
      </c>
      <c r="O86" s="16">
        <v>0</v>
      </c>
      <c r="P86" s="30">
        <f t="shared" si="72"/>
        <v>13500</v>
      </c>
      <c r="Q86" s="30">
        <f t="shared" si="73"/>
        <v>0</v>
      </c>
      <c r="R86" s="30">
        <f t="shared" si="74"/>
        <v>0</v>
      </c>
      <c r="S86" s="30">
        <f t="shared" si="63"/>
        <v>0</v>
      </c>
      <c r="T86" s="30">
        <f t="shared" si="83"/>
        <v>240</v>
      </c>
      <c r="U86" s="30">
        <v>0</v>
      </c>
      <c r="V86" s="31">
        <f t="shared" si="84"/>
        <v>13740</v>
      </c>
      <c r="W86" s="31">
        <f t="shared" si="85"/>
        <v>13500</v>
      </c>
      <c r="X86" s="31">
        <f t="shared" si="80"/>
        <v>13740</v>
      </c>
      <c r="Y86" s="30">
        <f t="shared" si="79"/>
        <v>1620</v>
      </c>
      <c r="Z86" s="30">
        <f t="shared" si="86"/>
        <v>104</v>
      </c>
      <c r="AA86" s="30">
        <v>0</v>
      </c>
      <c r="AB86" s="30">
        <v>0</v>
      </c>
      <c r="AC86" s="30">
        <v>0</v>
      </c>
      <c r="AD86" s="30">
        <f t="shared" si="87"/>
        <v>1724</v>
      </c>
      <c r="AE86" s="30">
        <f t="shared" si="88"/>
        <v>12016</v>
      </c>
      <c r="AF86" s="52" t="s">
        <v>821</v>
      </c>
      <c r="AG86" s="35" t="s">
        <v>38</v>
      </c>
      <c r="AI86" s="52">
        <v>54</v>
      </c>
      <c r="AJ86" s="16">
        <v>232</v>
      </c>
      <c r="AK86" s="16">
        <f t="shared" si="89"/>
        <v>13740</v>
      </c>
      <c r="AL86" s="123">
        <f t="shared" si="90"/>
        <v>0</v>
      </c>
    </row>
    <row r="87" spans="1:42" s="150" customFormat="1" ht="39" customHeight="1">
      <c r="A87" s="13">
        <v>78</v>
      </c>
      <c r="B87" s="21">
        <v>12860</v>
      </c>
      <c r="C87" s="23" t="s">
        <v>831</v>
      </c>
      <c r="D87" s="23" t="s">
        <v>829</v>
      </c>
      <c r="E87" s="22" t="s">
        <v>157</v>
      </c>
      <c r="F87" s="121">
        <v>1115738804</v>
      </c>
      <c r="G87" s="173">
        <v>11889</v>
      </c>
      <c r="H87" s="139" t="s">
        <v>832</v>
      </c>
      <c r="I87" s="113">
        <v>16200</v>
      </c>
      <c r="J87" s="111">
        <v>0</v>
      </c>
      <c r="K87" s="111">
        <v>0</v>
      </c>
      <c r="L87" s="111">
        <v>0</v>
      </c>
      <c r="M87" s="12">
        <f t="shared" si="66"/>
        <v>16200</v>
      </c>
      <c r="N87" s="12">
        <v>29</v>
      </c>
      <c r="O87" s="16">
        <v>0</v>
      </c>
      <c r="P87" s="30">
        <f t="shared" si="72"/>
        <v>15660</v>
      </c>
      <c r="Q87" s="30">
        <f t="shared" si="73"/>
        <v>0</v>
      </c>
      <c r="R87" s="30">
        <f t="shared" si="74"/>
        <v>0</v>
      </c>
      <c r="S87" s="30">
        <f t="shared" si="63"/>
        <v>0</v>
      </c>
      <c r="T87" s="30">
        <f t="shared" si="83"/>
        <v>60</v>
      </c>
      <c r="U87" s="30">
        <v>0</v>
      </c>
      <c r="V87" s="31">
        <f t="shared" si="84"/>
        <v>15720</v>
      </c>
      <c r="W87" s="31">
        <f t="shared" si="85"/>
        <v>15000</v>
      </c>
      <c r="X87" s="31">
        <f t="shared" si="80"/>
        <v>15720</v>
      </c>
      <c r="Y87" s="30">
        <f t="shared" si="79"/>
        <v>1800</v>
      </c>
      <c r="Z87" s="30">
        <f t="shared" si="86"/>
        <v>118</v>
      </c>
      <c r="AA87" s="30">
        <v>0</v>
      </c>
      <c r="AB87" s="30">
        <v>0</v>
      </c>
      <c r="AC87" s="30">
        <v>0</v>
      </c>
      <c r="AD87" s="30">
        <f t="shared" si="87"/>
        <v>1918</v>
      </c>
      <c r="AE87" s="30">
        <f t="shared" si="88"/>
        <v>13802</v>
      </c>
      <c r="AF87" s="52" t="s">
        <v>821</v>
      </c>
      <c r="AG87" s="35" t="s">
        <v>38</v>
      </c>
      <c r="AI87" s="52">
        <v>57</v>
      </c>
      <c r="AJ87" s="16">
        <v>326</v>
      </c>
      <c r="AK87" s="16">
        <f t="shared" si="89"/>
        <v>15720</v>
      </c>
      <c r="AL87" s="123">
        <f t="shared" si="90"/>
        <v>0</v>
      </c>
    </row>
    <row r="88" spans="1:42" s="42" customFormat="1" ht="30.6" customHeight="1">
      <c r="A88" s="13">
        <v>79</v>
      </c>
      <c r="B88" s="16" t="s">
        <v>248</v>
      </c>
      <c r="C88" s="12" t="s">
        <v>248</v>
      </c>
      <c r="D88" s="12" t="s">
        <v>249</v>
      </c>
      <c r="E88" s="12" t="s">
        <v>277</v>
      </c>
      <c r="F88" s="17">
        <v>1113926504</v>
      </c>
      <c r="G88" s="17">
        <v>804</v>
      </c>
      <c r="H88" s="157" t="s">
        <v>278</v>
      </c>
      <c r="I88" s="28">
        <v>18000</v>
      </c>
      <c r="J88" s="28">
        <v>0</v>
      </c>
      <c r="K88" s="28">
        <v>0</v>
      </c>
      <c r="L88" s="28">
        <v>0</v>
      </c>
      <c r="M88" s="28">
        <f t="shared" ref="M88:M91" si="91">I88+J88+K88+L88</f>
        <v>18000</v>
      </c>
      <c r="N88" s="17">
        <v>30</v>
      </c>
      <c r="O88" s="17">
        <v>0</v>
      </c>
      <c r="P88" s="28">
        <f>ROUND(I88/30*N88,0)</f>
        <v>18000</v>
      </c>
      <c r="Q88" s="28">
        <f>ROUND(J88/30*N88,0)</f>
        <v>0</v>
      </c>
      <c r="R88" s="28">
        <f>ROUND(K88/30*N88,0)</f>
        <v>0</v>
      </c>
      <c r="S88" s="28">
        <v>0</v>
      </c>
      <c r="T88" s="28">
        <v>0</v>
      </c>
      <c r="U88" s="28">
        <v>0</v>
      </c>
      <c r="V88" s="28">
        <f t="shared" ref="V88:V91" si="92">P88+Q88+R88+S88+T88+U88</f>
        <v>18000</v>
      </c>
      <c r="W88" s="28">
        <f t="shared" ref="W88:W91" si="93">IF(P88&gt;15000,15000,P88)</f>
        <v>15000</v>
      </c>
      <c r="X88" s="28">
        <f t="shared" ref="X88:X91" si="94">V88</f>
        <v>18000</v>
      </c>
      <c r="Y88" s="28">
        <f t="shared" ref="Y88:Y151" si="95">ROUND(W88*12%,0)</f>
        <v>1800</v>
      </c>
      <c r="Z88" s="28">
        <f>CEILING(X88*0.75%,1)</f>
        <v>135</v>
      </c>
      <c r="AA88" s="38">
        <v>0</v>
      </c>
      <c r="AB88" s="28">
        <v>0</v>
      </c>
      <c r="AC88" s="28">
        <v>0</v>
      </c>
      <c r="AD88" s="28">
        <f t="shared" ref="AD88:AD91" si="96">+Y88+Z88+AA88+AB88+AC88</f>
        <v>1935</v>
      </c>
      <c r="AE88" s="28">
        <f t="shared" ref="AE88:AE99" si="97">V88-AD88</f>
        <v>16065</v>
      </c>
      <c r="AF88" s="34" t="s">
        <v>38</v>
      </c>
      <c r="AG88" s="47">
        <v>44114</v>
      </c>
      <c r="AH88" s="56"/>
      <c r="AI88" s="56"/>
      <c r="AJ88" s="56"/>
      <c r="AK88" s="56"/>
      <c r="AL88" s="56"/>
      <c r="AM88" s="56"/>
      <c r="AN88" s="56"/>
      <c r="AO88" s="56"/>
      <c r="AP88" s="57"/>
    </row>
    <row r="89" spans="1:42" s="42" customFormat="1" ht="30.6" customHeight="1">
      <c r="A89" s="13">
        <v>80</v>
      </c>
      <c r="B89" s="16" t="s">
        <v>248</v>
      </c>
      <c r="C89" s="12" t="s">
        <v>192</v>
      </c>
      <c r="D89" s="12" t="s">
        <v>250</v>
      </c>
      <c r="E89" s="12" t="s">
        <v>277</v>
      </c>
      <c r="F89" s="17">
        <v>1113926371</v>
      </c>
      <c r="G89" s="17">
        <v>802</v>
      </c>
      <c r="H89" s="157" t="s">
        <v>279</v>
      </c>
      <c r="I89" s="28">
        <v>18000</v>
      </c>
      <c r="J89" s="28">
        <v>0</v>
      </c>
      <c r="K89" s="28">
        <v>0</v>
      </c>
      <c r="L89" s="28">
        <v>0</v>
      </c>
      <c r="M89" s="28">
        <f t="shared" si="91"/>
        <v>18000</v>
      </c>
      <c r="N89" s="17">
        <v>30</v>
      </c>
      <c r="O89" s="17">
        <v>0</v>
      </c>
      <c r="P89" s="28">
        <f t="shared" ref="P89:P152" si="98">ROUND(I89/30*N89,0)</f>
        <v>18000</v>
      </c>
      <c r="Q89" s="28">
        <f t="shared" ref="Q89:Q152" si="99">ROUND(J89/30*N89,0)</f>
        <v>0</v>
      </c>
      <c r="R89" s="28">
        <f t="shared" ref="R89:R152" si="100">ROUND(K89/30*N89,0)</f>
        <v>0</v>
      </c>
      <c r="S89" s="28">
        <v>0</v>
      </c>
      <c r="T89" s="28">
        <v>0</v>
      </c>
      <c r="U89" s="28">
        <v>0</v>
      </c>
      <c r="V89" s="28">
        <f t="shared" si="92"/>
        <v>18000</v>
      </c>
      <c r="W89" s="28">
        <f t="shared" si="93"/>
        <v>15000</v>
      </c>
      <c r="X89" s="28">
        <f t="shared" si="94"/>
        <v>18000</v>
      </c>
      <c r="Y89" s="28">
        <f t="shared" si="95"/>
        <v>1800</v>
      </c>
      <c r="Z89" s="28">
        <f t="shared" ref="Z89:Z152" si="101">CEILING(X89*0.75%,1)</f>
        <v>135</v>
      </c>
      <c r="AA89" s="38">
        <v>0</v>
      </c>
      <c r="AB89" s="28">
        <v>0</v>
      </c>
      <c r="AC89" s="28">
        <v>0</v>
      </c>
      <c r="AD89" s="28">
        <f t="shared" si="96"/>
        <v>1935</v>
      </c>
      <c r="AE89" s="28">
        <f t="shared" si="97"/>
        <v>16065</v>
      </c>
      <c r="AF89" s="34" t="s">
        <v>38</v>
      </c>
      <c r="AG89" s="47">
        <v>44114</v>
      </c>
      <c r="AH89" s="56"/>
      <c r="AI89" s="56"/>
      <c r="AJ89" s="56"/>
      <c r="AK89" s="56"/>
      <c r="AL89" s="56"/>
      <c r="AM89" s="56"/>
      <c r="AN89" s="56"/>
      <c r="AO89" s="56"/>
      <c r="AP89" s="57"/>
    </row>
    <row r="90" spans="1:42" s="42" customFormat="1" ht="30.6" customHeight="1">
      <c r="A90" s="13">
        <v>81</v>
      </c>
      <c r="B90" s="16" t="s">
        <v>248</v>
      </c>
      <c r="C90" s="12" t="s">
        <v>251</v>
      </c>
      <c r="D90" s="12" t="s">
        <v>252</v>
      </c>
      <c r="E90" s="12" t="s">
        <v>280</v>
      </c>
      <c r="F90" s="61">
        <v>1114227792</v>
      </c>
      <c r="G90" s="17">
        <v>11729</v>
      </c>
      <c r="H90" s="157" t="s">
        <v>281</v>
      </c>
      <c r="I90" s="28">
        <v>18000</v>
      </c>
      <c r="J90" s="28">
        <v>0</v>
      </c>
      <c r="K90" s="28">
        <v>0</v>
      </c>
      <c r="L90" s="28">
        <v>0</v>
      </c>
      <c r="M90" s="28">
        <f t="shared" si="91"/>
        <v>18000</v>
      </c>
      <c r="N90" s="17">
        <v>0</v>
      </c>
      <c r="O90" s="17">
        <v>0</v>
      </c>
      <c r="P90" s="28">
        <f t="shared" si="98"/>
        <v>0</v>
      </c>
      <c r="Q90" s="28">
        <f t="shared" si="99"/>
        <v>0</v>
      </c>
      <c r="R90" s="28">
        <f t="shared" si="100"/>
        <v>0</v>
      </c>
      <c r="S90" s="28">
        <v>0</v>
      </c>
      <c r="T90" s="28">
        <v>0</v>
      </c>
      <c r="U90" s="28">
        <v>0</v>
      </c>
      <c r="V90" s="28">
        <f t="shared" si="92"/>
        <v>0</v>
      </c>
      <c r="W90" s="28">
        <f t="shared" si="93"/>
        <v>0</v>
      </c>
      <c r="X90" s="28">
        <f t="shared" si="94"/>
        <v>0</v>
      </c>
      <c r="Y90" s="28">
        <f t="shared" si="95"/>
        <v>0</v>
      </c>
      <c r="Z90" s="28">
        <f t="shared" si="101"/>
        <v>0</v>
      </c>
      <c r="AA90" s="38">
        <v>0</v>
      </c>
      <c r="AB90" s="28">
        <v>0</v>
      </c>
      <c r="AC90" s="28">
        <v>0</v>
      </c>
      <c r="AD90" s="28">
        <f t="shared" si="96"/>
        <v>0</v>
      </c>
      <c r="AE90" s="28">
        <f t="shared" si="97"/>
        <v>0</v>
      </c>
      <c r="AF90" s="34"/>
      <c r="AG90" s="47"/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3">
        <v>82</v>
      </c>
      <c r="B91" s="16" t="s">
        <v>248</v>
      </c>
      <c r="C91" s="12" t="s">
        <v>253</v>
      </c>
      <c r="D91" s="12" t="s">
        <v>254</v>
      </c>
      <c r="E91" s="12" t="s">
        <v>280</v>
      </c>
      <c r="F91" s="14">
        <v>1113921683</v>
      </c>
      <c r="G91" s="14">
        <v>1347</v>
      </c>
      <c r="H91" s="157" t="s">
        <v>282</v>
      </c>
      <c r="I91" s="28">
        <v>14900</v>
      </c>
      <c r="J91" s="28">
        <v>0</v>
      </c>
      <c r="K91" s="28">
        <v>0</v>
      </c>
      <c r="L91" s="28">
        <v>0</v>
      </c>
      <c r="M91" s="28">
        <f t="shared" si="91"/>
        <v>14900</v>
      </c>
      <c r="N91" s="17">
        <v>20</v>
      </c>
      <c r="O91" s="17">
        <v>0</v>
      </c>
      <c r="P91" s="28">
        <f t="shared" si="98"/>
        <v>9933</v>
      </c>
      <c r="Q91" s="28">
        <f t="shared" si="99"/>
        <v>0</v>
      </c>
      <c r="R91" s="28">
        <f t="shared" si="100"/>
        <v>0</v>
      </c>
      <c r="S91" s="28">
        <v>0</v>
      </c>
      <c r="T91" s="28">
        <v>0</v>
      </c>
      <c r="U91" s="28">
        <v>0</v>
      </c>
      <c r="V91" s="28">
        <f t="shared" si="92"/>
        <v>9933</v>
      </c>
      <c r="W91" s="28">
        <f t="shared" si="93"/>
        <v>9933</v>
      </c>
      <c r="X91" s="28">
        <f t="shared" si="94"/>
        <v>9933</v>
      </c>
      <c r="Y91" s="28">
        <f t="shared" si="95"/>
        <v>1192</v>
      </c>
      <c r="Z91" s="28">
        <f t="shared" si="101"/>
        <v>75</v>
      </c>
      <c r="AA91" s="38">
        <v>0</v>
      </c>
      <c r="AB91" s="28">
        <v>0</v>
      </c>
      <c r="AC91" s="28">
        <v>0</v>
      </c>
      <c r="AD91" s="28">
        <f t="shared" si="96"/>
        <v>1267</v>
      </c>
      <c r="AE91" s="28">
        <f t="shared" si="97"/>
        <v>8666</v>
      </c>
      <c r="AF91" s="52" t="s">
        <v>864</v>
      </c>
      <c r="AG91" s="47">
        <v>44114</v>
      </c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3">
        <v>83</v>
      </c>
      <c r="B92" s="16" t="s">
        <v>248</v>
      </c>
      <c r="C92" s="23" t="s">
        <v>255</v>
      </c>
      <c r="D92" s="23" t="s">
        <v>249</v>
      </c>
      <c r="E92" s="12" t="s">
        <v>283</v>
      </c>
      <c r="F92" s="17">
        <v>1114180388</v>
      </c>
      <c r="G92" s="17">
        <v>1010</v>
      </c>
      <c r="H92" s="157" t="s">
        <v>284</v>
      </c>
      <c r="I92" s="28">
        <v>14900</v>
      </c>
      <c r="J92" s="28">
        <v>0</v>
      </c>
      <c r="K92" s="28">
        <v>0</v>
      </c>
      <c r="L92" s="28">
        <v>0</v>
      </c>
      <c r="M92" s="28">
        <f>I92+J92+K92+L92</f>
        <v>14900</v>
      </c>
      <c r="N92" s="17">
        <v>0</v>
      </c>
      <c r="O92" s="17">
        <v>0</v>
      </c>
      <c r="P92" s="28">
        <f t="shared" si="98"/>
        <v>0</v>
      </c>
      <c r="Q92" s="28">
        <f t="shared" si="99"/>
        <v>0</v>
      </c>
      <c r="R92" s="28">
        <f t="shared" si="100"/>
        <v>0</v>
      </c>
      <c r="S92" s="28">
        <v>0</v>
      </c>
      <c r="T92" s="28">
        <v>0</v>
      </c>
      <c r="U92" s="28">
        <v>0</v>
      </c>
      <c r="V92" s="28">
        <f>P92+Q92+R92+S92+T92+U92</f>
        <v>0</v>
      </c>
      <c r="W92" s="28">
        <f>IF(P92&gt;15000,15000,P92)</f>
        <v>0</v>
      </c>
      <c r="X92" s="28">
        <f>V92</f>
        <v>0</v>
      </c>
      <c r="Y92" s="28">
        <f t="shared" si="95"/>
        <v>0</v>
      </c>
      <c r="Z92" s="28">
        <f t="shared" si="101"/>
        <v>0</v>
      </c>
      <c r="AA92" s="38">
        <v>0</v>
      </c>
      <c r="AB92" s="28">
        <v>0</v>
      </c>
      <c r="AC92" s="28">
        <v>0</v>
      </c>
      <c r="AD92" s="28">
        <f>+Y92+Z92+AA92+AB92+AC92</f>
        <v>0</v>
      </c>
      <c r="AE92" s="28">
        <f t="shared" si="97"/>
        <v>0</v>
      </c>
      <c r="AF92" s="34"/>
      <c r="AG92" s="47"/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84</v>
      </c>
      <c r="B93" s="16" t="s">
        <v>248</v>
      </c>
      <c r="C93" s="23" t="s">
        <v>256</v>
      </c>
      <c r="D93" s="23" t="s">
        <v>257</v>
      </c>
      <c r="E93" s="12" t="s">
        <v>283</v>
      </c>
      <c r="F93" s="13">
        <v>1114385729</v>
      </c>
      <c r="G93" s="14">
        <v>1149</v>
      </c>
      <c r="H93" s="157" t="s">
        <v>285</v>
      </c>
      <c r="I93" s="28">
        <v>14900</v>
      </c>
      <c r="J93" s="28">
        <v>0</v>
      </c>
      <c r="K93" s="28">
        <v>0</v>
      </c>
      <c r="L93" s="28">
        <v>0</v>
      </c>
      <c r="M93" s="28">
        <f>I93+J93+K93+L93</f>
        <v>14900</v>
      </c>
      <c r="N93" s="17">
        <v>0</v>
      </c>
      <c r="O93" s="17">
        <v>0</v>
      </c>
      <c r="P93" s="28">
        <f t="shared" si="98"/>
        <v>0</v>
      </c>
      <c r="Q93" s="28">
        <f t="shared" si="99"/>
        <v>0</v>
      </c>
      <c r="R93" s="28">
        <f t="shared" si="100"/>
        <v>0</v>
      </c>
      <c r="S93" s="28">
        <v>0</v>
      </c>
      <c r="T93" s="28">
        <v>0</v>
      </c>
      <c r="U93" s="28">
        <v>0</v>
      </c>
      <c r="V93" s="28">
        <f>P93+Q93+R93+S93+T93+U93</f>
        <v>0</v>
      </c>
      <c r="W93" s="28">
        <f>IF(P93&gt;15000,15000,P93)</f>
        <v>0</v>
      </c>
      <c r="X93" s="28">
        <f>V93</f>
        <v>0</v>
      </c>
      <c r="Y93" s="28">
        <f t="shared" si="95"/>
        <v>0</v>
      </c>
      <c r="Z93" s="28">
        <f t="shared" si="101"/>
        <v>0</v>
      </c>
      <c r="AA93" s="38">
        <v>0</v>
      </c>
      <c r="AB93" s="28">
        <v>0</v>
      </c>
      <c r="AC93" s="28">
        <v>0</v>
      </c>
      <c r="AD93" s="28">
        <f>+Y93+Z93+AA93+AB93+AC93</f>
        <v>0</v>
      </c>
      <c r="AE93" s="28">
        <f t="shared" si="97"/>
        <v>0</v>
      </c>
      <c r="AF93" s="77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3">
        <v>85</v>
      </c>
      <c r="B94" s="16" t="s">
        <v>248</v>
      </c>
      <c r="C94" s="23" t="s">
        <v>258</v>
      </c>
      <c r="D94" s="91" t="s">
        <v>257</v>
      </c>
      <c r="E94" s="12" t="s">
        <v>283</v>
      </c>
      <c r="F94" s="62">
        <v>1113921669</v>
      </c>
      <c r="G94" s="14">
        <v>11733</v>
      </c>
      <c r="H94" s="122" t="s">
        <v>286</v>
      </c>
      <c r="I94" s="28">
        <v>14900</v>
      </c>
      <c r="J94" s="28">
        <v>0</v>
      </c>
      <c r="K94" s="28">
        <v>0</v>
      </c>
      <c r="L94" s="28">
        <v>0</v>
      </c>
      <c r="M94" s="28">
        <f>I94+J94+K94+L94</f>
        <v>14900</v>
      </c>
      <c r="N94" s="17">
        <v>20</v>
      </c>
      <c r="O94" s="17">
        <v>0</v>
      </c>
      <c r="P94" s="28">
        <f t="shared" si="98"/>
        <v>9933</v>
      </c>
      <c r="Q94" s="28">
        <f t="shared" si="99"/>
        <v>0</v>
      </c>
      <c r="R94" s="28">
        <f t="shared" si="100"/>
        <v>0</v>
      </c>
      <c r="S94" s="28">
        <v>0</v>
      </c>
      <c r="T94" s="28">
        <v>0</v>
      </c>
      <c r="U94" s="28">
        <v>0</v>
      </c>
      <c r="V94" s="28">
        <f>P94+Q94+R94+S94+T94+U94</f>
        <v>9933</v>
      </c>
      <c r="W94" s="28">
        <f>IF(P94&gt;15000,15000,P94)</f>
        <v>9933</v>
      </c>
      <c r="X94" s="28">
        <f>V94</f>
        <v>9933</v>
      </c>
      <c r="Y94" s="28">
        <f t="shared" si="95"/>
        <v>1192</v>
      </c>
      <c r="Z94" s="28">
        <f t="shared" si="101"/>
        <v>75</v>
      </c>
      <c r="AA94" s="38">
        <v>0</v>
      </c>
      <c r="AB94" s="28">
        <v>0</v>
      </c>
      <c r="AC94" s="28">
        <v>0</v>
      </c>
      <c r="AD94" s="28">
        <f>+Y94+Z94+AA94+AB94+AC94</f>
        <v>1267</v>
      </c>
      <c r="AE94" s="28">
        <f t="shared" si="97"/>
        <v>8666</v>
      </c>
      <c r="AF94" s="52" t="s">
        <v>865</v>
      </c>
      <c r="AG94" s="47">
        <v>44114</v>
      </c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3">
        <v>86</v>
      </c>
      <c r="B95" s="16" t="s">
        <v>248</v>
      </c>
      <c r="C95" s="23" t="s">
        <v>259</v>
      </c>
      <c r="D95" s="23" t="s">
        <v>257</v>
      </c>
      <c r="E95" s="12" t="s">
        <v>283</v>
      </c>
      <c r="F95" s="102">
        <v>1115513535</v>
      </c>
      <c r="G95" s="14">
        <v>11751</v>
      </c>
      <c r="H95" s="122" t="s">
        <v>287</v>
      </c>
      <c r="I95" s="28">
        <v>14900</v>
      </c>
      <c r="J95" s="28">
        <v>0</v>
      </c>
      <c r="K95" s="28">
        <v>0</v>
      </c>
      <c r="L95" s="28">
        <v>0</v>
      </c>
      <c r="M95" s="28">
        <f t="shared" ref="M95:M104" si="102">I95+J95+K95+L95</f>
        <v>14900</v>
      </c>
      <c r="N95" s="17">
        <v>20</v>
      </c>
      <c r="O95" s="17">
        <v>0</v>
      </c>
      <c r="P95" s="28">
        <f t="shared" si="98"/>
        <v>9933</v>
      </c>
      <c r="Q95" s="28">
        <f t="shared" si="99"/>
        <v>0</v>
      </c>
      <c r="R95" s="28">
        <f t="shared" si="100"/>
        <v>0</v>
      </c>
      <c r="S95" s="28">
        <v>0</v>
      </c>
      <c r="T95" s="28">
        <v>0</v>
      </c>
      <c r="U95" s="28">
        <v>0</v>
      </c>
      <c r="V95" s="28">
        <f>P95+Q95+R95+S95+T95+U95</f>
        <v>9933</v>
      </c>
      <c r="W95" s="28">
        <f>IF(P95&gt;15000,15000,P95)</f>
        <v>9933</v>
      </c>
      <c r="X95" s="28">
        <f>V95</f>
        <v>9933</v>
      </c>
      <c r="Y95" s="28">
        <f t="shared" si="95"/>
        <v>1192</v>
      </c>
      <c r="Z95" s="28">
        <f t="shared" si="101"/>
        <v>75</v>
      </c>
      <c r="AA95" s="38">
        <v>0</v>
      </c>
      <c r="AB95" s="28">
        <v>0</v>
      </c>
      <c r="AC95" s="28">
        <v>0</v>
      </c>
      <c r="AD95" s="28">
        <f>+Y95+Z95+AA95+AB95+AC95</f>
        <v>1267</v>
      </c>
      <c r="AE95" s="28">
        <f t="shared" si="97"/>
        <v>8666</v>
      </c>
      <c r="AF95" s="52" t="s">
        <v>866</v>
      </c>
      <c r="AG95" s="47">
        <v>44114</v>
      </c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248</v>
      </c>
      <c r="C96" s="23" t="s">
        <v>260</v>
      </c>
      <c r="D96" s="23" t="s">
        <v>261</v>
      </c>
      <c r="E96" s="12" t="s">
        <v>283</v>
      </c>
      <c r="F96" s="102">
        <v>1115513728</v>
      </c>
      <c r="G96" s="14">
        <v>11754</v>
      </c>
      <c r="H96" s="122" t="s">
        <v>288</v>
      </c>
      <c r="I96" s="28">
        <v>14900</v>
      </c>
      <c r="J96" s="28">
        <v>0</v>
      </c>
      <c r="K96" s="28">
        <v>0</v>
      </c>
      <c r="L96" s="28">
        <v>0</v>
      </c>
      <c r="M96" s="28">
        <f t="shared" si="102"/>
        <v>14900</v>
      </c>
      <c r="N96" s="17">
        <v>15</v>
      </c>
      <c r="O96" s="17">
        <v>0</v>
      </c>
      <c r="P96" s="28">
        <f t="shared" si="98"/>
        <v>7450</v>
      </c>
      <c r="Q96" s="28">
        <f t="shared" si="99"/>
        <v>0</v>
      </c>
      <c r="R96" s="28">
        <f t="shared" si="100"/>
        <v>0</v>
      </c>
      <c r="S96" s="28">
        <v>0</v>
      </c>
      <c r="T96" s="28">
        <v>0</v>
      </c>
      <c r="U96" s="28">
        <v>0</v>
      </c>
      <c r="V96" s="28">
        <f t="shared" ref="V96:V104" si="103">P96+Q96+R96+S96+T96+U96</f>
        <v>7450</v>
      </c>
      <c r="W96" s="28">
        <f t="shared" ref="W96:W104" si="104">IF(P96&gt;15000,15000,P96)</f>
        <v>7450</v>
      </c>
      <c r="X96" s="28">
        <f t="shared" ref="X96:X104" si="105">V96</f>
        <v>7450</v>
      </c>
      <c r="Y96" s="28">
        <f t="shared" si="95"/>
        <v>894</v>
      </c>
      <c r="Z96" s="28">
        <f t="shared" si="101"/>
        <v>56</v>
      </c>
      <c r="AA96" s="38">
        <v>0</v>
      </c>
      <c r="AB96" s="28">
        <v>0</v>
      </c>
      <c r="AC96" s="28">
        <v>0</v>
      </c>
      <c r="AD96" s="28">
        <f t="shared" ref="AD96:AD100" si="106">+Y96+Z96+AA96+AB96+AC96</f>
        <v>950</v>
      </c>
      <c r="AE96" s="28">
        <f t="shared" si="97"/>
        <v>6500</v>
      </c>
      <c r="AF96" s="52" t="s">
        <v>867</v>
      </c>
      <c r="AG96" s="47">
        <v>44114</v>
      </c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3">
        <v>88</v>
      </c>
      <c r="B97" s="16" t="s">
        <v>248</v>
      </c>
      <c r="C97" s="23" t="s">
        <v>262</v>
      </c>
      <c r="D97" s="23" t="s">
        <v>263</v>
      </c>
      <c r="E97" s="12" t="s">
        <v>283</v>
      </c>
      <c r="F97" s="126">
        <v>1115513558</v>
      </c>
      <c r="G97" s="14">
        <v>11752</v>
      </c>
      <c r="H97" s="122" t="s">
        <v>289</v>
      </c>
      <c r="I97" s="28">
        <v>14900</v>
      </c>
      <c r="J97" s="28">
        <v>0</v>
      </c>
      <c r="K97" s="28">
        <v>0</v>
      </c>
      <c r="L97" s="28">
        <v>0</v>
      </c>
      <c r="M97" s="28">
        <f t="shared" si="102"/>
        <v>14900</v>
      </c>
      <c r="N97" s="17">
        <v>20</v>
      </c>
      <c r="O97" s="17">
        <v>0</v>
      </c>
      <c r="P97" s="28">
        <f t="shared" si="98"/>
        <v>9933</v>
      </c>
      <c r="Q97" s="28">
        <f t="shared" si="99"/>
        <v>0</v>
      </c>
      <c r="R97" s="28">
        <f t="shared" si="100"/>
        <v>0</v>
      </c>
      <c r="S97" s="28">
        <v>0</v>
      </c>
      <c r="T97" s="28">
        <v>0</v>
      </c>
      <c r="U97" s="28">
        <v>0</v>
      </c>
      <c r="V97" s="28">
        <f t="shared" si="103"/>
        <v>9933</v>
      </c>
      <c r="W97" s="28">
        <f>IF(P97&gt;15000,15000,P97)</f>
        <v>9933</v>
      </c>
      <c r="X97" s="28">
        <f t="shared" si="105"/>
        <v>9933</v>
      </c>
      <c r="Y97" s="28">
        <f t="shared" si="95"/>
        <v>1192</v>
      </c>
      <c r="Z97" s="28">
        <f t="shared" si="101"/>
        <v>75</v>
      </c>
      <c r="AA97" s="38">
        <v>0</v>
      </c>
      <c r="AB97" s="28">
        <v>0</v>
      </c>
      <c r="AC97" s="28">
        <v>0</v>
      </c>
      <c r="AD97" s="28">
        <f t="shared" si="106"/>
        <v>1267</v>
      </c>
      <c r="AE97" s="28">
        <f t="shared" si="97"/>
        <v>8666</v>
      </c>
      <c r="AF97" s="52" t="s">
        <v>868</v>
      </c>
      <c r="AG97" s="47">
        <v>44114</v>
      </c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3">
        <v>89</v>
      </c>
      <c r="B98" s="16" t="s">
        <v>248</v>
      </c>
      <c r="C98" s="23" t="s">
        <v>264</v>
      </c>
      <c r="D98" s="23" t="s">
        <v>265</v>
      </c>
      <c r="E98" s="12" t="s">
        <v>283</v>
      </c>
      <c r="F98" s="102">
        <v>1115513590</v>
      </c>
      <c r="G98" s="14">
        <v>11753</v>
      </c>
      <c r="H98" s="122" t="s">
        <v>290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102"/>
        <v>14900</v>
      </c>
      <c r="N98" s="17">
        <v>0</v>
      </c>
      <c r="O98" s="17">
        <v>0</v>
      </c>
      <c r="P98" s="28">
        <f t="shared" si="98"/>
        <v>0</v>
      </c>
      <c r="Q98" s="28">
        <f t="shared" si="99"/>
        <v>0</v>
      </c>
      <c r="R98" s="28">
        <f t="shared" si="100"/>
        <v>0</v>
      </c>
      <c r="S98" s="28">
        <v>0</v>
      </c>
      <c r="T98" s="28">
        <v>0</v>
      </c>
      <c r="U98" s="28">
        <v>0</v>
      </c>
      <c r="V98" s="28">
        <f t="shared" si="103"/>
        <v>0</v>
      </c>
      <c r="W98" s="28">
        <f t="shared" si="104"/>
        <v>0</v>
      </c>
      <c r="X98" s="28">
        <f t="shared" si="105"/>
        <v>0</v>
      </c>
      <c r="Y98" s="28">
        <f t="shared" si="95"/>
        <v>0</v>
      </c>
      <c r="Z98" s="28">
        <f t="shared" si="101"/>
        <v>0</v>
      </c>
      <c r="AA98" s="38">
        <v>0</v>
      </c>
      <c r="AB98" s="28">
        <v>0</v>
      </c>
      <c r="AC98" s="28">
        <v>0</v>
      </c>
      <c r="AD98" s="28">
        <f t="shared" si="106"/>
        <v>0</v>
      </c>
      <c r="AE98" s="28">
        <f t="shared" si="97"/>
        <v>0</v>
      </c>
      <c r="AF98" s="77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90</v>
      </c>
      <c r="B99" s="16" t="s">
        <v>248</v>
      </c>
      <c r="C99" s="23" t="s">
        <v>266</v>
      </c>
      <c r="D99" s="23" t="s">
        <v>267</v>
      </c>
      <c r="E99" s="12" t="s">
        <v>283</v>
      </c>
      <c r="F99" s="102">
        <v>1115515927</v>
      </c>
      <c r="G99" s="14">
        <v>11765</v>
      </c>
      <c r="H99" s="122" t="s">
        <v>291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102"/>
        <v>14900</v>
      </c>
      <c r="N99" s="17">
        <v>15</v>
      </c>
      <c r="O99" s="17">
        <v>0</v>
      </c>
      <c r="P99" s="28">
        <f t="shared" si="98"/>
        <v>7450</v>
      </c>
      <c r="Q99" s="28">
        <f t="shared" si="99"/>
        <v>0</v>
      </c>
      <c r="R99" s="28">
        <f t="shared" si="100"/>
        <v>0</v>
      </c>
      <c r="S99" s="28">
        <v>0</v>
      </c>
      <c r="T99" s="28">
        <v>0</v>
      </c>
      <c r="U99" s="28">
        <v>0</v>
      </c>
      <c r="V99" s="28">
        <f t="shared" si="103"/>
        <v>7450</v>
      </c>
      <c r="W99" s="28">
        <f t="shared" si="104"/>
        <v>7450</v>
      </c>
      <c r="X99" s="28">
        <f t="shared" si="105"/>
        <v>7450</v>
      </c>
      <c r="Y99" s="28">
        <f t="shared" si="95"/>
        <v>894</v>
      </c>
      <c r="Z99" s="28">
        <f t="shared" si="101"/>
        <v>56</v>
      </c>
      <c r="AA99" s="38">
        <v>0</v>
      </c>
      <c r="AB99" s="28">
        <v>0</v>
      </c>
      <c r="AC99" s="28">
        <v>0</v>
      </c>
      <c r="AD99" s="28">
        <f t="shared" si="106"/>
        <v>950</v>
      </c>
      <c r="AE99" s="28">
        <f t="shared" si="97"/>
        <v>6500</v>
      </c>
      <c r="AF99" s="52" t="s">
        <v>869</v>
      </c>
      <c r="AG99" s="47">
        <v>44114</v>
      </c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3">
        <v>91</v>
      </c>
      <c r="B100" s="16" t="s">
        <v>268</v>
      </c>
      <c r="C100" s="23" t="s">
        <v>268</v>
      </c>
      <c r="D100" s="23" t="s">
        <v>230</v>
      </c>
      <c r="E100" s="12" t="s">
        <v>277</v>
      </c>
      <c r="F100" s="14">
        <v>1113369937</v>
      </c>
      <c r="G100" s="14">
        <v>11691</v>
      </c>
      <c r="H100" s="157" t="s">
        <v>292</v>
      </c>
      <c r="I100" s="28">
        <v>18000</v>
      </c>
      <c r="J100" s="28">
        <v>0</v>
      </c>
      <c r="K100" s="28">
        <v>0</v>
      </c>
      <c r="L100" s="28">
        <v>0</v>
      </c>
      <c r="M100" s="28">
        <f t="shared" si="102"/>
        <v>18000</v>
      </c>
      <c r="N100" s="17">
        <v>30</v>
      </c>
      <c r="O100" s="17">
        <v>0</v>
      </c>
      <c r="P100" s="28">
        <f t="shared" si="98"/>
        <v>18000</v>
      </c>
      <c r="Q100" s="28">
        <f t="shared" si="99"/>
        <v>0</v>
      </c>
      <c r="R100" s="28">
        <f t="shared" si="100"/>
        <v>0</v>
      </c>
      <c r="S100" s="28">
        <v>0</v>
      </c>
      <c r="T100" s="28">
        <v>0</v>
      </c>
      <c r="U100" s="28">
        <v>0</v>
      </c>
      <c r="V100" s="28">
        <f t="shared" si="103"/>
        <v>18000</v>
      </c>
      <c r="W100" s="28">
        <f t="shared" si="104"/>
        <v>15000</v>
      </c>
      <c r="X100" s="28">
        <f t="shared" si="105"/>
        <v>18000</v>
      </c>
      <c r="Y100" s="28">
        <f t="shared" si="95"/>
        <v>1800</v>
      </c>
      <c r="Z100" s="28">
        <f t="shared" si="101"/>
        <v>135</v>
      </c>
      <c r="AA100" s="38">
        <v>0</v>
      </c>
      <c r="AB100" s="28">
        <v>0</v>
      </c>
      <c r="AC100" s="28">
        <v>0</v>
      </c>
      <c r="AD100" s="28">
        <f t="shared" si="106"/>
        <v>1935</v>
      </c>
      <c r="AE100" s="28">
        <f>V100-AD100</f>
        <v>16065</v>
      </c>
      <c r="AF100" s="34" t="s">
        <v>38</v>
      </c>
      <c r="AG100" s="47">
        <v>44114</v>
      </c>
      <c r="AH100" s="58"/>
      <c r="AI100" s="56"/>
      <c r="AJ100" s="56"/>
      <c r="AK100" s="56"/>
      <c r="AL100" s="59"/>
      <c r="AM100" s="56"/>
      <c r="AN100" s="56"/>
      <c r="AO100" s="56"/>
      <c r="AP100" s="57"/>
    </row>
    <row r="101" spans="1:42" s="159" customFormat="1" ht="30.6" customHeight="1">
      <c r="A101" s="13">
        <v>92</v>
      </c>
      <c r="B101" s="149" t="s">
        <v>268</v>
      </c>
      <c r="C101" s="206" t="s">
        <v>269</v>
      </c>
      <c r="D101" s="206" t="s">
        <v>270</v>
      </c>
      <c r="E101" s="263" t="s">
        <v>283</v>
      </c>
      <c r="F101" s="203">
        <v>1013823296</v>
      </c>
      <c r="G101" s="203">
        <v>11703</v>
      </c>
      <c r="H101" s="231" t="s">
        <v>293</v>
      </c>
      <c r="I101" s="232">
        <v>14900</v>
      </c>
      <c r="J101" s="232">
        <v>0</v>
      </c>
      <c r="K101" s="232">
        <v>0</v>
      </c>
      <c r="L101" s="232">
        <v>0</v>
      </c>
      <c r="M101" s="232">
        <f t="shared" si="102"/>
        <v>14900</v>
      </c>
      <c r="N101" s="233">
        <v>0</v>
      </c>
      <c r="O101" s="233">
        <v>0</v>
      </c>
      <c r="P101" s="232">
        <f t="shared" si="98"/>
        <v>0</v>
      </c>
      <c r="Q101" s="232">
        <f t="shared" si="99"/>
        <v>0</v>
      </c>
      <c r="R101" s="232">
        <f t="shared" si="100"/>
        <v>0</v>
      </c>
      <c r="S101" s="232">
        <v>0</v>
      </c>
      <c r="T101" s="232">
        <v>0</v>
      </c>
      <c r="U101" s="232">
        <v>0</v>
      </c>
      <c r="V101" s="232">
        <f t="shared" si="103"/>
        <v>0</v>
      </c>
      <c r="W101" s="232">
        <f t="shared" si="104"/>
        <v>0</v>
      </c>
      <c r="X101" s="232">
        <f t="shared" si="105"/>
        <v>0</v>
      </c>
      <c r="Y101" s="232">
        <f t="shared" si="95"/>
        <v>0</v>
      </c>
      <c r="Z101" s="232">
        <f t="shared" si="101"/>
        <v>0</v>
      </c>
      <c r="AA101" s="234">
        <v>0</v>
      </c>
      <c r="AB101" s="232">
        <v>0</v>
      </c>
      <c r="AC101" s="232">
        <v>0</v>
      </c>
      <c r="AD101" s="232">
        <f>+Y101+Z101+AA101+AB101+AC101</f>
        <v>0</v>
      </c>
      <c r="AE101" s="232">
        <f>V101-AD101</f>
        <v>0</v>
      </c>
      <c r="AF101" s="204"/>
      <c r="AG101" s="235"/>
      <c r="AH101" s="236"/>
      <c r="AI101" s="237"/>
      <c r="AJ101" s="237"/>
      <c r="AK101" s="237"/>
      <c r="AL101" s="238"/>
      <c r="AM101" s="237"/>
      <c r="AN101" s="237"/>
      <c r="AO101" s="237"/>
      <c r="AP101" s="239"/>
    </row>
    <row r="102" spans="1:42" s="42" customFormat="1" ht="30.6" customHeight="1">
      <c r="A102" s="13">
        <v>93</v>
      </c>
      <c r="B102" s="16" t="s">
        <v>268</v>
      </c>
      <c r="C102" s="23" t="s">
        <v>271</v>
      </c>
      <c r="D102" s="91" t="s">
        <v>272</v>
      </c>
      <c r="E102" s="12" t="s">
        <v>283</v>
      </c>
      <c r="F102" s="102">
        <v>1114833933</v>
      </c>
      <c r="G102" s="45">
        <v>11740</v>
      </c>
      <c r="H102" s="139" t="s">
        <v>294</v>
      </c>
      <c r="I102" s="28">
        <v>14900</v>
      </c>
      <c r="J102" s="28">
        <v>0</v>
      </c>
      <c r="K102" s="28">
        <v>0</v>
      </c>
      <c r="L102" s="28">
        <v>0</v>
      </c>
      <c r="M102" s="28">
        <f t="shared" si="102"/>
        <v>14900</v>
      </c>
      <c r="N102" s="17">
        <v>0</v>
      </c>
      <c r="O102" s="17">
        <v>0</v>
      </c>
      <c r="P102" s="28">
        <f t="shared" si="98"/>
        <v>0</v>
      </c>
      <c r="Q102" s="28">
        <f t="shared" si="99"/>
        <v>0</v>
      </c>
      <c r="R102" s="28">
        <f t="shared" si="100"/>
        <v>0</v>
      </c>
      <c r="S102" s="28">
        <v>0</v>
      </c>
      <c r="T102" s="28">
        <v>0</v>
      </c>
      <c r="U102" s="28">
        <v>0</v>
      </c>
      <c r="V102" s="28">
        <f t="shared" si="103"/>
        <v>0</v>
      </c>
      <c r="W102" s="28">
        <f t="shared" si="104"/>
        <v>0</v>
      </c>
      <c r="X102" s="28">
        <f t="shared" si="105"/>
        <v>0</v>
      </c>
      <c r="Y102" s="28">
        <f t="shared" si="95"/>
        <v>0</v>
      </c>
      <c r="Z102" s="28">
        <f t="shared" si="101"/>
        <v>0</v>
      </c>
      <c r="AA102" s="38">
        <v>0</v>
      </c>
      <c r="AB102" s="28">
        <v>0</v>
      </c>
      <c r="AC102" s="28">
        <v>0</v>
      </c>
      <c r="AD102" s="28">
        <f t="shared" ref="AD102:AD104" si="107">+Y102+Z102+AA102+AB102+AC102</f>
        <v>0</v>
      </c>
      <c r="AE102" s="28">
        <f t="shared" ref="AE102:AE138" si="108">V102-AD102</f>
        <v>0</v>
      </c>
      <c r="AF102" s="34"/>
      <c r="AG102" s="47"/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3">
        <v>94</v>
      </c>
      <c r="B103" s="16" t="s">
        <v>268</v>
      </c>
      <c r="C103" s="23" t="s">
        <v>273</v>
      </c>
      <c r="D103" s="23" t="s">
        <v>268</v>
      </c>
      <c r="E103" s="12" t="s">
        <v>283</v>
      </c>
      <c r="F103" s="102">
        <v>1115514439</v>
      </c>
      <c r="G103" s="45">
        <v>11757</v>
      </c>
      <c r="H103" s="139" t="s">
        <v>295</v>
      </c>
      <c r="I103" s="28">
        <v>14900</v>
      </c>
      <c r="J103" s="28">
        <v>0</v>
      </c>
      <c r="K103" s="28">
        <v>0</v>
      </c>
      <c r="L103" s="28">
        <v>0</v>
      </c>
      <c r="M103" s="28">
        <f t="shared" si="102"/>
        <v>14900</v>
      </c>
      <c r="N103" s="17">
        <v>30</v>
      </c>
      <c r="O103" s="17">
        <v>0</v>
      </c>
      <c r="P103" s="28">
        <f t="shared" si="98"/>
        <v>14900</v>
      </c>
      <c r="Q103" s="28">
        <f t="shared" si="99"/>
        <v>0</v>
      </c>
      <c r="R103" s="28">
        <f t="shared" si="100"/>
        <v>0</v>
      </c>
      <c r="S103" s="28">
        <v>0</v>
      </c>
      <c r="T103" s="28">
        <v>0</v>
      </c>
      <c r="U103" s="28">
        <v>0</v>
      </c>
      <c r="V103" s="28">
        <f t="shared" si="103"/>
        <v>14900</v>
      </c>
      <c r="W103" s="28">
        <f t="shared" si="104"/>
        <v>14900</v>
      </c>
      <c r="X103" s="28">
        <f t="shared" si="105"/>
        <v>14900</v>
      </c>
      <c r="Y103" s="28">
        <f t="shared" si="95"/>
        <v>1788</v>
      </c>
      <c r="Z103" s="28">
        <f t="shared" si="101"/>
        <v>112</v>
      </c>
      <c r="AA103" s="38">
        <v>0</v>
      </c>
      <c r="AB103" s="28">
        <v>0</v>
      </c>
      <c r="AC103" s="28">
        <v>0</v>
      </c>
      <c r="AD103" s="28">
        <f t="shared" si="107"/>
        <v>1900</v>
      </c>
      <c r="AE103" s="28">
        <f t="shared" si="108"/>
        <v>13000</v>
      </c>
      <c r="AF103" s="34" t="s">
        <v>38</v>
      </c>
      <c r="AG103" s="47">
        <v>44114</v>
      </c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3">
        <v>95</v>
      </c>
      <c r="B104" s="45" t="s">
        <v>317</v>
      </c>
      <c r="C104" s="23" t="s">
        <v>317</v>
      </c>
      <c r="D104" s="23" t="s">
        <v>318</v>
      </c>
      <c r="E104" s="12" t="s">
        <v>277</v>
      </c>
      <c r="F104" s="16">
        <v>1113935375</v>
      </c>
      <c r="G104" s="14">
        <v>11585</v>
      </c>
      <c r="H104" s="158" t="s">
        <v>319</v>
      </c>
      <c r="I104" s="28">
        <v>14900</v>
      </c>
      <c r="J104" s="28">
        <v>0</v>
      </c>
      <c r="K104" s="28">
        <v>0</v>
      </c>
      <c r="L104" s="28">
        <v>0</v>
      </c>
      <c r="M104" s="28">
        <f t="shared" si="102"/>
        <v>14900</v>
      </c>
      <c r="N104" s="17">
        <v>30</v>
      </c>
      <c r="O104" s="17">
        <v>0</v>
      </c>
      <c r="P104" s="28">
        <f t="shared" si="98"/>
        <v>14900</v>
      </c>
      <c r="Q104" s="28">
        <f t="shared" si="99"/>
        <v>0</v>
      </c>
      <c r="R104" s="28">
        <f t="shared" si="100"/>
        <v>0</v>
      </c>
      <c r="S104" s="28">
        <v>0</v>
      </c>
      <c r="T104" s="28">
        <v>0</v>
      </c>
      <c r="U104" s="28">
        <v>0</v>
      </c>
      <c r="V104" s="28">
        <f t="shared" si="103"/>
        <v>14900</v>
      </c>
      <c r="W104" s="28">
        <f t="shared" si="104"/>
        <v>14900</v>
      </c>
      <c r="X104" s="28">
        <f t="shared" si="105"/>
        <v>14900</v>
      </c>
      <c r="Y104" s="28">
        <f t="shared" si="95"/>
        <v>1788</v>
      </c>
      <c r="Z104" s="28">
        <f t="shared" si="101"/>
        <v>112</v>
      </c>
      <c r="AA104" s="38">
        <v>0</v>
      </c>
      <c r="AB104" s="28"/>
      <c r="AC104" s="28">
        <v>0</v>
      </c>
      <c r="AD104" s="28">
        <f t="shared" si="107"/>
        <v>1900</v>
      </c>
      <c r="AE104" s="28">
        <f t="shared" si="108"/>
        <v>13000</v>
      </c>
      <c r="AF104" s="34" t="s">
        <v>38</v>
      </c>
      <c r="AG104" s="47">
        <v>44114</v>
      </c>
      <c r="AH104" s="56"/>
      <c r="AI104" s="56"/>
      <c r="AJ104" s="56"/>
      <c r="AK104" s="56"/>
      <c r="AL104" s="56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45" t="s">
        <v>317</v>
      </c>
      <c r="C105" s="23" t="s">
        <v>320</v>
      </c>
      <c r="D105" s="23" t="s">
        <v>321</v>
      </c>
      <c r="E105" s="12" t="s">
        <v>283</v>
      </c>
      <c r="F105" s="14">
        <v>1113619893</v>
      </c>
      <c r="G105" s="14">
        <v>1404</v>
      </c>
      <c r="H105" s="157" t="s">
        <v>322</v>
      </c>
      <c r="I105" s="28">
        <v>14900</v>
      </c>
      <c r="J105" s="28">
        <v>0</v>
      </c>
      <c r="K105" s="28">
        <v>0</v>
      </c>
      <c r="L105" s="28">
        <v>0</v>
      </c>
      <c r="M105" s="28">
        <f>I105+J105+K105+L105</f>
        <v>14900</v>
      </c>
      <c r="N105" s="17">
        <v>30</v>
      </c>
      <c r="O105" s="17">
        <v>0</v>
      </c>
      <c r="P105" s="28">
        <f t="shared" si="98"/>
        <v>14900</v>
      </c>
      <c r="Q105" s="28">
        <f t="shared" si="99"/>
        <v>0</v>
      </c>
      <c r="R105" s="28">
        <f t="shared" si="100"/>
        <v>0</v>
      </c>
      <c r="S105" s="28">
        <v>0</v>
      </c>
      <c r="T105" s="28">
        <v>0</v>
      </c>
      <c r="U105" s="28">
        <v>0</v>
      </c>
      <c r="V105" s="28">
        <f>P105+Q105+R105+S105+T105+U105</f>
        <v>14900</v>
      </c>
      <c r="W105" s="28">
        <f>IF(P105&gt;15000,15000,P105)</f>
        <v>14900</v>
      </c>
      <c r="X105" s="28">
        <f>V105</f>
        <v>14900</v>
      </c>
      <c r="Y105" s="28">
        <f t="shared" si="95"/>
        <v>1788</v>
      </c>
      <c r="Z105" s="28">
        <f t="shared" si="101"/>
        <v>112</v>
      </c>
      <c r="AA105" s="38">
        <v>0</v>
      </c>
      <c r="AB105" s="28">
        <v>0</v>
      </c>
      <c r="AC105" s="28">
        <v>0</v>
      </c>
      <c r="AD105" s="28">
        <f>+Y105+Z105+AA105+AB105+AC105</f>
        <v>1900</v>
      </c>
      <c r="AE105" s="28">
        <f t="shared" si="108"/>
        <v>13000</v>
      </c>
      <c r="AF105" s="34" t="s">
        <v>38</v>
      </c>
      <c r="AG105" s="47">
        <v>44114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3">
        <v>97</v>
      </c>
      <c r="B106" s="45" t="s">
        <v>317</v>
      </c>
      <c r="C106" s="12" t="s">
        <v>323</v>
      </c>
      <c r="D106" s="101" t="s">
        <v>324</v>
      </c>
      <c r="E106" s="12" t="s">
        <v>283</v>
      </c>
      <c r="F106" s="102">
        <v>1115514557</v>
      </c>
      <c r="G106" s="14">
        <v>11760</v>
      </c>
      <c r="H106" s="157" t="s">
        <v>325</v>
      </c>
      <c r="I106" s="28">
        <v>14900</v>
      </c>
      <c r="J106" s="28">
        <v>0</v>
      </c>
      <c r="K106" s="28">
        <v>0</v>
      </c>
      <c r="L106" s="28">
        <v>0</v>
      </c>
      <c r="M106" s="28">
        <f>I106+J106+K106+L106</f>
        <v>14900</v>
      </c>
      <c r="N106" s="17">
        <v>0</v>
      </c>
      <c r="O106" s="17">
        <v>0</v>
      </c>
      <c r="P106" s="28">
        <f t="shared" si="98"/>
        <v>0</v>
      </c>
      <c r="Q106" s="28">
        <f t="shared" si="99"/>
        <v>0</v>
      </c>
      <c r="R106" s="28">
        <f t="shared" si="100"/>
        <v>0</v>
      </c>
      <c r="S106" s="28">
        <v>0</v>
      </c>
      <c r="T106" s="28">
        <v>0</v>
      </c>
      <c r="U106" s="28">
        <v>0</v>
      </c>
      <c r="V106" s="28">
        <f>P106+Q106+R106+S106+T106+U106</f>
        <v>0</v>
      </c>
      <c r="W106" s="28">
        <f>IF(P106&gt;15000,15000,P106)</f>
        <v>0</v>
      </c>
      <c r="X106" s="28">
        <f>V106</f>
        <v>0</v>
      </c>
      <c r="Y106" s="28">
        <f t="shared" si="95"/>
        <v>0</v>
      </c>
      <c r="Z106" s="28">
        <f t="shared" si="101"/>
        <v>0</v>
      </c>
      <c r="AA106" s="38">
        <v>0</v>
      </c>
      <c r="AB106" s="28">
        <v>0</v>
      </c>
      <c r="AC106" s="28">
        <v>0</v>
      </c>
      <c r="AD106" s="28">
        <f>+Y106+Z106+AA106+AB106+AC106</f>
        <v>0</v>
      </c>
      <c r="AE106" s="28">
        <f t="shared" si="108"/>
        <v>0</v>
      </c>
      <c r="AF106" s="34"/>
      <c r="AG106" s="47"/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3">
        <v>98</v>
      </c>
      <c r="B107" s="45" t="s">
        <v>317</v>
      </c>
      <c r="C107" s="12" t="s">
        <v>326</v>
      </c>
      <c r="D107" s="101" t="s">
        <v>327</v>
      </c>
      <c r="E107" s="12" t="s">
        <v>283</v>
      </c>
      <c r="F107" s="102">
        <v>1114217850</v>
      </c>
      <c r="G107" s="102">
        <v>11778</v>
      </c>
      <c r="H107" s="105" t="s">
        <v>328</v>
      </c>
      <c r="I107" s="28">
        <v>14900</v>
      </c>
      <c r="J107" s="28">
        <v>0</v>
      </c>
      <c r="K107" s="28">
        <v>0</v>
      </c>
      <c r="L107" s="28">
        <v>0</v>
      </c>
      <c r="M107" s="28">
        <f>I107+J107+K107+L107</f>
        <v>14900</v>
      </c>
      <c r="N107" s="17">
        <v>0</v>
      </c>
      <c r="O107" s="17">
        <v>0</v>
      </c>
      <c r="P107" s="28">
        <f t="shared" si="98"/>
        <v>0</v>
      </c>
      <c r="Q107" s="28">
        <f t="shared" si="99"/>
        <v>0</v>
      </c>
      <c r="R107" s="28">
        <f t="shared" si="100"/>
        <v>0</v>
      </c>
      <c r="S107" s="28">
        <v>0</v>
      </c>
      <c r="T107" s="28">
        <v>0</v>
      </c>
      <c r="U107" s="28">
        <v>0</v>
      </c>
      <c r="V107" s="28">
        <f>P107+Q107+R107+S107+T107+U107</f>
        <v>0</v>
      </c>
      <c r="W107" s="28">
        <f>IF(P107&gt;15000,15000,P107)</f>
        <v>0</v>
      </c>
      <c r="X107" s="28">
        <f>V107</f>
        <v>0</v>
      </c>
      <c r="Y107" s="28">
        <f t="shared" si="95"/>
        <v>0</v>
      </c>
      <c r="Z107" s="28">
        <f>CEILING(X107*0.75%,1)</f>
        <v>0</v>
      </c>
      <c r="AA107" s="38">
        <v>0</v>
      </c>
      <c r="AB107" s="28">
        <v>0</v>
      </c>
      <c r="AC107" s="28">
        <v>0</v>
      </c>
      <c r="AD107" s="28">
        <f>+Y107+Z107+AA107+AB107+AC107</f>
        <v>0</v>
      </c>
      <c r="AE107" s="28">
        <f t="shared" si="108"/>
        <v>0</v>
      </c>
      <c r="AF107" s="34"/>
      <c r="AG107" s="47"/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16" t="s">
        <v>329</v>
      </c>
      <c r="C108" s="23" t="s">
        <v>330</v>
      </c>
      <c r="D108" s="23" t="s">
        <v>331</v>
      </c>
      <c r="E108" s="12" t="s">
        <v>283</v>
      </c>
      <c r="F108" s="13">
        <v>1113516248</v>
      </c>
      <c r="G108" s="14">
        <v>1310</v>
      </c>
      <c r="H108" s="157" t="s">
        <v>332</v>
      </c>
      <c r="I108" s="28">
        <v>14900</v>
      </c>
      <c r="J108" s="28">
        <v>0</v>
      </c>
      <c r="K108" s="28">
        <v>0</v>
      </c>
      <c r="L108" s="28">
        <v>0</v>
      </c>
      <c r="M108" s="28">
        <f>I108+J108+K108+L108</f>
        <v>14900</v>
      </c>
      <c r="N108" s="17">
        <v>30</v>
      </c>
      <c r="O108" s="17">
        <v>0</v>
      </c>
      <c r="P108" s="28">
        <f t="shared" si="98"/>
        <v>14900</v>
      </c>
      <c r="Q108" s="28">
        <f t="shared" si="99"/>
        <v>0</v>
      </c>
      <c r="R108" s="28">
        <f t="shared" si="100"/>
        <v>0</v>
      </c>
      <c r="S108" s="28">
        <v>0</v>
      </c>
      <c r="T108" s="28">
        <v>0</v>
      </c>
      <c r="U108" s="28">
        <v>0</v>
      </c>
      <c r="V108" s="28">
        <f>P108+Q108+R108+S108+T108+U108</f>
        <v>14900</v>
      </c>
      <c r="W108" s="28">
        <f>IF(P108&gt;15000,15000,P108)</f>
        <v>14900</v>
      </c>
      <c r="X108" s="28">
        <f>V108</f>
        <v>14900</v>
      </c>
      <c r="Y108" s="28">
        <f t="shared" si="95"/>
        <v>1788</v>
      </c>
      <c r="Z108" s="28">
        <f>CEILING(X108*0.75%,1)</f>
        <v>112</v>
      </c>
      <c r="AA108" s="38">
        <v>0</v>
      </c>
      <c r="AB108" s="28">
        <v>0</v>
      </c>
      <c r="AC108" s="28">
        <v>0</v>
      </c>
      <c r="AD108" s="28">
        <f>+Y108+Z108+AA108+AB108+AC108</f>
        <v>1900</v>
      </c>
      <c r="AE108" s="28">
        <f t="shared" si="108"/>
        <v>13000</v>
      </c>
      <c r="AF108" s="34" t="s">
        <v>38</v>
      </c>
      <c r="AG108" s="47">
        <v>44116</v>
      </c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3">
        <v>100</v>
      </c>
      <c r="B109" s="16" t="s">
        <v>333</v>
      </c>
      <c r="C109" s="12" t="s">
        <v>334</v>
      </c>
      <c r="D109" s="12" t="s">
        <v>335</v>
      </c>
      <c r="E109" s="12" t="s">
        <v>280</v>
      </c>
      <c r="F109" s="17">
        <v>1113147654</v>
      </c>
      <c r="G109" s="14">
        <v>1178</v>
      </c>
      <c r="H109" s="157" t="s">
        <v>336</v>
      </c>
      <c r="I109" s="28">
        <v>18000</v>
      </c>
      <c r="J109" s="28">
        <v>0</v>
      </c>
      <c r="K109" s="28">
        <v>0</v>
      </c>
      <c r="L109" s="28">
        <v>0</v>
      </c>
      <c r="M109" s="28">
        <f t="shared" ref="M109:M112" si="109">I109+J109+K109+L109</f>
        <v>18000</v>
      </c>
      <c r="N109" s="17">
        <v>30</v>
      </c>
      <c r="O109" s="17">
        <v>0</v>
      </c>
      <c r="P109" s="28">
        <f t="shared" si="98"/>
        <v>18000</v>
      </c>
      <c r="Q109" s="28">
        <f t="shared" si="99"/>
        <v>0</v>
      </c>
      <c r="R109" s="28">
        <f t="shared" si="100"/>
        <v>0</v>
      </c>
      <c r="S109" s="28">
        <v>0</v>
      </c>
      <c r="T109" s="28">
        <v>0</v>
      </c>
      <c r="U109" s="28">
        <v>0</v>
      </c>
      <c r="V109" s="28">
        <f t="shared" ref="V109:V112" si="110">P109+Q109+R109+S109+T109+U109</f>
        <v>18000</v>
      </c>
      <c r="W109" s="28">
        <f t="shared" ref="W109:W112" si="111">IF(P109&gt;15000,15000,P109)</f>
        <v>15000</v>
      </c>
      <c r="X109" s="28">
        <f t="shared" ref="X109:X112" si="112">V109</f>
        <v>18000</v>
      </c>
      <c r="Y109" s="28">
        <f t="shared" si="95"/>
        <v>1800</v>
      </c>
      <c r="Z109" s="28">
        <f t="shared" si="101"/>
        <v>135</v>
      </c>
      <c r="AA109" s="38">
        <v>0</v>
      </c>
      <c r="AB109" s="28">
        <v>0</v>
      </c>
      <c r="AC109" s="28">
        <v>0</v>
      </c>
      <c r="AD109" s="28">
        <f t="shared" ref="AD109:AD112" si="113">+Y109+Z109+AA109+AB109+AC109</f>
        <v>1935</v>
      </c>
      <c r="AE109" s="28">
        <f t="shared" si="108"/>
        <v>16065</v>
      </c>
      <c r="AF109" s="34" t="s">
        <v>38</v>
      </c>
      <c r="AG109" s="47">
        <v>44114</v>
      </c>
      <c r="AH109" s="56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3">
        <v>101</v>
      </c>
      <c r="B110" s="16" t="s">
        <v>333</v>
      </c>
      <c r="C110" s="12" t="s">
        <v>337</v>
      </c>
      <c r="D110" s="12" t="s">
        <v>338</v>
      </c>
      <c r="E110" s="12" t="s">
        <v>280</v>
      </c>
      <c r="F110" s="123">
        <v>1113147657</v>
      </c>
      <c r="G110" s="14">
        <v>1319</v>
      </c>
      <c r="H110" s="157" t="s">
        <v>339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si="109"/>
        <v>18000</v>
      </c>
      <c r="N110" s="17">
        <v>30</v>
      </c>
      <c r="O110" s="17">
        <v>0</v>
      </c>
      <c r="P110" s="28">
        <f t="shared" si="98"/>
        <v>18000</v>
      </c>
      <c r="Q110" s="28">
        <f t="shared" si="99"/>
        <v>0</v>
      </c>
      <c r="R110" s="28">
        <f t="shared" si="100"/>
        <v>0</v>
      </c>
      <c r="S110" s="28">
        <v>0</v>
      </c>
      <c r="T110" s="28">
        <v>0</v>
      </c>
      <c r="U110" s="28">
        <v>0</v>
      </c>
      <c r="V110" s="28">
        <f t="shared" si="110"/>
        <v>18000</v>
      </c>
      <c r="W110" s="28">
        <f t="shared" si="111"/>
        <v>15000</v>
      </c>
      <c r="X110" s="28">
        <f t="shared" si="112"/>
        <v>18000</v>
      </c>
      <c r="Y110" s="28">
        <f t="shared" si="95"/>
        <v>1800</v>
      </c>
      <c r="Z110" s="28">
        <f t="shared" si="101"/>
        <v>135</v>
      </c>
      <c r="AA110" s="38">
        <v>0</v>
      </c>
      <c r="AB110" s="28">
        <v>0</v>
      </c>
      <c r="AC110" s="28">
        <v>0</v>
      </c>
      <c r="AD110" s="28">
        <f t="shared" si="113"/>
        <v>1935</v>
      </c>
      <c r="AE110" s="28">
        <f t="shared" si="108"/>
        <v>16065</v>
      </c>
      <c r="AF110" s="34" t="s">
        <v>38</v>
      </c>
      <c r="AG110" s="47">
        <v>44114</v>
      </c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6" t="s">
        <v>329</v>
      </c>
      <c r="C111" s="23" t="s">
        <v>329</v>
      </c>
      <c r="D111" s="23" t="s">
        <v>340</v>
      </c>
      <c r="E111" s="12" t="s">
        <v>280</v>
      </c>
      <c r="F111" s="17">
        <v>1113210052</v>
      </c>
      <c r="G111" s="17">
        <v>617</v>
      </c>
      <c r="H111" s="157" t="s">
        <v>341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109"/>
        <v>18000</v>
      </c>
      <c r="N111" s="17">
        <v>30</v>
      </c>
      <c r="O111" s="17">
        <v>0</v>
      </c>
      <c r="P111" s="28">
        <f t="shared" si="98"/>
        <v>18000</v>
      </c>
      <c r="Q111" s="28">
        <f t="shared" si="99"/>
        <v>0</v>
      </c>
      <c r="R111" s="28">
        <f t="shared" si="100"/>
        <v>0</v>
      </c>
      <c r="S111" s="28">
        <v>0</v>
      </c>
      <c r="T111" s="28">
        <v>0</v>
      </c>
      <c r="U111" s="28">
        <v>0</v>
      </c>
      <c r="V111" s="28">
        <f t="shared" si="110"/>
        <v>18000</v>
      </c>
      <c r="W111" s="28">
        <f t="shared" si="111"/>
        <v>15000</v>
      </c>
      <c r="X111" s="28">
        <f t="shared" si="112"/>
        <v>18000</v>
      </c>
      <c r="Y111" s="28">
        <f t="shared" si="95"/>
        <v>1800</v>
      </c>
      <c r="Z111" s="28">
        <f t="shared" si="101"/>
        <v>135</v>
      </c>
      <c r="AA111" s="38">
        <v>0</v>
      </c>
      <c r="AB111" s="28">
        <v>0</v>
      </c>
      <c r="AC111" s="28">
        <v>0</v>
      </c>
      <c r="AD111" s="28">
        <f t="shared" si="113"/>
        <v>1935</v>
      </c>
      <c r="AE111" s="28">
        <f t="shared" si="108"/>
        <v>16065</v>
      </c>
      <c r="AF111" s="34" t="s">
        <v>38</v>
      </c>
      <c r="AG111" s="47">
        <v>44114</v>
      </c>
      <c r="AH111" s="56"/>
      <c r="AI111" s="56"/>
      <c r="AJ111" s="56"/>
      <c r="AK111" s="56"/>
      <c r="AL111" s="56"/>
      <c r="AM111" s="56"/>
      <c r="AN111" s="56"/>
      <c r="AO111" s="57"/>
    </row>
    <row r="112" spans="1:42" s="42" customFormat="1" ht="30.6" customHeight="1">
      <c r="A112" s="13">
        <v>103</v>
      </c>
      <c r="B112" s="16" t="s">
        <v>329</v>
      </c>
      <c r="C112" s="23" t="s">
        <v>342</v>
      </c>
      <c r="D112" s="23" t="s">
        <v>343</v>
      </c>
      <c r="E112" s="12" t="s">
        <v>283</v>
      </c>
      <c r="F112" s="126">
        <v>1115502329</v>
      </c>
      <c r="G112" s="14">
        <v>11738</v>
      </c>
      <c r="H112" s="157" t="s">
        <v>344</v>
      </c>
      <c r="I112" s="28">
        <v>14900</v>
      </c>
      <c r="J112" s="28">
        <v>0</v>
      </c>
      <c r="K112" s="28">
        <v>0</v>
      </c>
      <c r="L112" s="28">
        <v>0</v>
      </c>
      <c r="M112" s="28">
        <f t="shared" si="109"/>
        <v>14900</v>
      </c>
      <c r="N112" s="17">
        <v>15</v>
      </c>
      <c r="O112" s="17">
        <v>0</v>
      </c>
      <c r="P112" s="28">
        <f t="shared" si="98"/>
        <v>7450</v>
      </c>
      <c r="Q112" s="28">
        <f t="shared" si="99"/>
        <v>0</v>
      </c>
      <c r="R112" s="28">
        <f t="shared" si="100"/>
        <v>0</v>
      </c>
      <c r="S112" s="28">
        <v>0</v>
      </c>
      <c r="T112" s="28">
        <v>0</v>
      </c>
      <c r="U112" s="28">
        <v>0</v>
      </c>
      <c r="V112" s="28">
        <f t="shared" si="110"/>
        <v>7450</v>
      </c>
      <c r="W112" s="28">
        <f t="shared" si="111"/>
        <v>7450</v>
      </c>
      <c r="X112" s="28">
        <f t="shared" si="112"/>
        <v>7450</v>
      </c>
      <c r="Y112" s="28">
        <f t="shared" si="95"/>
        <v>894</v>
      </c>
      <c r="Z112" s="28">
        <f t="shared" si="101"/>
        <v>56</v>
      </c>
      <c r="AA112" s="38">
        <v>0</v>
      </c>
      <c r="AB112" s="28">
        <v>0</v>
      </c>
      <c r="AC112" s="28">
        <v>0</v>
      </c>
      <c r="AD112" s="28">
        <f t="shared" si="113"/>
        <v>950</v>
      </c>
      <c r="AE112" s="28">
        <f t="shared" si="108"/>
        <v>6500</v>
      </c>
      <c r="AF112" s="34" t="s">
        <v>38</v>
      </c>
      <c r="AG112" s="47">
        <v>44114</v>
      </c>
      <c r="AI112" s="56"/>
      <c r="AJ112" s="56"/>
      <c r="AK112" s="56"/>
      <c r="AL112" s="56"/>
      <c r="AM112" s="56"/>
      <c r="AN112" s="56"/>
      <c r="AO112" s="56"/>
      <c r="AP112" s="57"/>
    </row>
    <row r="113" spans="1:42" s="42" customFormat="1" ht="30.6" customHeight="1">
      <c r="A113" s="13">
        <v>104</v>
      </c>
      <c r="B113" s="123" t="s">
        <v>345</v>
      </c>
      <c r="C113" s="129" t="s">
        <v>345</v>
      </c>
      <c r="D113" s="12" t="s">
        <v>346</v>
      </c>
      <c r="E113" s="12" t="s">
        <v>283</v>
      </c>
      <c r="F113" s="123">
        <v>1114782836</v>
      </c>
      <c r="G113" s="14">
        <v>1368</v>
      </c>
      <c r="H113" s="157" t="s">
        <v>347</v>
      </c>
      <c r="I113" s="28">
        <v>18000</v>
      </c>
      <c r="J113" s="28">
        <v>0</v>
      </c>
      <c r="K113" s="28">
        <v>0</v>
      </c>
      <c r="L113" s="28">
        <v>0</v>
      </c>
      <c r="M113" s="28">
        <f>I113+J113+K113+L113</f>
        <v>18000</v>
      </c>
      <c r="N113" s="17">
        <v>30</v>
      </c>
      <c r="O113" s="17">
        <v>0</v>
      </c>
      <c r="P113" s="28">
        <f t="shared" si="98"/>
        <v>18000</v>
      </c>
      <c r="Q113" s="28">
        <f t="shared" si="99"/>
        <v>0</v>
      </c>
      <c r="R113" s="28">
        <f t="shared" si="100"/>
        <v>0</v>
      </c>
      <c r="S113" s="28">
        <v>0</v>
      </c>
      <c r="T113" s="28">
        <v>0</v>
      </c>
      <c r="U113" s="28">
        <v>0</v>
      </c>
      <c r="V113" s="28">
        <f>P113+Q113+R113+S113+T113+U113</f>
        <v>18000</v>
      </c>
      <c r="W113" s="28">
        <f>IF(P113&gt;15000,15000,P113)</f>
        <v>15000</v>
      </c>
      <c r="X113" s="28">
        <f>V113</f>
        <v>18000</v>
      </c>
      <c r="Y113" s="28">
        <f t="shared" si="95"/>
        <v>1800</v>
      </c>
      <c r="Z113" s="28">
        <f t="shared" si="101"/>
        <v>135</v>
      </c>
      <c r="AA113" s="38">
        <v>0</v>
      </c>
      <c r="AB113" s="28">
        <v>0</v>
      </c>
      <c r="AC113" s="28">
        <v>0</v>
      </c>
      <c r="AD113" s="28">
        <f>+Y113+Z113+AA113+AB113+AC113</f>
        <v>1935</v>
      </c>
      <c r="AE113" s="28">
        <f t="shared" si="108"/>
        <v>16065</v>
      </c>
      <c r="AF113" s="34" t="s">
        <v>38</v>
      </c>
      <c r="AG113" s="47"/>
      <c r="AH113" s="56"/>
      <c r="AI113" s="56"/>
      <c r="AJ113" s="56"/>
      <c r="AK113" s="56"/>
      <c r="AL113" s="57"/>
    </row>
    <row r="114" spans="1:42" s="42" customFormat="1" ht="30.6" customHeight="1">
      <c r="A114" s="13">
        <v>105</v>
      </c>
      <c r="B114" s="123" t="s">
        <v>345</v>
      </c>
      <c r="C114" s="129" t="s">
        <v>348</v>
      </c>
      <c r="D114" s="129" t="s">
        <v>349</v>
      </c>
      <c r="E114" s="12" t="s">
        <v>283</v>
      </c>
      <c r="F114" s="123">
        <v>1114816916</v>
      </c>
      <c r="G114" s="14">
        <v>1395</v>
      </c>
      <c r="H114" s="157" t="s">
        <v>350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30</v>
      </c>
      <c r="O114" s="17">
        <v>0</v>
      </c>
      <c r="P114" s="28">
        <f t="shared" si="98"/>
        <v>18000</v>
      </c>
      <c r="Q114" s="28">
        <f t="shared" si="99"/>
        <v>0</v>
      </c>
      <c r="R114" s="28">
        <f t="shared" si="100"/>
        <v>0</v>
      </c>
      <c r="S114" s="28">
        <v>0</v>
      </c>
      <c r="T114" s="28">
        <v>0</v>
      </c>
      <c r="U114" s="28">
        <v>0</v>
      </c>
      <c r="V114" s="28">
        <f>P114+Q114+R114+S114+T114+U114</f>
        <v>18000</v>
      </c>
      <c r="W114" s="28">
        <f>IF(P114&gt;15000,15000,P114)</f>
        <v>15000</v>
      </c>
      <c r="X114" s="28">
        <f>V114</f>
        <v>18000</v>
      </c>
      <c r="Y114" s="28">
        <f t="shared" si="95"/>
        <v>1800</v>
      </c>
      <c r="Z114" s="28">
        <f t="shared" si="101"/>
        <v>135</v>
      </c>
      <c r="AA114" s="38">
        <v>0</v>
      </c>
      <c r="AB114" s="28">
        <v>0</v>
      </c>
      <c r="AC114" s="28">
        <v>0</v>
      </c>
      <c r="AD114" s="28">
        <f>+Y114+Z114+AA114+AB114+AC114</f>
        <v>1935</v>
      </c>
      <c r="AE114" s="28">
        <f t="shared" si="108"/>
        <v>16065</v>
      </c>
      <c r="AF114" s="34" t="s">
        <v>38</v>
      </c>
      <c r="AG114" s="47"/>
      <c r="AH114" s="56"/>
      <c r="AI114" s="56"/>
      <c r="AJ114" s="56"/>
      <c r="AK114" s="56"/>
      <c r="AL114" s="59"/>
      <c r="AM114" s="56"/>
      <c r="AN114" s="56"/>
      <c r="AO114" s="56"/>
      <c r="AP114" s="57"/>
    </row>
    <row r="115" spans="1:42" s="42" customFormat="1" ht="30.6" customHeight="1">
      <c r="A115" s="13">
        <v>106</v>
      </c>
      <c r="B115" s="127" t="s">
        <v>351</v>
      </c>
      <c r="C115" s="128" t="s">
        <v>351</v>
      </c>
      <c r="D115" s="128" t="s">
        <v>352</v>
      </c>
      <c r="E115" s="12" t="s">
        <v>280</v>
      </c>
      <c r="F115" s="13">
        <v>1314328838</v>
      </c>
      <c r="G115" s="14">
        <v>1262</v>
      </c>
      <c r="H115" s="157" t="s">
        <v>353</v>
      </c>
      <c r="I115" s="28">
        <v>16400</v>
      </c>
      <c r="J115" s="28">
        <v>0</v>
      </c>
      <c r="K115" s="28">
        <v>0</v>
      </c>
      <c r="L115" s="28">
        <v>0</v>
      </c>
      <c r="M115" s="28">
        <f t="shared" ref="M115:M145" si="114">I115+J115+K115+L115</f>
        <v>16400</v>
      </c>
      <c r="N115" s="17">
        <v>30</v>
      </c>
      <c r="O115" s="17">
        <v>0</v>
      </c>
      <c r="P115" s="28">
        <f t="shared" si="98"/>
        <v>16400</v>
      </c>
      <c r="Q115" s="28">
        <f t="shared" si="99"/>
        <v>0</v>
      </c>
      <c r="R115" s="28">
        <f t="shared" si="100"/>
        <v>0</v>
      </c>
      <c r="S115" s="28">
        <v>0</v>
      </c>
      <c r="T115" s="28">
        <v>0</v>
      </c>
      <c r="U115" s="28">
        <v>0</v>
      </c>
      <c r="V115" s="28">
        <f t="shared" ref="V115:V145" si="115">P115+Q115+R115+S115+T115+U115</f>
        <v>16400</v>
      </c>
      <c r="W115" s="28">
        <f t="shared" ref="W115:W145" si="116">IF(P115&gt;15000,15000,P115)</f>
        <v>15000</v>
      </c>
      <c r="X115" s="28">
        <f t="shared" ref="X115:X134" si="117">V115</f>
        <v>16400</v>
      </c>
      <c r="Y115" s="28">
        <f t="shared" si="95"/>
        <v>1800</v>
      </c>
      <c r="Z115" s="28">
        <f t="shared" si="101"/>
        <v>123</v>
      </c>
      <c r="AA115" s="38">
        <v>0</v>
      </c>
      <c r="AB115" s="28">
        <v>0</v>
      </c>
      <c r="AC115" s="28">
        <v>0</v>
      </c>
      <c r="AD115" s="28">
        <f t="shared" ref="AD115:AD138" si="118">+Y115+Z115+AA115+AB115+AC115</f>
        <v>1923</v>
      </c>
      <c r="AE115" s="28">
        <f t="shared" si="108"/>
        <v>14477</v>
      </c>
      <c r="AF115" s="34"/>
      <c r="AG115" s="47"/>
      <c r="AH115" s="56"/>
      <c r="AI115" s="56"/>
      <c r="AJ115" s="56"/>
      <c r="AK115" s="56"/>
      <c r="AL115" s="56"/>
      <c r="AM115" s="56"/>
      <c r="AN115" s="56"/>
      <c r="AO115" s="56"/>
      <c r="AP115" s="57"/>
    </row>
    <row r="116" spans="1:42" s="42" customFormat="1" ht="30.6" customHeight="1">
      <c r="A116" s="13">
        <v>107</v>
      </c>
      <c r="B116" s="127" t="s">
        <v>351</v>
      </c>
      <c r="C116" s="23" t="s">
        <v>354</v>
      </c>
      <c r="D116" s="23" t="s">
        <v>355</v>
      </c>
      <c r="E116" s="12" t="s">
        <v>283</v>
      </c>
      <c r="F116" s="121">
        <v>1113959086</v>
      </c>
      <c r="G116" s="14">
        <v>11797</v>
      </c>
      <c r="H116" s="139" t="s">
        <v>356</v>
      </c>
      <c r="I116" s="28">
        <v>14900</v>
      </c>
      <c r="J116" s="28">
        <v>0</v>
      </c>
      <c r="K116" s="28">
        <v>0</v>
      </c>
      <c r="L116" s="28">
        <v>0</v>
      </c>
      <c r="M116" s="28">
        <f t="shared" si="114"/>
        <v>14900</v>
      </c>
      <c r="N116" s="17">
        <v>30</v>
      </c>
      <c r="O116" s="17">
        <v>0</v>
      </c>
      <c r="P116" s="28">
        <f t="shared" si="98"/>
        <v>14900</v>
      </c>
      <c r="Q116" s="28">
        <f t="shared" si="99"/>
        <v>0</v>
      </c>
      <c r="R116" s="28">
        <f t="shared" si="100"/>
        <v>0</v>
      </c>
      <c r="S116" s="28">
        <v>0</v>
      </c>
      <c r="T116" s="28">
        <v>0</v>
      </c>
      <c r="U116" s="28">
        <v>0</v>
      </c>
      <c r="V116" s="28">
        <f t="shared" si="115"/>
        <v>14900</v>
      </c>
      <c r="W116" s="28">
        <f t="shared" si="116"/>
        <v>14900</v>
      </c>
      <c r="X116" s="28">
        <f t="shared" si="117"/>
        <v>14900</v>
      </c>
      <c r="Y116" s="28">
        <f t="shared" si="95"/>
        <v>1788</v>
      </c>
      <c r="Z116" s="28">
        <f t="shared" si="101"/>
        <v>112</v>
      </c>
      <c r="AA116" s="38">
        <v>0</v>
      </c>
      <c r="AB116" s="28">
        <v>0</v>
      </c>
      <c r="AC116" s="28">
        <v>0</v>
      </c>
      <c r="AD116" s="28">
        <f t="shared" si="118"/>
        <v>1900</v>
      </c>
      <c r="AE116" s="28">
        <f t="shared" si="108"/>
        <v>13000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6" t="s">
        <v>357</v>
      </c>
      <c r="C117" s="23" t="s">
        <v>358</v>
      </c>
      <c r="D117" s="129" t="s">
        <v>359</v>
      </c>
      <c r="E117" s="12" t="s">
        <v>360</v>
      </c>
      <c r="F117" s="123">
        <v>2006757230</v>
      </c>
      <c r="G117" s="160">
        <v>691</v>
      </c>
      <c r="H117" s="79" t="s">
        <v>361</v>
      </c>
      <c r="I117" s="28">
        <v>18000</v>
      </c>
      <c r="J117" s="28">
        <v>0</v>
      </c>
      <c r="K117" s="28">
        <v>0</v>
      </c>
      <c r="L117" s="28">
        <v>0</v>
      </c>
      <c r="M117" s="28">
        <f t="shared" si="114"/>
        <v>18000</v>
      </c>
      <c r="N117" s="17">
        <v>30</v>
      </c>
      <c r="O117" s="39">
        <v>0</v>
      </c>
      <c r="P117" s="28">
        <f t="shared" si="98"/>
        <v>18000</v>
      </c>
      <c r="Q117" s="28">
        <f t="shared" si="99"/>
        <v>0</v>
      </c>
      <c r="R117" s="28">
        <f t="shared" si="100"/>
        <v>0</v>
      </c>
      <c r="S117" s="28">
        <v>0</v>
      </c>
      <c r="T117" s="28">
        <v>0</v>
      </c>
      <c r="U117" s="28">
        <v>0</v>
      </c>
      <c r="V117" s="28">
        <f t="shared" si="115"/>
        <v>18000</v>
      </c>
      <c r="W117" s="28">
        <f t="shared" si="116"/>
        <v>15000</v>
      </c>
      <c r="X117" s="28">
        <f t="shared" si="117"/>
        <v>18000</v>
      </c>
      <c r="Y117" s="28">
        <f t="shared" si="95"/>
        <v>1800</v>
      </c>
      <c r="Z117" s="28">
        <f t="shared" si="101"/>
        <v>135</v>
      </c>
      <c r="AA117" s="38">
        <v>0</v>
      </c>
      <c r="AB117" s="28">
        <v>0</v>
      </c>
      <c r="AC117" s="28">
        <v>0</v>
      </c>
      <c r="AD117" s="28">
        <f t="shared" si="118"/>
        <v>1935</v>
      </c>
      <c r="AE117" s="28">
        <f t="shared" si="108"/>
        <v>16065</v>
      </c>
      <c r="AF117" s="78"/>
      <c r="AG117" s="49"/>
      <c r="AH117" s="56"/>
      <c r="AI117" s="56"/>
      <c r="AJ117" s="56"/>
      <c r="AK117" s="56"/>
      <c r="AL117" s="57"/>
    </row>
    <row r="118" spans="1:42" s="42" customFormat="1" ht="30.6" customHeight="1">
      <c r="A118" s="13">
        <v>109</v>
      </c>
      <c r="B118" s="16" t="s">
        <v>357</v>
      </c>
      <c r="C118" s="23" t="s">
        <v>362</v>
      </c>
      <c r="D118" s="23" t="s">
        <v>363</v>
      </c>
      <c r="E118" s="12" t="s">
        <v>364</v>
      </c>
      <c r="F118" s="13">
        <v>1114385845</v>
      </c>
      <c r="G118" s="14">
        <v>1150</v>
      </c>
      <c r="H118" s="80" t="s">
        <v>365</v>
      </c>
      <c r="I118" s="28">
        <v>20000</v>
      </c>
      <c r="J118" s="28">
        <v>0</v>
      </c>
      <c r="K118" s="28">
        <v>0</v>
      </c>
      <c r="L118" s="28">
        <v>0</v>
      </c>
      <c r="M118" s="28">
        <f t="shared" si="114"/>
        <v>20000</v>
      </c>
      <c r="N118" s="17">
        <v>30</v>
      </c>
      <c r="O118" s="39">
        <v>0</v>
      </c>
      <c r="P118" s="28">
        <f t="shared" si="98"/>
        <v>20000</v>
      </c>
      <c r="Q118" s="28">
        <f t="shared" si="99"/>
        <v>0</v>
      </c>
      <c r="R118" s="28">
        <f t="shared" si="100"/>
        <v>0</v>
      </c>
      <c r="S118" s="28">
        <v>0</v>
      </c>
      <c r="T118" s="28">
        <v>0</v>
      </c>
      <c r="U118" s="28">
        <v>0</v>
      </c>
      <c r="V118" s="28">
        <f t="shared" si="115"/>
        <v>20000</v>
      </c>
      <c r="W118" s="28">
        <f t="shared" si="116"/>
        <v>15000</v>
      </c>
      <c r="X118" s="28">
        <f t="shared" si="117"/>
        <v>20000</v>
      </c>
      <c r="Y118" s="28">
        <f t="shared" si="95"/>
        <v>1800</v>
      </c>
      <c r="Z118" s="28">
        <f t="shared" si="101"/>
        <v>150</v>
      </c>
      <c r="AA118" s="38">
        <v>0</v>
      </c>
      <c r="AB118" s="28">
        <v>0</v>
      </c>
      <c r="AC118" s="28">
        <v>0</v>
      </c>
      <c r="AD118" s="28">
        <f t="shared" si="118"/>
        <v>1950</v>
      </c>
      <c r="AE118" s="28">
        <f t="shared" si="108"/>
        <v>18050</v>
      </c>
      <c r="AF118" s="34" t="s">
        <v>38</v>
      </c>
      <c r="AG118" s="47"/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0.6" customHeight="1">
      <c r="A119" s="13">
        <v>110</v>
      </c>
      <c r="B119" s="16" t="s">
        <v>357</v>
      </c>
      <c r="C119" s="23" t="s">
        <v>366</v>
      </c>
      <c r="D119" s="23" t="s">
        <v>367</v>
      </c>
      <c r="E119" s="12" t="s">
        <v>364</v>
      </c>
      <c r="F119" s="16">
        <v>1115398223</v>
      </c>
      <c r="G119" s="14">
        <v>11678</v>
      </c>
      <c r="H119" s="33" t="s">
        <v>368</v>
      </c>
      <c r="I119" s="28">
        <v>14900</v>
      </c>
      <c r="J119" s="28">
        <v>0</v>
      </c>
      <c r="K119" s="28">
        <v>0</v>
      </c>
      <c r="L119" s="28">
        <v>0</v>
      </c>
      <c r="M119" s="28">
        <f t="shared" si="114"/>
        <v>14900</v>
      </c>
      <c r="N119" s="17">
        <v>30</v>
      </c>
      <c r="O119" s="39">
        <v>0</v>
      </c>
      <c r="P119" s="28">
        <f t="shared" si="98"/>
        <v>14900</v>
      </c>
      <c r="Q119" s="28">
        <f t="shared" si="99"/>
        <v>0</v>
      </c>
      <c r="R119" s="28">
        <f t="shared" si="100"/>
        <v>0</v>
      </c>
      <c r="S119" s="28">
        <v>0</v>
      </c>
      <c r="T119" s="28">
        <v>0</v>
      </c>
      <c r="U119" s="28">
        <v>0</v>
      </c>
      <c r="V119" s="28">
        <f t="shared" si="115"/>
        <v>14900</v>
      </c>
      <c r="W119" s="28">
        <f t="shared" si="116"/>
        <v>14900</v>
      </c>
      <c r="X119" s="28">
        <f t="shared" si="117"/>
        <v>14900</v>
      </c>
      <c r="Y119" s="28">
        <f t="shared" si="95"/>
        <v>1788</v>
      </c>
      <c r="Z119" s="28">
        <f t="shared" si="101"/>
        <v>112</v>
      </c>
      <c r="AA119" s="38">
        <v>0</v>
      </c>
      <c r="AB119" s="28">
        <v>0</v>
      </c>
      <c r="AC119" s="28">
        <v>0</v>
      </c>
      <c r="AD119" s="28">
        <f t="shared" si="118"/>
        <v>1900</v>
      </c>
      <c r="AE119" s="28">
        <f t="shared" si="108"/>
        <v>13000</v>
      </c>
      <c r="AF119" s="34" t="s">
        <v>38</v>
      </c>
      <c r="AG119" s="47"/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159" customFormat="1" ht="30.6" customHeight="1">
      <c r="A120" s="13">
        <v>111</v>
      </c>
      <c r="B120" s="149" t="s">
        <v>357</v>
      </c>
      <c r="C120" s="206" t="s">
        <v>369</v>
      </c>
      <c r="D120" s="206" t="s">
        <v>370</v>
      </c>
      <c r="E120" s="263" t="s">
        <v>364</v>
      </c>
      <c r="F120" s="149">
        <v>1115541305</v>
      </c>
      <c r="G120" s="203">
        <v>11787</v>
      </c>
      <c r="H120" s="240" t="s">
        <v>371</v>
      </c>
      <c r="I120" s="232">
        <v>14900</v>
      </c>
      <c r="J120" s="232">
        <v>0</v>
      </c>
      <c r="K120" s="232">
        <v>0</v>
      </c>
      <c r="L120" s="232">
        <v>0</v>
      </c>
      <c r="M120" s="232">
        <f t="shared" si="114"/>
        <v>14900</v>
      </c>
      <c r="N120" s="233">
        <v>0</v>
      </c>
      <c r="O120" s="241">
        <v>0</v>
      </c>
      <c r="P120" s="232">
        <f t="shared" si="98"/>
        <v>0</v>
      </c>
      <c r="Q120" s="232">
        <f t="shared" si="99"/>
        <v>0</v>
      </c>
      <c r="R120" s="232">
        <f t="shared" si="100"/>
        <v>0</v>
      </c>
      <c r="S120" s="232">
        <v>0</v>
      </c>
      <c r="T120" s="232">
        <v>0</v>
      </c>
      <c r="U120" s="232">
        <v>0</v>
      </c>
      <c r="V120" s="232">
        <f t="shared" si="115"/>
        <v>0</v>
      </c>
      <c r="W120" s="232">
        <f t="shared" si="116"/>
        <v>0</v>
      </c>
      <c r="X120" s="232">
        <f t="shared" si="117"/>
        <v>0</v>
      </c>
      <c r="Y120" s="232">
        <f t="shared" si="95"/>
        <v>0</v>
      </c>
      <c r="Z120" s="232">
        <f t="shared" si="101"/>
        <v>0</v>
      </c>
      <c r="AA120" s="234">
        <v>0</v>
      </c>
      <c r="AB120" s="232">
        <v>0</v>
      </c>
      <c r="AC120" s="232">
        <v>0</v>
      </c>
      <c r="AD120" s="232">
        <f t="shared" si="118"/>
        <v>0</v>
      </c>
      <c r="AE120" s="232">
        <f t="shared" si="108"/>
        <v>0</v>
      </c>
      <c r="AF120" s="204"/>
      <c r="AG120" s="235"/>
      <c r="AH120" s="237"/>
      <c r="AI120" s="237"/>
      <c r="AJ120" s="237"/>
      <c r="AK120" s="237"/>
      <c r="AL120" s="237"/>
      <c r="AM120" s="237"/>
      <c r="AN120" s="237"/>
      <c r="AO120" s="237"/>
      <c r="AP120" s="239"/>
    </row>
    <row r="121" spans="1:42" s="42" customFormat="1" ht="30.6" customHeight="1">
      <c r="A121" s="13">
        <v>112</v>
      </c>
      <c r="B121" s="16" t="s">
        <v>357</v>
      </c>
      <c r="C121" s="23" t="s">
        <v>372</v>
      </c>
      <c r="D121" s="23" t="s">
        <v>373</v>
      </c>
      <c r="E121" s="12" t="s">
        <v>374</v>
      </c>
      <c r="F121" s="121">
        <v>2016655986</v>
      </c>
      <c r="G121" s="14">
        <v>11800</v>
      </c>
      <c r="H121" s="139" t="s">
        <v>375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114"/>
        <v>14900</v>
      </c>
      <c r="N121" s="17">
        <v>15</v>
      </c>
      <c r="O121" s="39">
        <v>0</v>
      </c>
      <c r="P121" s="28">
        <f t="shared" si="98"/>
        <v>7450</v>
      </c>
      <c r="Q121" s="28">
        <f t="shared" si="99"/>
        <v>0</v>
      </c>
      <c r="R121" s="28">
        <f t="shared" si="100"/>
        <v>0</v>
      </c>
      <c r="S121" s="28">
        <v>0</v>
      </c>
      <c r="T121" s="28">
        <v>0</v>
      </c>
      <c r="U121" s="28">
        <v>0</v>
      </c>
      <c r="V121" s="28">
        <f t="shared" si="115"/>
        <v>7450</v>
      </c>
      <c r="W121" s="28">
        <f t="shared" si="116"/>
        <v>7450</v>
      </c>
      <c r="X121" s="28">
        <f t="shared" si="117"/>
        <v>7450</v>
      </c>
      <c r="Y121" s="28">
        <f t="shared" si="95"/>
        <v>894</v>
      </c>
      <c r="Z121" s="28">
        <f t="shared" si="101"/>
        <v>56</v>
      </c>
      <c r="AA121" s="38">
        <v>0</v>
      </c>
      <c r="AB121" s="28">
        <v>0</v>
      </c>
      <c r="AC121" s="28">
        <v>0</v>
      </c>
      <c r="AD121" s="28">
        <f t="shared" si="118"/>
        <v>950</v>
      </c>
      <c r="AE121" s="28">
        <f t="shared" si="108"/>
        <v>6500</v>
      </c>
      <c r="AF121" s="34" t="s">
        <v>38</v>
      </c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3">
        <v>113</v>
      </c>
      <c r="B122" s="16" t="s">
        <v>376</v>
      </c>
      <c r="C122" s="23" t="s">
        <v>377</v>
      </c>
      <c r="D122" s="23" t="s">
        <v>378</v>
      </c>
      <c r="E122" s="12" t="s">
        <v>379</v>
      </c>
      <c r="F122" s="17">
        <v>1113947372</v>
      </c>
      <c r="G122" s="17">
        <v>829</v>
      </c>
      <c r="H122" s="157" t="s">
        <v>380</v>
      </c>
      <c r="I122" s="28">
        <v>16400</v>
      </c>
      <c r="J122" s="28">
        <v>0</v>
      </c>
      <c r="K122" s="28">
        <v>0</v>
      </c>
      <c r="L122" s="28">
        <v>0</v>
      </c>
      <c r="M122" s="28">
        <f t="shared" si="114"/>
        <v>16400</v>
      </c>
      <c r="N122" s="17">
        <v>25</v>
      </c>
      <c r="O122" s="17">
        <v>0</v>
      </c>
      <c r="P122" s="28">
        <f t="shared" si="98"/>
        <v>13667</v>
      </c>
      <c r="Q122" s="28">
        <f t="shared" si="99"/>
        <v>0</v>
      </c>
      <c r="R122" s="28">
        <f t="shared" si="100"/>
        <v>0</v>
      </c>
      <c r="S122" s="28">
        <v>0</v>
      </c>
      <c r="T122" s="28">
        <v>0</v>
      </c>
      <c r="U122" s="28">
        <v>0</v>
      </c>
      <c r="V122" s="28">
        <f t="shared" si="115"/>
        <v>13667</v>
      </c>
      <c r="W122" s="28">
        <f t="shared" si="116"/>
        <v>13667</v>
      </c>
      <c r="X122" s="28">
        <f t="shared" si="117"/>
        <v>13667</v>
      </c>
      <c r="Y122" s="28">
        <f t="shared" si="95"/>
        <v>1640</v>
      </c>
      <c r="Z122" s="28">
        <f t="shared" si="101"/>
        <v>103</v>
      </c>
      <c r="AA122" s="38">
        <v>0</v>
      </c>
      <c r="AB122" s="28">
        <v>0</v>
      </c>
      <c r="AC122" s="28">
        <v>0</v>
      </c>
      <c r="AD122" s="28">
        <f t="shared" si="118"/>
        <v>1743</v>
      </c>
      <c r="AE122" s="28">
        <f t="shared" si="108"/>
        <v>11924</v>
      </c>
      <c r="AF122" s="34" t="s">
        <v>38</v>
      </c>
      <c r="AG122" s="47">
        <v>44114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16" t="s">
        <v>376</v>
      </c>
      <c r="C123" s="23" t="s">
        <v>381</v>
      </c>
      <c r="D123" s="23" t="s">
        <v>382</v>
      </c>
      <c r="E123" s="12" t="s">
        <v>379</v>
      </c>
      <c r="F123" s="16">
        <v>1113947350</v>
      </c>
      <c r="G123" s="14">
        <v>832</v>
      </c>
      <c r="H123" s="157" t="s">
        <v>383</v>
      </c>
      <c r="I123" s="28">
        <v>14900</v>
      </c>
      <c r="J123" s="28">
        <v>0</v>
      </c>
      <c r="K123" s="28">
        <v>0</v>
      </c>
      <c r="L123" s="28">
        <v>0</v>
      </c>
      <c r="M123" s="28">
        <f t="shared" si="114"/>
        <v>14900</v>
      </c>
      <c r="N123" s="17">
        <v>0</v>
      </c>
      <c r="O123" s="17">
        <v>0</v>
      </c>
      <c r="P123" s="28">
        <f t="shared" si="98"/>
        <v>0</v>
      </c>
      <c r="Q123" s="28">
        <f t="shared" si="99"/>
        <v>0</v>
      </c>
      <c r="R123" s="28">
        <f t="shared" si="100"/>
        <v>0</v>
      </c>
      <c r="S123" s="28">
        <v>0</v>
      </c>
      <c r="T123" s="28">
        <v>0</v>
      </c>
      <c r="U123" s="28">
        <v>0</v>
      </c>
      <c r="V123" s="28">
        <f t="shared" si="115"/>
        <v>0</v>
      </c>
      <c r="W123" s="28">
        <f t="shared" si="116"/>
        <v>0</v>
      </c>
      <c r="X123" s="28">
        <f t="shared" si="117"/>
        <v>0</v>
      </c>
      <c r="Y123" s="28">
        <f t="shared" si="95"/>
        <v>0</v>
      </c>
      <c r="Z123" s="28">
        <f t="shared" si="101"/>
        <v>0</v>
      </c>
      <c r="AA123" s="38">
        <v>0</v>
      </c>
      <c r="AB123" s="28">
        <v>0</v>
      </c>
      <c r="AC123" s="28">
        <v>0</v>
      </c>
      <c r="AD123" s="28">
        <f t="shared" si="118"/>
        <v>0</v>
      </c>
      <c r="AE123" s="28">
        <f t="shared" si="108"/>
        <v>0</v>
      </c>
      <c r="AF123" s="34"/>
      <c r="AG123" s="47"/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3">
        <v>115</v>
      </c>
      <c r="B124" s="16" t="s">
        <v>376</v>
      </c>
      <c r="C124" s="12" t="s">
        <v>384</v>
      </c>
      <c r="D124" s="12" t="s">
        <v>385</v>
      </c>
      <c r="E124" s="12" t="s">
        <v>379</v>
      </c>
      <c r="F124" s="13">
        <v>1114727415</v>
      </c>
      <c r="G124" s="14">
        <v>1338</v>
      </c>
      <c r="H124" s="157" t="s">
        <v>386</v>
      </c>
      <c r="I124" s="28">
        <v>14900</v>
      </c>
      <c r="J124" s="28">
        <v>0</v>
      </c>
      <c r="K124" s="28">
        <v>0</v>
      </c>
      <c r="L124" s="28">
        <v>0</v>
      </c>
      <c r="M124" s="28">
        <f t="shared" si="114"/>
        <v>14900</v>
      </c>
      <c r="N124" s="17">
        <v>15</v>
      </c>
      <c r="O124" s="17">
        <v>0</v>
      </c>
      <c r="P124" s="28">
        <f t="shared" si="98"/>
        <v>7450</v>
      </c>
      <c r="Q124" s="28">
        <f t="shared" si="99"/>
        <v>0</v>
      </c>
      <c r="R124" s="28">
        <f t="shared" si="100"/>
        <v>0</v>
      </c>
      <c r="S124" s="28">
        <v>0</v>
      </c>
      <c r="T124" s="28">
        <v>0</v>
      </c>
      <c r="U124" s="28">
        <v>0</v>
      </c>
      <c r="V124" s="28">
        <f t="shared" si="115"/>
        <v>7450</v>
      </c>
      <c r="W124" s="28">
        <f t="shared" si="116"/>
        <v>7450</v>
      </c>
      <c r="X124" s="28">
        <f t="shared" si="117"/>
        <v>7450</v>
      </c>
      <c r="Y124" s="28">
        <f t="shared" si="95"/>
        <v>894</v>
      </c>
      <c r="Z124" s="28">
        <f t="shared" si="101"/>
        <v>56</v>
      </c>
      <c r="AA124" s="38">
        <v>0</v>
      </c>
      <c r="AB124" s="28">
        <v>0</v>
      </c>
      <c r="AC124" s="28">
        <v>0</v>
      </c>
      <c r="AD124" s="28">
        <f t="shared" si="118"/>
        <v>950</v>
      </c>
      <c r="AE124" s="28">
        <f t="shared" si="108"/>
        <v>6500</v>
      </c>
      <c r="AF124" s="34" t="s">
        <v>38</v>
      </c>
      <c r="AG124" s="47">
        <v>44114</v>
      </c>
      <c r="AH124" s="56"/>
      <c r="AI124" s="56"/>
      <c r="AJ124" s="56"/>
      <c r="AK124" s="56"/>
      <c r="AM124" s="56"/>
      <c r="AN124" s="56"/>
      <c r="AO124" s="56"/>
      <c r="AP124" s="57"/>
    </row>
    <row r="125" spans="1:42" s="42" customFormat="1" ht="30.6" customHeight="1">
      <c r="A125" s="13">
        <v>116</v>
      </c>
      <c r="B125" s="16" t="s">
        <v>376</v>
      </c>
      <c r="C125" s="23" t="s">
        <v>387</v>
      </c>
      <c r="D125" s="23" t="s">
        <v>377</v>
      </c>
      <c r="E125" s="12" t="s">
        <v>379</v>
      </c>
      <c r="F125" s="13">
        <v>1115408380</v>
      </c>
      <c r="G125" s="14">
        <v>11865</v>
      </c>
      <c r="H125" s="139" t="s">
        <v>388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14"/>
        <v>14900</v>
      </c>
      <c r="N125" s="17">
        <v>25</v>
      </c>
      <c r="O125" s="17">
        <v>0</v>
      </c>
      <c r="P125" s="28">
        <f t="shared" si="98"/>
        <v>12417</v>
      </c>
      <c r="Q125" s="28">
        <f t="shared" si="99"/>
        <v>0</v>
      </c>
      <c r="R125" s="28">
        <f t="shared" si="100"/>
        <v>0</v>
      </c>
      <c r="S125" s="28">
        <v>0</v>
      </c>
      <c r="T125" s="28">
        <v>0</v>
      </c>
      <c r="U125" s="28">
        <v>0</v>
      </c>
      <c r="V125" s="28">
        <f t="shared" si="115"/>
        <v>12417</v>
      </c>
      <c r="W125" s="28">
        <f t="shared" si="116"/>
        <v>12417</v>
      </c>
      <c r="X125" s="28">
        <f t="shared" si="117"/>
        <v>12417</v>
      </c>
      <c r="Y125" s="28">
        <f t="shared" si="95"/>
        <v>1490</v>
      </c>
      <c r="Z125" s="28">
        <f t="shared" si="101"/>
        <v>94</v>
      </c>
      <c r="AA125" s="38">
        <v>0</v>
      </c>
      <c r="AB125" s="28">
        <v>0</v>
      </c>
      <c r="AC125" s="28">
        <v>0</v>
      </c>
      <c r="AD125" s="28">
        <f t="shared" si="118"/>
        <v>1584</v>
      </c>
      <c r="AE125" s="28">
        <f t="shared" si="108"/>
        <v>10833</v>
      </c>
      <c r="AF125" s="34" t="s">
        <v>38</v>
      </c>
      <c r="AG125" s="47">
        <v>44114</v>
      </c>
      <c r="AH125" s="195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117</v>
      </c>
      <c r="B126" s="45" t="s">
        <v>389</v>
      </c>
      <c r="C126" s="152" t="s">
        <v>390</v>
      </c>
      <c r="D126" s="23" t="s">
        <v>391</v>
      </c>
      <c r="E126" s="264" t="s">
        <v>277</v>
      </c>
      <c r="F126" s="17">
        <v>1113756809</v>
      </c>
      <c r="G126" s="17">
        <v>735</v>
      </c>
      <c r="H126" s="157" t="s">
        <v>392</v>
      </c>
      <c r="I126" s="28">
        <v>18000</v>
      </c>
      <c r="J126" s="28">
        <v>0</v>
      </c>
      <c r="K126" s="28">
        <v>0</v>
      </c>
      <c r="L126" s="28">
        <v>0</v>
      </c>
      <c r="M126" s="28">
        <f t="shared" si="114"/>
        <v>18000</v>
      </c>
      <c r="N126" s="17">
        <v>30</v>
      </c>
      <c r="O126" s="17">
        <v>0</v>
      </c>
      <c r="P126" s="28">
        <f t="shared" si="98"/>
        <v>18000</v>
      </c>
      <c r="Q126" s="28">
        <f t="shared" si="99"/>
        <v>0</v>
      </c>
      <c r="R126" s="28">
        <f t="shared" si="100"/>
        <v>0</v>
      </c>
      <c r="S126" s="28">
        <v>0</v>
      </c>
      <c r="T126" s="28">
        <v>0</v>
      </c>
      <c r="U126" s="28">
        <v>0</v>
      </c>
      <c r="V126" s="28">
        <f t="shared" si="115"/>
        <v>18000</v>
      </c>
      <c r="W126" s="28">
        <f t="shared" si="116"/>
        <v>15000</v>
      </c>
      <c r="X126" s="28">
        <f t="shared" si="117"/>
        <v>18000</v>
      </c>
      <c r="Y126" s="28">
        <f t="shared" si="95"/>
        <v>1800</v>
      </c>
      <c r="Z126" s="28">
        <f t="shared" si="101"/>
        <v>135</v>
      </c>
      <c r="AA126" s="38">
        <v>0</v>
      </c>
      <c r="AB126" s="28">
        <v>0</v>
      </c>
      <c r="AC126" s="28">
        <v>0</v>
      </c>
      <c r="AD126" s="28">
        <f t="shared" si="118"/>
        <v>1935</v>
      </c>
      <c r="AE126" s="28">
        <f t="shared" si="108"/>
        <v>16065</v>
      </c>
      <c r="AF126" s="34" t="s">
        <v>38</v>
      </c>
      <c r="AG126" s="47">
        <v>44118</v>
      </c>
      <c r="AH126" s="56"/>
      <c r="AI126" s="58"/>
      <c r="AJ126" s="59"/>
      <c r="AK126" s="59"/>
      <c r="AL126" s="63"/>
      <c r="AM126" s="59"/>
      <c r="AN126" s="59"/>
      <c r="AO126" s="59"/>
      <c r="AP126" s="59"/>
    </row>
    <row r="127" spans="1:42" s="42" customFormat="1" ht="30.6" customHeight="1">
      <c r="A127" s="13">
        <v>118</v>
      </c>
      <c r="B127" s="45" t="s">
        <v>389</v>
      </c>
      <c r="C127" s="23" t="s">
        <v>393</v>
      </c>
      <c r="D127" s="23" t="s">
        <v>394</v>
      </c>
      <c r="E127" s="264" t="s">
        <v>283</v>
      </c>
      <c r="F127" s="13">
        <v>1113532808</v>
      </c>
      <c r="G127" s="14">
        <v>1247</v>
      </c>
      <c r="H127" s="157" t="s">
        <v>395</v>
      </c>
      <c r="I127" s="28">
        <v>14900</v>
      </c>
      <c r="J127" s="28">
        <v>0</v>
      </c>
      <c r="K127" s="28">
        <v>0</v>
      </c>
      <c r="L127" s="28">
        <v>0</v>
      </c>
      <c r="M127" s="28">
        <f t="shared" si="114"/>
        <v>14900</v>
      </c>
      <c r="N127" s="17">
        <v>24</v>
      </c>
      <c r="O127" s="17">
        <v>0</v>
      </c>
      <c r="P127" s="28">
        <f t="shared" si="98"/>
        <v>11920</v>
      </c>
      <c r="Q127" s="28">
        <f t="shared" si="99"/>
        <v>0</v>
      </c>
      <c r="R127" s="28">
        <f t="shared" si="100"/>
        <v>0</v>
      </c>
      <c r="S127" s="28">
        <v>0</v>
      </c>
      <c r="T127" s="28">
        <v>0</v>
      </c>
      <c r="U127" s="28">
        <v>0</v>
      </c>
      <c r="V127" s="28">
        <f t="shared" si="115"/>
        <v>11920</v>
      </c>
      <c r="W127" s="28">
        <f t="shared" si="116"/>
        <v>11920</v>
      </c>
      <c r="X127" s="28">
        <f t="shared" si="117"/>
        <v>11920</v>
      </c>
      <c r="Y127" s="28">
        <f t="shared" si="95"/>
        <v>1430</v>
      </c>
      <c r="Z127" s="28">
        <f t="shared" si="101"/>
        <v>90</v>
      </c>
      <c r="AA127" s="38">
        <v>0</v>
      </c>
      <c r="AB127" s="28">
        <v>0</v>
      </c>
      <c r="AC127" s="28">
        <v>0</v>
      </c>
      <c r="AD127" s="28">
        <f t="shared" si="118"/>
        <v>1520</v>
      </c>
      <c r="AE127" s="28">
        <f t="shared" si="108"/>
        <v>10400</v>
      </c>
      <c r="AF127" s="34" t="s">
        <v>38</v>
      </c>
      <c r="AG127" s="47">
        <v>44118</v>
      </c>
      <c r="AH127" s="56"/>
      <c r="AI127" s="56"/>
      <c r="AJ127" s="56"/>
      <c r="AK127" s="56"/>
      <c r="AL127" s="56"/>
      <c r="AM127" s="56"/>
      <c r="AN127" s="56"/>
      <c r="AO127" s="56"/>
      <c r="AP127" s="57"/>
    </row>
    <row r="128" spans="1:42" s="42" customFormat="1" ht="30.6" customHeight="1">
      <c r="A128" s="13">
        <v>119</v>
      </c>
      <c r="B128" s="45" t="s">
        <v>396</v>
      </c>
      <c r="C128" s="23" t="s">
        <v>397</v>
      </c>
      <c r="D128" s="23" t="s">
        <v>398</v>
      </c>
      <c r="E128" s="12" t="s">
        <v>277</v>
      </c>
      <c r="F128" s="17">
        <v>1113916071</v>
      </c>
      <c r="G128" s="17">
        <v>787</v>
      </c>
      <c r="H128" s="157" t="s">
        <v>399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14"/>
        <v>20000</v>
      </c>
      <c r="N128" s="17">
        <v>30</v>
      </c>
      <c r="O128" s="17">
        <v>0</v>
      </c>
      <c r="P128" s="28">
        <f t="shared" si="98"/>
        <v>20000</v>
      </c>
      <c r="Q128" s="28">
        <f t="shared" si="99"/>
        <v>0</v>
      </c>
      <c r="R128" s="28">
        <f t="shared" si="100"/>
        <v>0</v>
      </c>
      <c r="S128" s="28">
        <v>0</v>
      </c>
      <c r="T128" s="28">
        <v>0</v>
      </c>
      <c r="U128" s="28">
        <v>0</v>
      </c>
      <c r="V128" s="28">
        <f t="shared" si="115"/>
        <v>20000</v>
      </c>
      <c r="W128" s="28">
        <f t="shared" si="116"/>
        <v>15000</v>
      </c>
      <c r="X128" s="28">
        <f t="shared" si="117"/>
        <v>20000</v>
      </c>
      <c r="Y128" s="28">
        <f t="shared" si="95"/>
        <v>1800</v>
      </c>
      <c r="Z128" s="28">
        <f t="shared" si="101"/>
        <v>150</v>
      </c>
      <c r="AA128" s="38">
        <v>0</v>
      </c>
      <c r="AB128" s="28">
        <v>0</v>
      </c>
      <c r="AC128" s="28">
        <v>0</v>
      </c>
      <c r="AD128" s="28">
        <f t="shared" si="118"/>
        <v>1950</v>
      </c>
      <c r="AE128" s="28">
        <f t="shared" si="108"/>
        <v>18050</v>
      </c>
      <c r="AF128" s="34" t="s">
        <v>38</v>
      </c>
      <c r="AG128" s="47">
        <v>44110</v>
      </c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396</v>
      </c>
      <c r="C129" s="23" t="s">
        <v>400</v>
      </c>
      <c r="D129" s="23" t="s">
        <v>401</v>
      </c>
      <c r="E129" s="12" t="s">
        <v>280</v>
      </c>
      <c r="F129" s="17">
        <v>1113916072</v>
      </c>
      <c r="G129" s="17">
        <v>788</v>
      </c>
      <c r="H129" s="157" t="s">
        <v>402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14"/>
        <v>20000</v>
      </c>
      <c r="N129" s="17">
        <v>30</v>
      </c>
      <c r="O129" s="17">
        <v>0</v>
      </c>
      <c r="P129" s="28">
        <f t="shared" si="98"/>
        <v>20000</v>
      </c>
      <c r="Q129" s="28">
        <f t="shared" si="99"/>
        <v>0</v>
      </c>
      <c r="R129" s="28">
        <f t="shared" si="100"/>
        <v>0</v>
      </c>
      <c r="S129" s="28">
        <v>0</v>
      </c>
      <c r="T129" s="28">
        <v>0</v>
      </c>
      <c r="U129" s="28">
        <v>0</v>
      </c>
      <c r="V129" s="28">
        <f t="shared" si="115"/>
        <v>20000</v>
      </c>
      <c r="W129" s="28">
        <f t="shared" si="116"/>
        <v>15000</v>
      </c>
      <c r="X129" s="28">
        <f t="shared" si="117"/>
        <v>20000</v>
      </c>
      <c r="Y129" s="28">
        <f t="shared" si="95"/>
        <v>1800</v>
      </c>
      <c r="Z129" s="28">
        <f t="shared" si="101"/>
        <v>150</v>
      </c>
      <c r="AA129" s="38">
        <v>0</v>
      </c>
      <c r="AB129" s="28">
        <v>0</v>
      </c>
      <c r="AC129" s="28">
        <v>0</v>
      </c>
      <c r="AD129" s="28">
        <f t="shared" si="118"/>
        <v>1950</v>
      </c>
      <c r="AE129" s="28">
        <f t="shared" si="108"/>
        <v>18050</v>
      </c>
      <c r="AF129" s="34" t="s">
        <v>38</v>
      </c>
      <c r="AG129" s="47">
        <v>44110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3">
        <v>121</v>
      </c>
      <c r="B130" s="45" t="s">
        <v>396</v>
      </c>
      <c r="C130" s="23" t="s">
        <v>403</v>
      </c>
      <c r="D130" s="23" t="s">
        <v>404</v>
      </c>
      <c r="E130" s="12" t="s">
        <v>283</v>
      </c>
      <c r="F130" s="76">
        <v>1115488373</v>
      </c>
      <c r="G130" s="17">
        <v>11731</v>
      </c>
      <c r="H130" s="122" t="s">
        <v>405</v>
      </c>
      <c r="I130" s="28">
        <v>14900</v>
      </c>
      <c r="J130" s="28">
        <v>0</v>
      </c>
      <c r="K130" s="28">
        <v>0</v>
      </c>
      <c r="L130" s="28">
        <v>0</v>
      </c>
      <c r="M130" s="28">
        <f t="shared" si="114"/>
        <v>14900</v>
      </c>
      <c r="N130" s="17">
        <v>30</v>
      </c>
      <c r="O130" s="17">
        <v>0</v>
      </c>
      <c r="P130" s="28">
        <f t="shared" si="98"/>
        <v>14900</v>
      </c>
      <c r="Q130" s="28">
        <f t="shared" si="99"/>
        <v>0</v>
      </c>
      <c r="R130" s="28">
        <f t="shared" si="100"/>
        <v>0</v>
      </c>
      <c r="S130" s="28">
        <v>0</v>
      </c>
      <c r="T130" s="28">
        <v>0</v>
      </c>
      <c r="U130" s="28">
        <v>0</v>
      </c>
      <c r="V130" s="28">
        <f t="shared" si="115"/>
        <v>14900</v>
      </c>
      <c r="W130" s="28">
        <f t="shared" si="116"/>
        <v>14900</v>
      </c>
      <c r="X130" s="28">
        <f t="shared" si="117"/>
        <v>14900</v>
      </c>
      <c r="Y130" s="28">
        <f t="shared" si="95"/>
        <v>1788</v>
      </c>
      <c r="Z130" s="28">
        <f t="shared" si="101"/>
        <v>112</v>
      </c>
      <c r="AA130" s="38">
        <v>0</v>
      </c>
      <c r="AB130" s="28">
        <v>0</v>
      </c>
      <c r="AC130" s="28">
        <v>0</v>
      </c>
      <c r="AD130" s="28">
        <f t="shared" si="118"/>
        <v>1900</v>
      </c>
      <c r="AE130" s="28">
        <f t="shared" si="108"/>
        <v>13000</v>
      </c>
      <c r="AF130" s="34" t="s">
        <v>38</v>
      </c>
      <c r="AG130" s="47">
        <v>44110</v>
      </c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3">
        <v>122</v>
      </c>
      <c r="B131" s="45" t="s">
        <v>406</v>
      </c>
      <c r="C131" s="23" t="s">
        <v>406</v>
      </c>
      <c r="D131" s="23" t="s">
        <v>407</v>
      </c>
      <c r="E131" s="12" t="s">
        <v>277</v>
      </c>
      <c r="F131" s="162">
        <v>1113752847</v>
      </c>
      <c r="G131" s="163">
        <v>900</v>
      </c>
      <c r="H131" s="157" t="s">
        <v>408</v>
      </c>
      <c r="I131" s="28">
        <v>18000</v>
      </c>
      <c r="J131" s="28">
        <v>0</v>
      </c>
      <c r="K131" s="28">
        <v>0</v>
      </c>
      <c r="L131" s="28">
        <v>0</v>
      </c>
      <c r="M131" s="28">
        <f t="shared" si="114"/>
        <v>18000</v>
      </c>
      <c r="N131" s="17">
        <v>0</v>
      </c>
      <c r="O131" s="17">
        <v>0</v>
      </c>
      <c r="P131" s="28">
        <f t="shared" si="98"/>
        <v>0</v>
      </c>
      <c r="Q131" s="28">
        <f t="shared" si="99"/>
        <v>0</v>
      </c>
      <c r="R131" s="28">
        <f t="shared" si="100"/>
        <v>0</v>
      </c>
      <c r="S131" s="28">
        <v>0</v>
      </c>
      <c r="T131" s="28">
        <v>0</v>
      </c>
      <c r="U131" s="28">
        <v>0</v>
      </c>
      <c r="V131" s="28">
        <f t="shared" si="115"/>
        <v>0</v>
      </c>
      <c r="W131" s="28">
        <f t="shared" si="116"/>
        <v>0</v>
      </c>
      <c r="X131" s="28">
        <f t="shared" si="117"/>
        <v>0</v>
      </c>
      <c r="Y131" s="28">
        <f t="shared" si="95"/>
        <v>0</v>
      </c>
      <c r="Z131" s="28">
        <f t="shared" si="101"/>
        <v>0</v>
      </c>
      <c r="AA131" s="38">
        <v>0</v>
      </c>
      <c r="AB131" s="28">
        <v>0</v>
      </c>
      <c r="AC131" s="28">
        <v>0</v>
      </c>
      <c r="AD131" s="28">
        <f t="shared" si="118"/>
        <v>0</v>
      </c>
      <c r="AE131" s="28">
        <f t="shared" si="108"/>
        <v>0</v>
      </c>
      <c r="AF131" s="34"/>
      <c r="AG131" s="47"/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123</v>
      </c>
      <c r="B132" s="45" t="s">
        <v>406</v>
      </c>
      <c r="C132" s="23" t="s">
        <v>409</v>
      </c>
      <c r="D132" s="23" t="s">
        <v>410</v>
      </c>
      <c r="E132" s="12" t="s">
        <v>283</v>
      </c>
      <c r="F132" s="13">
        <v>1114816730</v>
      </c>
      <c r="G132" s="14">
        <v>1388</v>
      </c>
      <c r="H132" s="157" t="s">
        <v>411</v>
      </c>
      <c r="I132" s="28">
        <v>14900</v>
      </c>
      <c r="J132" s="28">
        <v>0</v>
      </c>
      <c r="K132" s="28">
        <v>0</v>
      </c>
      <c r="L132" s="28">
        <v>0</v>
      </c>
      <c r="M132" s="28">
        <f t="shared" si="114"/>
        <v>14900</v>
      </c>
      <c r="N132" s="17">
        <v>20</v>
      </c>
      <c r="O132" s="17">
        <v>0</v>
      </c>
      <c r="P132" s="28">
        <f t="shared" si="98"/>
        <v>9933</v>
      </c>
      <c r="Q132" s="28">
        <f t="shared" si="99"/>
        <v>0</v>
      </c>
      <c r="R132" s="28">
        <f t="shared" si="100"/>
        <v>0</v>
      </c>
      <c r="S132" s="28">
        <v>0</v>
      </c>
      <c r="T132" s="28">
        <v>0</v>
      </c>
      <c r="U132" s="28">
        <v>0</v>
      </c>
      <c r="V132" s="28">
        <f t="shared" si="115"/>
        <v>9933</v>
      </c>
      <c r="W132" s="28">
        <f t="shared" si="116"/>
        <v>9933</v>
      </c>
      <c r="X132" s="28">
        <f t="shared" si="117"/>
        <v>9933</v>
      </c>
      <c r="Y132" s="28">
        <f t="shared" si="95"/>
        <v>1192</v>
      </c>
      <c r="Z132" s="28">
        <f t="shared" si="101"/>
        <v>75</v>
      </c>
      <c r="AA132" s="38">
        <v>0</v>
      </c>
      <c r="AB132" s="28">
        <v>0</v>
      </c>
      <c r="AC132" s="28">
        <v>0</v>
      </c>
      <c r="AD132" s="28">
        <f t="shared" si="118"/>
        <v>1267</v>
      </c>
      <c r="AE132" s="28">
        <f t="shared" si="108"/>
        <v>8666</v>
      </c>
      <c r="AF132" s="34"/>
      <c r="AG132" s="47"/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3">
        <v>124</v>
      </c>
      <c r="B133" s="45" t="s">
        <v>412</v>
      </c>
      <c r="C133" s="23" t="s">
        <v>412</v>
      </c>
      <c r="D133" s="23" t="s">
        <v>413</v>
      </c>
      <c r="E133" s="12" t="s">
        <v>280</v>
      </c>
      <c r="F133" s="17">
        <v>1113960853</v>
      </c>
      <c r="G133" s="18">
        <v>11768</v>
      </c>
      <c r="H133" s="157" t="s">
        <v>414</v>
      </c>
      <c r="I133" s="28">
        <v>18000</v>
      </c>
      <c r="J133" s="28">
        <v>0</v>
      </c>
      <c r="K133" s="28">
        <v>0</v>
      </c>
      <c r="L133" s="28">
        <v>0</v>
      </c>
      <c r="M133" s="28">
        <f t="shared" si="114"/>
        <v>18000</v>
      </c>
      <c r="N133" s="17">
        <v>30</v>
      </c>
      <c r="O133" s="17">
        <v>0</v>
      </c>
      <c r="P133" s="28">
        <f t="shared" si="98"/>
        <v>18000</v>
      </c>
      <c r="Q133" s="28">
        <f t="shared" si="99"/>
        <v>0</v>
      </c>
      <c r="R133" s="28">
        <f t="shared" si="100"/>
        <v>0</v>
      </c>
      <c r="S133" s="28">
        <v>0</v>
      </c>
      <c r="T133" s="28">
        <v>0</v>
      </c>
      <c r="U133" s="28">
        <v>0</v>
      </c>
      <c r="V133" s="28">
        <f t="shared" si="115"/>
        <v>18000</v>
      </c>
      <c r="W133" s="28">
        <f t="shared" si="116"/>
        <v>15000</v>
      </c>
      <c r="X133" s="28">
        <f t="shared" si="117"/>
        <v>18000</v>
      </c>
      <c r="Y133" s="28">
        <f t="shared" si="95"/>
        <v>1800</v>
      </c>
      <c r="Z133" s="28">
        <f t="shared" si="101"/>
        <v>135</v>
      </c>
      <c r="AA133" s="38">
        <v>0</v>
      </c>
      <c r="AB133" s="28">
        <v>0</v>
      </c>
      <c r="AC133" s="28">
        <v>0</v>
      </c>
      <c r="AD133" s="28">
        <f t="shared" si="118"/>
        <v>1935</v>
      </c>
      <c r="AE133" s="28">
        <f t="shared" si="108"/>
        <v>16065</v>
      </c>
      <c r="AF133" s="34" t="s">
        <v>38</v>
      </c>
      <c r="AG133" s="47">
        <v>44114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3">
        <v>125</v>
      </c>
      <c r="B134" s="45" t="s">
        <v>412</v>
      </c>
      <c r="C134" s="23" t="s">
        <v>415</v>
      </c>
      <c r="D134" s="147" t="s">
        <v>416</v>
      </c>
      <c r="E134" s="12" t="s">
        <v>283</v>
      </c>
      <c r="F134" s="161">
        <v>1115397710</v>
      </c>
      <c r="G134" s="60">
        <v>11677</v>
      </c>
      <c r="H134" s="136" t="s">
        <v>417</v>
      </c>
      <c r="I134" s="28">
        <v>14900</v>
      </c>
      <c r="J134" s="28">
        <v>0</v>
      </c>
      <c r="K134" s="28">
        <v>0</v>
      </c>
      <c r="L134" s="28">
        <v>0</v>
      </c>
      <c r="M134" s="28">
        <f t="shared" si="114"/>
        <v>14900</v>
      </c>
      <c r="N134" s="17">
        <v>30</v>
      </c>
      <c r="O134" s="17">
        <v>0</v>
      </c>
      <c r="P134" s="28">
        <f t="shared" si="98"/>
        <v>14900</v>
      </c>
      <c r="Q134" s="28">
        <f t="shared" si="99"/>
        <v>0</v>
      </c>
      <c r="R134" s="28">
        <f t="shared" si="100"/>
        <v>0</v>
      </c>
      <c r="S134" s="28">
        <v>0</v>
      </c>
      <c r="T134" s="28">
        <v>0</v>
      </c>
      <c r="U134" s="28">
        <v>0</v>
      </c>
      <c r="V134" s="28">
        <f t="shared" si="115"/>
        <v>14900</v>
      </c>
      <c r="W134" s="28">
        <f t="shared" si="116"/>
        <v>14900</v>
      </c>
      <c r="X134" s="28">
        <f t="shared" si="117"/>
        <v>14900</v>
      </c>
      <c r="Y134" s="28">
        <f t="shared" si="95"/>
        <v>1788</v>
      </c>
      <c r="Z134" s="28">
        <f t="shared" si="101"/>
        <v>112</v>
      </c>
      <c r="AA134" s="38">
        <v>0</v>
      </c>
      <c r="AB134" s="28">
        <v>0</v>
      </c>
      <c r="AC134" s="28">
        <v>0</v>
      </c>
      <c r="AD134" s="28">
        <f t="shared" si="118"/>
        <v>1900</v>
      </c>
      <c r="AE134" s="28">
        <f t="shared" si="108"/>
        <v>13000</v>
      </c>
      <c r="AF134" s="34" t="s">
        <v>38</v>
      </c>
      <c r="AG134" s="47">
        <v>44114</v>
      </c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126</v>
      </c>
      <c r="B135" s="45" t="s">
        <v>418</v>
      </c>
      <c r="C135" s="23" t="s">
        <v>419</v>
      </c>
      <c r="D135" s="12" t="s">
        <v>420</v>
      </c>
      <c r="E135" s="12" t="s">
        <v>277</v>
      </c>
      <c r="F135" s="17" t="s">
        <v>36</v>
      </c>
      <c r="G135" s="17">
        <v>11660</v>
      </c>
      <c r="H135" s="139" t="s">
        <v>421</v>
      </c>
      <c r="I135" s="28">
        <v>30000</v>
      </c>
      <c r="J135" s="28">
        <v>0</v>
      </c>
      <c r="K135" s="28">
        <v>0</v>
      </c>
      <c r="L135" s="28">
        <v>0</v>
      </c>
      <c r="M135" s="28">
        <f t="shared" si="114"/>
        <v>30000</v>
      </c>
      <c r="N135" s="17">
        <v>30</v>
      </c>
      <c r="O135" s="17">
        <v>0</v>
      </c>
      <c r="P135" s="28">
        <f t="shared" si="98"/>
        <v>30000</v>
      </c>
      <c r="Q135" s="28">
        <f t="shared" si="99"/>
        <v>0</v>
      </c>
      <c r="R135" s="28">
        <f t="shared" si="100"/>
        <v>0</v>
      </c>
      <c r="S135" s="28">
        <v>0</v>
      </c>
      <c r="T135" s="28">
        <v>0</v>
      </c>
      <c r="U135" s="28">
        <v>0</v>
      </c>
      <c r="V135" s="28">
        <f t="shared" si="115"/>
        <v>30000</v>
      </c>
      <c r="W135" s="28">
        <f t="shared" si="116"/>
        <v>15000</v>
      </c>
      <c r="X135" s="28">
        <v>0</v>
      </c>
      <c r="Y135" s="28">
        <f t="shared" si="95"/>
        <v>1800</v>
      </c>
      <c r="Z135" s="28">
        <f t="shared" si="101"/>
        <v>0</v>
      </c>
      <c r="AA135" s="38">
        <v>0</v>
      </c>
      <c r="AB135" s="28">
        <v>0</v>
      </c>
      <c r="AC135" s="28">
        <v>0</v>
      </c>
      <c r="AD135" s="28">
        <f t="shared" si="118"/>
        <v>1800</v>
      </c>
      <c r="AE135" s="28">
        <f t="shared" si="108"/>
        <v>28200</v>
      </c>
      <c r="AF135" s="34" t="s">
        <v>38</v>
      </c>
      <c r="AG135" s="47">
        <v>44111</v>
      </c>
      <c r="AH135" s="56"/>
      <c r="AI135" s="57"/>
    </row>
    <row r="136" spans="1:42" s="42" customFormat="1" ht="30.6" customHeight="1">
      <c r="A136" s="13">
        <v>127</v>
      </c>
      <c r="B136" s="45" t="s">
        <v>418</v>
      </c>
      <c r="C136" s="12" t="s">
        <v>422</v>
      </c>
      <c r="D136" s="12" t="s">
        <v>423</v>
      </c>
      <c r="E136" s="12" t="s">
        <v>280</v>
      </c>
      <c r="F136" s="123">
        <v>1113404071</v>
      </c>
      <c r="G136" s="14">
        <v>1261</v>
      </c>
      <c r="H136" s="157" t="s">
        <v>424</v>
      </c>
      <c r="I136" s="28">
        <v>18000</v>
      </c>
      <c r="J136" s="28">
        <v>0</v>
      </c>
      <c r="K136" s="28">
        <v>0</v>
      </c>
      <c r="L136" s="28">
        <v>0</v>
      </c>
      <c r="M136" s="28">
        <f t="shared" si="114"/>
        <v>18000</v>
      </c>
      <c r="N136" s="17">
        <v>15</v>
      </c>
      <c r="O136" s="17">
        <v>0</v>
      </c>
      <c r="P136" s="28">
        <f t="shared" si="98"/>
        <v>9000</v>
      </c>
      <c r="Q136" s="28">
        <f t="shared" si="99"/>
        <v>0</v>
      </c>
      <c r="R136" s="28">
        <f t="shared" si="100"/>
        <v>0</v>
      </c>
      <c r="S136" s="28">
        <v>0</v>
      </c>
      <c r="T136" s="28">
        <v>0</v>
      </c>
      <c r="U136" s="28">
        <v>0</v>
      </c>
      <c r="V136" s="28">
        <f t="shared" si="115"/>
        <v>9000</v>
      </c>
      <c r="W136" s="28">
        <f t="shared" si="116"/>
        <v>9000</v>
      </c>
      <c r="X136" s="28">
        <f t="shared" ref="X136:X145" si="119">V136</f>
        <v>9000</v>
      </c>
      <c r="Y136" s="28">
        <f t="shared" si="95"/>
        <v>1080</v>
      </c>
      <c r="Z136" s="28">
        <f t="shared" si="101"/>
        <v>68</v>
      </c>
      <c r="AA136" s="38">
        <v>0</v>
      </c>
      <c r="AB136" s="28">
        <v>0</v>
      </c>
      <c r="AC136" s="28">
        <v>0</v>
      </c>
      <c r="AD136" s="28">
        <f t="shared" si="118"/>
        <v>1148</v>
      </c>
      <c r="AE136" s="28">
        <f t="shared" si="108"/>
        <v>7852</v>
      </c>
      <c r="AF136" s="34" t="s">
        <v>38</v>
      </c>
      <c r="AG136" s="47">
        <v>44111</v>
      </c>
      <c r="AI136" s="56"/>
      <c r="AJ136" s="56"/>
      <c r="AK136" s="56"/>
      <c r="AL136" s="56"/>
      <c r="AM136" s="56"/>
      <c r="AN136" s="56"/>
      <c r="AO136" s="56"/>
      <c r="AP136" s="57"/>
    </row>
    <row r="137" spans="1:42" s="42" customFormat="1" ht="30.6" customHeight="1">
      <c r="A137" s="13">
        <v>128</v>
      </c>
      <c r="B137" s="45" t="s">
        <v>418</v>
      </c>
      <c r="C137" s="129" t="s">
        <v>425</v>
      </c>
      <c r="D137" s="23" t="s">
        <v>426</v>
      </c>
      <c r="E137" s="12" t="s">
        <v>280</v>
      </c>
      <c r="F137" s="123">
        <v>1113636118</v>
      </c>
      <c r="G137" s="14">
        <v>1328</v>
      </c>
      <c r="H137" s="157" t="s">
        <v>427</v>
      </c>
      <c r="I137" s="242">
        <v>16400</v>
      </c>
      <c r="J137" s="28">
        <v>0</v>
      </c>
      <c r="K137" s="28">
        <v>0</v>
      </c>
      <c r="L137" s="28">
        <v>0</v>
      </c>
      <c r="M137" s="28">
        <f t="shared" si="114"/>
        <v>16400</v>
      </c>
      <c r="N137" s="17">
        <v>29</v>
      </c>
      <c r="O137" s="17">
        <v>0</v>
      </c>
      <c r="P137" s="28">
        <f t="shared" si="98"/>
        <v>15853</v>
      </c>
      <c r="Q137" s="28">
        <f t="shared" si="99"/>
        <v>0</v>
      </c>
      <c r="R137" s="28">
        <f t="shared" si="100"/>
        <v>0</v>
      </c>
      <c r="S137" s="28">
        <v>0</v>
      </c>
      <c r="T137" s="28">
        <v>0</v>
      </c>
      <c r="U137" s="28">
        <v>0</v>
      </c>
      <c r="V137" s="28">
        <f t="shared" si="115"/>
        <v>15853</v>
      </c>
      <c r="W137" s="28">
        <f t="shared" si="116"/>
        <v>15000</v>
      </c>
      <c r="X137" s="28">
        <f t="shared" si="119"/>
        <v>15853</v>
      </c>
      <c r="Y137" s="28">
        <f t="shared" si="95"/>
        <v>1800</v>
      </c>
      <c r="Z137" s="28">
        <f t="shared" si="101"/>
        <v>119</v>
      </c>
      <c r="AA137" s="38">
        <v>0</v>
      </c>
      <c r="AB137" s="28">
        <v>0</v>
      </c>
      <c r="AC137" s="28">
        <v>0</v>
      </c>
      <c r="AD137" s="28">
        <f t="shared" si="118"/>
        <v>1919</v>
      </c>
      <c r="AE137" s="28">
        <f t="shared" si="108"/>
        <v>13934</v>
      </c>
      <c r="AF137" s="34" t="s">
        <v>38</v>
      </c>
      <c r="AG137" s="47">
        <v>44111</v>
      </c>
      <c r="AH137" s="40"/>
      <c r="AI137" s="56"/>
      <c r="AJ137" s="56"/>
      <c r="AK137" s="56"/>
      <c r="AL137" s="64"/>
      <c r="AM137" s="56"/>
      <c r="AN137" s="56"/>
      <c r="AO137" s="56"/>
      <c r="AP137" s="57"/>
    </row>
    <row r="138" spans="1:42" s="42" customFormat="1" ht="30.6" customHeight="1">
      <c r="A138" s="13">
        <v>129</v>
      </c>
      <c r="B138" s="45" t="s">
        <v>418</v>
      </c>
      <c r="C138" s="23" t="s">
        <v>428</v>
      </c>
      <c r="D138" s="12" t="s">
        <v>429</v>
      </c>
      <c r="E138" s="12" t="s">
        <v>280</v>
      </c>
      <c r="F138" s="14">
        <v>1112203856</v>
      </c>
      <c r="G138" s="14">
        <v>1345</v>
      </c>
      <c r="H138" s="157" t="s">
        <v>430</v>
      </c>
      <c r="I138" s="28">
        <v>16400</v>
      </c>
      <c r="J138" s="28">
        <v>0</v>
      </c>
      <c r="K138" s="28">
        <v>0</v>
      </c>
      <c r="L138" s="28">
        <v>0</v>
      </c>
      <c r="M138" s="28">
        <f t="shared" si="114"/>
        <v>16400</v>
      </c>
      <c r="N138" s="17">
        <v>15</v>
      </c>
      <c r="O138" s="17">
        <v>0</v>
      </c>
      <c r="P138" s="28">
        <f t="shared" si="98"/>
        <v>8200</v>
      </c>
      <c r="Q138" s="28">
        <f t="shared" si="99"/>
        <v>0</v>
      </c>
      <c r="R138" s="28">
        <f t="shared" si="100"/>
        <v>0</v>
      </c>
      <c r="S138" s="28">
        <v>0</v>
      </c>
      <c r="T138" s="28">
        <v>0</v>
      </c>
      <c r="U138" s="28">
        <v>0</v>
      </c>
      <c r="V138" s="28">
        <f t="shared" si="115"/>
        <v>8200</v>
      </c>
      <c r="W138" s="28">
        <f t="shared" si="116"/>
        <v>8200</v>
      </c>
      <c r="X138" s="28">
        <f t="shared" si="119"/>
        <v>8200</v>
      </c>
      <c r="Y138" s="28">
        <f t="shared" si="95"/>
        <v>984</v>
      </c>
      <c r="Z138" s="28">
        <f t="shared" si="101"/>
        <v>62</v>
      </c>
      <c r="AA138" s="38">
        <v>0</v>
      </c>
      <c r="AB138" s="28">
        <v>0</v>
      </c>
      <c r="AC138" s="28">
        <v>0</v>
      </c>
      <c r="AD138" s="28">
        <f t="shared" si="118"/>
        <v>1046</v>
      </c>
      <c r="AE138" s="28">
        <f t="shared" si="108"/>
        <v>7154</v>
      </c>
      <c r="AF138" s="34" t="s">
        <v>38</v>
      </c>
      <c r="AG138" s="47">
        <v>44111</v>
      </c>
      <c r="AI138" s="56"/>
      <c r="AJ138" s="56"/>
      <c r="AK138" s="56"/>
      <c r="AL138" s="59"/>
      <c r="AM138" s="56"/>
      <c r="AN138" s="56"/>
      <c r="AO138" s="56"/>
      <c r="AP138" s="57"/>
    </row>
    <row r="139" spans="1:42" s="42" customFormat="1" ht="30.6" customHeight="1">
      <c r="A139" s="13">
        <v>130</v>
      </c>
      <c r="B139" s="45" t="s">
        <v>418</v>
      </c>
      <c r="C139" s="23" t="s">
        <v>431</v>
      </c>
      <c r="D139" s="143" t="s">
        <v>274</v>
      </c>
      <c r="E139" s="12" t="s">
        <v>283</v>
      </c>
      <c r="F139" s="16">
        <v>1115213620</v>
      </c>
      <c r="G139" s="17">
        <v>11596</v>
      </c>
      <c r="H139" s="122">
        <v>101223630484</v>
      </c>
      <c r="I139" s="28">
        <v>14900</v>
      </c>
      <c r="J139" s="28">
        <v>0</v>
      </c>
      <c r="K139" s="28">
        <v>0</v>
      </c>
      <c r="L139" s="28">
        <v>0</v>
      </c>
      <c r="M139" s="28">
        <f t="shared" si="114"/>
        <v>14900</v>
      </c>
      <c r="N139" s="17">
        <v>21</v>
      </c>
      <c r="O139" s="17">
        <v>0</v>
      </c>
      <c r="P139" s="28">
        <f t="shared" si="98"/>
        <v>10430</v>
      </c>
      <c r="Q139" s="28">
        <f t="shared" si="99"/>
        <v>0</v>
      </c>
      <c r="R139" s="28">
        <f t="shared" si="100"/>
        <v>0</v>
      </c>
      <c r="S139" s="28">
        <v>0</v>
      </c>
      <c r="T139" s="28">
        <v>0</v>
      </c>
      <c r="U139" s="28">
        <v>0</v>
      </c>
      <c r="V139" s="28">
        <f t="shared" si="115"/>
        <v>10430</v>
      </c>
      <c r="W139" s="28">
        <f t="shared" si="116"/>
        <v>10430</v>
      </c>
      <c r="X139" s="28">
        <f t="shared" si="119"/>
        <v>10430</v>
      </c>
      <c r="Y139" s="28">
        <f t="shared" si="95"/>
        <v>1252</v>
      </c>
      <c r="Z139" s="28">
        <f t="shared" si="101"/>
        <v>79</v>
      </c>
      <c r="AA139" s="38">
        <v>0</v>
      </c>
      <c r="AB139" s="28">
        <v>0</v>
      </c>
      <c r="AC139" s="28">
        <v>0</v>
      </c>
      <c r="AD139" s="28">
        <f>+Y139+Z139+AA139+AB139+AC139</f>
        <v>1331</v>
      </c>
      <c r="AE139" s="28">
        <f>V139-AD139</f>
        <v>9099</v>
      </c>
      <c r="AF139" s="34" t="s">
        <v>38</v>
      </c>
      <c r="AG139" s="47">
        <v>44111</v>
      </c>
      <c r="AI139" s="56"/>
      <c r="AJ139" s="56"/>
      <c r="AK139" s="56"/>
      <c r="AL139" s="57"/>
    </row>
    <row r="140" spans="1:42" s="42" customFormat="1" ht="30.6" customHeight="1">
      <c r="A140" s="13">
        <v>131</v>
      </c>
      <c r="B140" s="45" t="s">
        <v>418</v>
      </c>
      <c r="C140" s="23" t="s">
        <v>432</v>
      </c>
      <c r="D140" s="23" t="s">
        <v>419</v>
      </c>
      <c r="E140" s="12" t="s">
        <v>283</v>
      </c>
      <c r="F140" s="16">
        <v>1115291004</v>
      </c>
      <c r="G140" s="14">
        <v>11635</v>
      </c>
      <c r="H140" s="122" t="s">
        <v>433</v>
      </c>
      <c r="I140" s="28">
        <v>18000</v>
      </c>
      <c r="J140" s="28">
        <v>0</v>
      </c>
      <c r="K140" s="28">
        <v>0</v>
      </c>
      <c r="L140" s="28">
        <v>0</v>
      </c>
      <c r="M140" s="28">
        <f t="shared" si="114"/>
        <v>18000</v>
      </c>
      <c r="N140" s="17">
        <v>30</v>
      </c>
      <c r="O140" s="17">
        <v>0</v>
      </c>
      <c r="P140" s="28">
        <f t="shared" si="98"/>
        <v>18000</v>
      </c>
      <c r="Q140" s="28">
        <f t="shared" si="99"/>
        <v>0</v>
      </c>
      <c r="R140" s="28">
        <f t="shared" si="100"/>
        <v>0</v>
      </c>
      <c r="S140" s="28">
        <v>0</v>
      </c>
      <c r="T140" s="28">
        <v>0</v>
      </c>
      <c r="U140" s="28">
        <v>0</v>
      </c>
      <c r="V140" s="28">
        <f t="shared" si="115"/>
        <v>18000</v>
      </c>
      <c r="W140" s="28">
        <f t="shared" si="116"/>
        <v>15000</v>
      </c>
      <c r="X140" s="28">
        <f t="shared" si="119"/>
        <v>18000</v>
      </c>
      <c r="Y140" s="28">
        <f t="shared" si="95"/>
        <v>1800</v>
      </c>
      <c r="Z140" s="28">
        <f t="shared" si="101"/>
        <v>135</v>
      </c>
      <c r="AA140" s="38">
        <v>0</v>
      </c>
      <c r="AB140" s="28">
        <v>0</v>
      </c>
      <c r="AC140" s="28">
        <v>0</v>
      </c>
      <c r="AD140" s="28">
        <f t="shared" ref="AD140:AD145" si="120">+Y140+Z140+AA140+AB140+AC140</f>
        <v>1935</v>
      </c>
      <c r="AE140" s="28">
        <f t="shared" ref="AE140:AE145" si="121">V140-AD140</f>
        <v>16065</v>
      </c>
      <c r="AF140" s="34" t="s">
        <v>38</v>
      </c>
      <c r="AG140" s="47">
        <v>44111</v>
      </c>
      <c r="AI140" s="56"/>
      <c r="AJ140" s="56"/>
      <c r="AK140" s="56"/>
      <c r="AL140" s="57"/>
    </row>
    <row r="141" spans="1:42" s="42" customFormat="1" ht="30.6" customHeight="1">
      <c r="A141" s="13">
        <v>132</v>
      </c>
      <c r="B141" s="45" t="s">
        <v>418</v>
      </c>
      <c r="C141" s="23" t="s">
        <v>434</v>
      </c>
      <c r="D141" s="61" t="s">
        <v>435</v>
      </c>
      <c r="E141" s="12" t="s">
        <v>283</v>
      </c>
      <c r="F141" s="62">
        <v>1115153456</v>
      </c>
      <c r="G141" s="14">
        <v>11717</v>
      </c>
      <c r="H141" s="80" t="s">
        <v>436</v>
      </c>
      <c r="I141" s="28">
        <v>14900</v>
      </c>
      <c r="J141" s="28">
        <v>0</v>
      </c>
      <c r="K141" s="28">
        <v>0</v>
      </c>
      <c r="L141" s="28">
        <v>0</v>
      </c>
      <c r="M141" s="28">
        <f t="shared" si="114"/>
        <v>14900</v>
      </c>
      <c r="N141" s="17">
        <v>0</v>
      </c>
      <c r="O141" s="17">
        <v>0</v>
      </c>
      <c r="P141" s="28">
        <f t="shared" si="98"/>
        <v>0</v>
      </c>
      <c r="Q141" s="28">
        <f t="shared" si="99"/>
        <v>0</v>
      </c>
      <c r="R141" s="28">
        <f t="shared" si="100"/>
        <v>0</v>
      </c>
      <c r="S141" s="28">
        <v>0</v>
      </c>
      <c r="T141" s="28">
        <v>0</v>
      </c>
      <c r="U141" s="28">
        <v>0</v>
      </c>
      <c r="V141" s="28">
        <f t="shared" si="115"/>
        <v>0</v>
      </c>
      <c r="W141" s="28">
        <f t="shared" si="116"/>
        <v>0</v>
      </c>
      <c r="X141" s="28">
        <f t="shared" si="119"/>
        <v>0</v>
      </c>
      <c r="Y141" s="28">
        <f t="shared" si="95"/>
        <v>0</v>
      </c>
      <c r="Z141" s="28">
        <f t="shared" si="101"/>
        <v>0</v>
      </c>
      <c r="AA141" s="38">
        <v>0</v>
      </c>
      <c r="AB141" s="28">
        <v>0</v>
      </c>
      <c r="AC141" s="28">
        <v>0</v>
      </c>
      <c r="AD141" s="28">
        <f t="shared" si="120"/>
        <v>0</v>
      </c>
      <c r="AE141" s="28">
        <f t="shared" si="121"/>
        <v>0</v>
      </c>
      <c r="AF141" s="34"/>
      <c r="AG141" s="47"/>
      <c r="AI141" s="56"/>
      <c r="AJ141" s="56"/>
      <c r="AK141" s="56"/>
      <c r="AL141" s="57"/>
    </row>
    <row r="142" spans="1:42" s="42" customFormat="1" ht="30.6" customHeight="1">
      <c r="A142" s="13">
        <v>133</v>
      </c>
      <c r="B142" s="45" t="s">
        <v>418</v>
      </c>
      <c r="C142" s="12" t="s">
        <v>462</v>
      </c>
      <c r="D142" s="12" t="s">
        <v>463</v>
      </c>
      <c r="E142" s="12" t="s">
        <v>280</v>
      </c>
      <c r="F142" s="16">
        <v>1013763164</v>
      </c>
      <c r="G142" s="215">
        <v>11907</v>
      </c>
      <c r="H142" s="80" t="s">
        <v>464</v>
      </c>
      <c r="I142" s="28">
        <v>20000</v>
      </c>
      <c r="J142" s="28">
        <v>0</v>
      </c>
      <c r="K142" s="28">
        <v>0</v>
      </c>
      <c r="L142" s="28">
        <v>0</v>
      </c>
      <c r="M142" s="28">
        <f>I142+J142+K142+L142</f>
        <v>20000</v>
      </c>
      <c r="N142" s="17">
        <v>30</v>
      </c>
      <c r="O142" s="17">
        <v>0</v>
      </c>
      <c r="P142" s="28">
        <f t="shared" si="98"/>
        <v>20000</v>
      </c>
      <c r="Q142" s="28">
        <f t="shared" si="99"/>
        <v>0</v>
      </c>
      <c r="R142" s="28">
        <f t="shared" si="100"/>
        <v>0</v>
      </c>
      <c r="S142" s="28">
        <v>0</v>
      </c>
      <c r="T142" s="28">
        <v>0</v>
      </c>
      <c r="U142" s="28">
        <v>0</v>
      </c>
      <c r="V142" s="28">
        <f>P142+Q142+R142+S142+T142+U142</f>
        <v>20000</v>
      </c>
      <c r="W142" s="28">
        <f>IF(P142&gt;15000,15000,P142)</f>
        <v>15000</v>
      </c>
      <c r="X142" s="28">
        <f>V142</f>
        <v>20000</v>
      </c>
      <c r="Y142" s="28">
        <f>ROUND(W142*12%,0)</f>
        <v>1800</v>
      </c>
      <c r="Z142" s="28">
        <f>CEILING(X142*0.75%,1)</f>
        <v>150</v>
      </c>
      <c r="AA142" s="38">
        <v>0</v>
      </c>
      <c r="AB142" s="28">
        <v>0</v>
      </c>
      <c r="AC142" s="28">
        <v>0</v>
      </c>
      <c r="AD142" s="28">
        <f>+Y142+Z142+AA142+AB142+AC142</f>
        <v>1950</v>
      </c>
      <c r="AE142" s="28">
        <f>V142-AD142</f>
        <v>18050</v>
      </c>
      <c r="AF142" s="34" t="s">
        <v>38</v>
      </c>
      <c r="AG142" s="47">
        <v>44111</v>
      </c>
      <c r="AH142" s="56"/>
      <c r="AI142" s="56"/>
      <c r="AJ142" s="56"/>
      <c r="AK142" s="56"/>
      <c r="AL142" s="56"/>
      <c r="AM142" s="56"/>
      <c r="AN142" s="56"/>
      <c r="AO142" s="56"/>
      <c r="AP142" s="57"/>
    </row>
    <row r="143" spans="1:42" s="42" customFormat="1" ht="30.6" customHeight="1">
      <c r="A143" s="13">
        <v>134</v>
      </c>
      <c r="B143" s="45" t="s">
        <v>418</v>
      </c>
      <c r="C143" s="23" t="s">
        <v>192</v>
      </c>
      <c r="D143" s="23" t="s">
        <v>437</v>
      </c>
      <c r="E143" s="12" t="s">
        <v>283</v>
      </c>
      <c r="F143" s="62">
        <v>1115521949</v>
      </c>
      <c r="G143" s="14">
        <v>11770</v>
      </c>
      <c r="H143" s="122" t="s">
        <v>438</v>
      </c>
      <c r="I143" s="28">
        <v>14900</v>
      </c>
      <c r="J143" s="28">
        <v>0</v>
      </c>
      <c r="K143" s="28">
        <v>0</v>
      </c>
      <c r="L143" s="28">
        <v>0</v>
      </c>
      <c r="M143" s="28">
        <f t="shared" si="114"/>
        <v>14900</v>
      </c>
      <c r="N143" s="17">
        <v>25</v>
      </c>
      <c r="O143" s="17">
        <v>0</v>
      </c>
      <c r="P143" s="28">
        <f t="shared" si="98"/>
        <v>12417</v>
      </c>
      <c r="Q143" s="28">
        <f t="shared" si="99"/>
        <v>0</v>
      </c>
      <c r="R143" s="28">
        <f t="shared" si="100"/>
        <v>0</v>
      </c>
      <c r="S143" s="28">
        <v>0</v>
      </c>
      <c r="T143" s="28">
        <v>0</v>
      </c>
      <c r="U143" s="28">
        <v>0</v>
      </c>
      <c r="V143" s="28">
        <f t="shared" si="115"/>
        <v>12417</v>
      </c>
      <c r="W143" s="28">
        <f t="shared" si="116"/>
        <v>12417</v>
      </c>
      <c r="X143" s="28">
        <f t="shared" si="119"/>
        <v>12417</v>
      </c>
      <c r="Y143" s="28">
        <f t="shared" si="95"/>
        <v>1490</v>
      </c>
      <c r="Z143" s="28">
        <f t="shared" si="101"/>
        <v>94</v>
      </c>
      <c r="AA143" s="38">
        <v>0</v>
      </c>
      <c r="AB143" s="28">
        <v>0</v>
      </c>
      <c r="AC143" s="28">
        <v>0</v>
      </c>
      <c r="AD143" s="28">
        <f t="shared" si="120"/>
        <v>1584</v>
      </c>
      <c r="AE143" s="28">
        <f t="shared" si="121"/>
        <v>10833</v>
      </c>
      <c r="AF143" s="34" t="s">
        <v>38</v>
      </c>
      <c r="AG143" s="47">
        <v>44111</v>
      </c>
      <c r="AI143" s="56"/>
      <c r="AJ143" s="56"/>
      <c r="AK143" s="56"/>
      <c r="AL143" s="57"/>
    </row>
    <row r="144" spans="1:42" s="42" customFormat="1" ht="30.6" customHeight="1">
      <c r="A144" s="13">
        <v>135</v>
      </c>
      <c r="B144" s="45" t="s">
        <v>418</v>
      </c>
      <c r="C144" s="23" t="s">
        <v>803</v>
      </c>
      <c r="D144" s="91" t="s">
        <v>804</v>
      </c>
      <c r="E144" s="12" t="s">
        <v>283</v>
      </c>
      <c r="F144" s="243">
        <v>1114887030</v>
      </c>
      <c r="G144" s="62">
        <v>11880</v>
      </c>
      <c r="H144" s="139" t="s">
        <v>805</v>
      </c>
      <c r="I144" s="28">
        <v>14900</v>
      </c>
      <c r="J144" s="28">
        <v>0</v>
      </c>
      <c r="K144" s="28">
        <v>0</v>
      </c>
      <c r="L144" s="28">
        <v>0</v>
      </c>
      <c r="M144" s="28">
        <f t="shared" si="114"/>
        <v>14900</v>
      </c>
      <c r="N144" s="17">
        <v>15</v>
      </c>
      <c r="O144" s="17">
        <v>0</v>
      </c>
      <c r="P144" s="28">
        <f t="shared" si="98"/>
        <v>7450</v>
      </c>
      <c r="Q144" s="28">
        <f t="shared" si="99"/>
        <v>0</v>
      </c>
      <c r="R144" s="28">
        <f t="shared" si="100"/>
        <v>0</v>
      </c>
      <c r="S144" s="28">
        <v>0</v>
      </c>
      <c r="T144" s="28">
        <v>0</v>
      </c>
      <c r="U144" s="28">
        <v>0</v>
      </c>
      <c r="V144" s="28">
        <f t="shared" si="115"/>
        <v>7450</v>
      </c>
      <c r="W144" s="28">
        <f t="shared" si="116"/>
        <v>7450</v>
      </c>
      <c r="X144" s="28">
        <f t="shared" si="119"/>
        <v>7450</v>
      </c>
      <c r="Y144" s="28">
        <f t="shared" si="95"/>
        <v>894</v>
      </c>
      <c r="Z144" s="28">
        <f t="shared" si="101"/>
        <v>56</v>
      </c>
      <c r="AA144" s="38">
        <v>0</v>
      </c>
      <c r="AB144" s="28">
        <v>0</v>
      </c>
      <c r="AC144" s="28">
        <v>0</v>
      </c>
      <c r="AD144" s="28">
        <f t="shared" si="120"/>
        <v>950</v>
      </c>
      <c r="AE144" s="28">
        <f t="shared" si="121"/>
        <v>6500</v>
      </c>
      <c r="AF144" s="34" t="s">
        <v>38</v>
      </c>
      <c r="AG144" s="47">
        <v>44111</v>
      </c>
      <c r="AI144" s="56"/>
      <c r="AJ144" s="56"/>
      <c r="AK144" s="56"/>
      <c r="AL144" s="57"/>
    </row>
    <row r="145" spans="1:42" s="42" customFormat="1" ht="30.6" customHeight="1">
      <c r="A145" s="13">
        <v>136</v>
      </c>
      <c r="B145" s="45" t="s">
        <v>418</v>
      </c>
      <c r="C145" s="23" t="s">
        <v>833</v>
      </c>
      <c r="D145" s="23" t="s">
        <v>834</v>
      </c>
      <c r="E145" s="12" t="s">
        <v>283</v>
      </c>
      <c r="F145" s="244" t="s">
        <v>835</v>
      </c>
      <c r="G145" s="62">
        <v>11904</v>
      </c>
      <c r="H145" s="139" t="s">
        <v>836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si="114"/>
        <v>14900</v>
      </c>
      <c r="N145" s="17">
        <v>15</v>
      </c>
      <c r="O145" s="17">
        <v>0</v>
      </c>
      <c r="P145" s="28">
        <f t="shared" si="98"/>
        <v>7450</v>
      </c>
      <c r="Q145" s="28">
        <f t="shared" si="99"/>
        <v>0</v>
      </c>
      <c r="R145" s="28">
        <f t="shared" si="100"/>
        <v>0</v>
      </c>
      <c r="S145" s="28">
        <v>0</v>
      </c>
      <c r="T145" s="28">
        <v>0</v>
      </c>
      <c r="U145" s="28">
        <v>0</v>
      </c>
      <c r="V145" s="28">
        <f t="shared" si="115"/>
        <v>7450</v>
      </c>
      <c r="W145" s="28">
        <f t="shared" si="116"/>
        <v>7450</v>
      </c>
      <c r="X145" s="28">
        <f t="shared" si="119"/>
        <v>7450</v>
      </c>
      <c r="Y145" s="28">
        <f t="shared" si="95"/>
        <v>894</v>
      </c>
      <c r="Z145" s="28">
        <f t="shared" si="101"/>
        <v>56</v>
      </c>
      <c r="AA145" s="38">
        <v>0</v>
      </c>
      <c r="AB145" s="28">
        <v>0</v>
      </c>
      <c r="AC145" s="28">
        <v>0</v>
      </c>
      <c r="AD145" s="28">
        <f t="shared" si="120"/>
        <v>950</v>
      </c>
      <c r="AE145" s="28">
        <f t="shared" si="121"/>
        <v>6500</v>
      </c>
      <c r="AF145" s="34" t="s">
        <v>38</v>
      </c>
      <c r="AG145" s="47">
        <v>44111</v>
      </c>
      <c r="AI145" s="56"/>
      <c r="AJ145" s="56"/>
      <c r="AK145" s="56"/>
      <c r="AL145" s="57"/>
    </row>
    <row r="146" spans="1:42" s="42" customFormat="1" ht="30.6" customHeight="1">
      <c r="A146" s="13">
        <v>137</v>
      </c>
      <c r="B146" s="45" t="s">
        <v>418</v>
      </c>
      <c r="C146" s="129" t="s">
        <v>468</v>
      </c>
      <c r="D146" s="12" t="s">
        <v>469</v>
      </c>
      <c r="E146" s="12" t="s">
        <v>277</v>
      </c>
      <c r="F146" s="123">
        <v>1114138697</v>
      </c>
      <c r="G146" s="14">
        <v>1396</v>
      </c>
      <c r="H146" s="157" t="s">
        <v>470</v>
      </c>
      <c r="I146" s="28">
        <v>18000</v>
      </c>
      <c r="J146" s="28">
        <v>0</v>
      </c>
      <c r="K146" s="28">
        <v>0</v>
      </c>
      <c r="L146" s="28">
        <v>0</v>
      </c>
      <c r="M146" s="28">
        <f>I146+J146+K146+L146</f>
        <v>18000</v>
      </c>
      <c r="N146" s="17">
        <v>30</v>
      </c>
      <c r="O146" s="17">
        <v>0</v>
      </c>
      <c r="P146" s="28">
        <f t="shared" si="98"/>
        <v>18000</v>
      </c>
      <c r="Q146" s="28">
        <f t="shared" si="99"/>
        <v>0</v>
      </c>
      <c r="R146" s="28">
        <f t="shared" si="100"/>
        <v>0</v>
      </c>
      <c r="S146" s="28">
        <v>0</v>
      </c>
      <c r="T146" s="28">
        <v>0</v>
      </c>
      <c r="U146" s="28">
        <v>0</v>
      </c>
      <c r="V146" s="28">
        <f>P146+Q146+R146+S146+T146+U146</f>
        <v>18000</v>
      </c>
      <c r="W146" s="28">
        <f>IF(P146&gt;15000,15000,P146)</f>
        <v>15000</v>
      </c>
      <c r="X146" s="28">
        <f>V146</f>
        <v>18000</v>
      </c>
      <c r="Y146" s="28">
        <f t="shared" si="95"/>
        <v>1800</v>
      </c>
      <c r="Z146" s="28">
        <f>CEILING(X146*0.75%,1)</f>
        <v>135</v>
      </c>
      <c r="AA146" s="38">
        <v>0</v>
      </c>
      <c r="AB146" s="28">
        <v>0</v>
      </c>
      <c r="AC146" s="28">
        <v>0</v>
      </c>
      <c r="AD146" s="28">
        <f>+Y146+Z146+AA146+AB146+AC146</f>
        <v>1935</v>
      </c>
      <c r="AE146" s="28">
        <f>V146-AD146</f>
        <v>16065</v>
      </c>
      <c r="AF146" s="34" t="s">
        <v>38</v>
      </c>
      <c r="AG146" s="47">
        <v>44111</v>
      </c>
      <c r="AH146" s="56"/>
      <c r="AI146" s="56"/>
      <c r="AJ146" s="56"/>
      <c r="AK146" s="56"/>
      <c r="AL146" s="56"/>
      <c r="AM146" s="56"/>
      <c r="AN146" s="56"/>
      <c r="AO146" s="56"/>
      <c r="AP146" s="57"/>
    </row>
    <row r="147" spans="1:42" s="42" customFormat="1" ht="30.6" customHeight="1">
      <c r="A147" s="13">
        <v>138</v>
      </c>
      <c r="B147" s="45" t="s">
        <v>418</v>
      </c>
      <c r="C147" s="23" t="s">
        <v>471</v>
      </c>
      <c r="D147" s="23" t="s">
        <v>472</v>
      </c>
      <c r="E147" s="12" t="s">
        <v>283</v>
      </c>
      <c r="F147" s="82">
        <v>1115302458</v>
      </c>
      <c r="G147" s="82">
        <v>11642</v>
      </c>
      <c r="H147" s="122" t="s">
        <v>473</v>
      </c>
      <c r="I147" s="28">
        <v>14900</v>
      </c>
      <c r="J147" s="28">
        <v>0</v>
      </c>
      <c r="K147" s="28">
        <v>0</v>
      </c>
      <c r="L147" s="28">
        <v>0</v>
      </c>
      <c r="M147" s="28">
        <f>I147+J147+K147+L147</f>
        <v>14900</v>
      </c>
      <c r="N147" s="17">
        <v>0</v>
      </c>
      <c r="O147" s="17">
        <v>0</v>
      </c>
      <c r="P147" s="28">
        <f t="shared" si="98"/>
        <v>0</v>
      </c>
      <c r="Q147" s="28">
        <f t="shared" si="99"/>
        <v>0</v>
      </c>
      <c r="R147" s="28">
        <f t="shared" si="100"/>
        <v>0</v>
      </c>
      <c r="S147" s="28">
        <v>0</v>
      </c>
      <c r="T147" s="28">
        <v>0</v>
      </c>
      <c r="U147" s="28">
        <v>0</v>
      </c>
      <c r="V147" s="28">
        <f>P147+Q147+R147+S147+T147+U147</f>
        <v>0</v>
      </c>
      <c r="W147" s="28">
        <f>IF(P147&gt;15000,15000,P147)</f>
        <v>0</v>
      </c>
      <c r="X147" s="28">
        <f>V147</f>
        <v>0</v>
      </c>
      <c r="Y147" s="28">
        <f t="shared" si="95"/>
        <v>0</v>
      </c>
      <c r="Z147" s="28">
        <f>CEILING(X147*0.75%,1)</f>
        <v>0</v>
      </c>
      <c r="AA147" s="38">
        <v>0</v>
      </c>
      <c r="AB147" s="28">
        <v>0</v>
      </c>
      <c r="AC147" s="28">
        <v>0</v>
      </c>
      <c r="AD147" s="28">
        <f>+Y147+Z147+AA147+AB147+AC147</f>
        <v>0</v>
      </c>
      <c r="AE147" s="28">
        <f>V147-AD147</f>
        <v>0</v>
      </c>
      <c r="AF147" s="34"/>
      <c r="AG147" s="47"/>
      <c r="AH147" s="56"/>
      <c r="AI147" s="56"/>
      <c r="AJ147" s="56"/>
      <c r="AK147" s="56"/>
      <c r="AL147" s="56"/>
      <c r="AM147" s="56"/>
      <c r="AN147" s="56"/>
      <c r="AO147" s="56"/>
      <c r="AP147" s="57"/>
    </row>
    <row r="148" spans="1:42" s="42" customFormat="1" ht="30.6" customHeight="1">
      <c r="A148" s="13">
        <v>139</v>
      </c>
      <c r="B148" s="45" t="s">
        <v>418</v>
      </c>
      <c r="C148" s="23" t="s">
        <v>474</v>
      </c>
      <c r="D148" s="143" t="s">
        <v>475</v>
      </c>
      <c r="E148" s="12" t="s">
        <v>283</v>
      </c>
      <c r="F148" s="82">
        <v>1115413077</v>
      </c>
      <c r="G148" s="82">
        <v>11687</v>
      </c>
      <c r="H148" s="122" t="s">
        <v>476</v>
      </c>
      <c r="I148" s="28">
        <v>14900</v>
      </c>
      <c r="J148" s="28">
        <v>0</v>
      </c>
      <c r="K148" s="28">
        <v>0</v>
      </c>
      <c r="L148" s="28">
        <v>0</v>
      </c>
      <c r="M148" s="28">
        <f>I148+J148+K148+L148</f>
        <v>14900</v>
      </c>
      <c r="N148" s="17">
        <v>0</v>
      </c>
      <c r="O148" s="17">
        <v>0</v>
      </c>
      <c r="P148" s="28">
        <f t="shared" si="98"/>
        <v>0</v>
      </c>
      <c r="Q148" s="28">
        <f t="shared" si="99"/>
        <v>0</v>
      </c>
      <c r="R148" s="28">
        <f t="shared" si="100"/>
        <v>0</v>
      </c>
      <c r="S148" s="28">
        <v>0</v>
      </c>
      <c r="T148" s="28">
        <v>0</v>
      </c>
      <c r="U148" s="28">
        <v>0</v>
      </c>
      <c r="V148" s="28">
        <f>P148+Q148+R148+S148+T148+U148</f>
        <v>0</v>
      </c>
      <c r="W148" s="28">
        <f>IF(P148&gt;15000,15000,P148)</f>
        <v>0</v>
      </c>
      <c r="X148" s="28">
        <f>V148</f>
        <v>0</v>
      </c>
      <c r="Y148" s="28">
        <f t="shared" si="95"/>
        <v>0</v>
      </c>
      <c r="Z148" s="28">
        <f>CEILING(X148*0.75%,1)</f>
        <v>0</v>
      </c>
      <c r="AA148" s="38">
        <v>0</v>
      </c>
      <c r="AB148" s="28">
        <v>0</v>
      </c>
      <c r="AC148" s="28">
        <v>0</v>
      </c>
      <c r="AD148" s="28">
        <f>+Y148+Z148+AA148+AB148+AC148</f>
        <v>0</v>
      </c>
      <c r="AE148" s="28">
        <f>V148-AD148</f>
        <v>0</v>
      </c>
      <c r="AF148" s="204"/>
      <c r="AG148" s="235"/>
      <c r="AH148" s="56"/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3">
        <v>140</v>
      </c>
      <c r="B149" s="16" t="s">
        <v>439</v>
      </c>
      <c r="C149" s="12" t="s">
        <v>439</v>
      </c>
      <c r="D149" s="23" t="s">
        <v>363</v>
      </c>
      <c r="E149" s="12" t="s">
        <v>280</v>
      </c>
      <c r="F149" s="17">
        <v>1112203854</v>
      </c>
      <c r="G149" s="14">
        <v>1272</v>
      </c>
      <c r="H149" s="157" t="s">
        <v>440</v>
      </c>
      <c r="I149" s="28">
        <v>20000</v>
      </c>
      <c r="J149" s="28">
        <v>0</v>
      </c>
      <c r="K149" s="28">
        <v>0</v>
      </c>
      <c r="L149" s="28">
        <v>0</v>
      </c>
      <c r="M149" s="28">
        <f>I149+J149+K149+L149</f>
        <v>20000</v>
      </c>
      <c r="N149" s="17">
        <v>30</v>
      </c>
      <c r="O149" s="17">
        <v>0</v>
      </c>
      <c r="P149" s="28">
        <f t="shared" si="98"/>
        <v>20000</v>
      </c>
      <c r="Q149" s="28">
        <f t="shared" si="99"/>
        <v>0</v>
      </c>
      <c r="R149" s="28">
        <f t="shared" si="100"/>
        <v>0</v>
      </c>
      <c r="S149" s="28">
        <v>0</v>
      </c>
      <c r="T149" s="28">
        <v>0</v>
      </c>
      <c r="U149" s="28">
        <v>0</v>
      </c>
      <c r="V149" s="28">
        <f>P149+Q149+R149+S149+T149+U149</f>
        <v>20000</v>
      </c>
      <c r="W149" s="28">
        <f>IF(P149&gt;15000,15000,P149)</f>
        <v>15000</v>
      </c>
      <c r="X149" s="28">
        <f>V149</f>
        <v>20000</v>
      </c>
      <c r="Y149" s="28">
        <f t="shared" si="95"/>
        <v>1800</v>
      </c>
      <c r="Z149" s="28">
        <f t="shared" si="101"/>
        <v>150</v>
      </c>
      <c r="AA149" s="38">
        <v>0</v>
      </c>
      <c r="AB149" s="28">
        <v>0</v>
      </c>
      <c r="AC149" s="28">
        <v>0</v>
      </c>
      <c r="AD149" s="28">
        <f>+Y149+Z149+AA149+AB149+AC149</f>
        <v>1950</v>
      </c>
      <c r="AE149" s="28">
        <f>V149-AD149</f>
        <v>18050</v>
      </c>
      <c r="AF149" s="34" t="s">
        <v>38</v>
      </c>
      <c r="AG149" s="47">
        <v>44114</v>
      </c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141</v>
      </c>
      <c r="B150" s="16" t="s">
        <v>439</v>
      </c>
      <c r="C150" s="25" t="s">
        <v>441</v>
      </c>
      <c r="D150" s="25" t="s">
        <v>442</v>
      </c>
      <c r="E150" s="12" t="s">
        <v>283</v>
      </c>
      <c r="F150" s="13">
        <v>1113795329</v>
      </c>
      <c r="G150" s="14">
        <v>11841</v>
      </c>
      <c r="H150" s="96" t="s">
        <v>443</v>
      </c>
      <c r="I150" s="28">
        <v>14900</v>
      </c>
      <c r="J150" s="28">
        <v>0</v>
      </c>
      <c r="K150" s="28">
        <v>0</v>
      </c>
      <c r="L150" s="28">
        <v>0</v>
      </c>
      <c r="M150" s="28">
        <f>I150+J150+K150+L150</f>
        <v>14900</v>
      </c>
      <c r="N150" s="17">
        <v>30</v>
      </c>
      <c r="O150" s="17">
        <v>0</v>
      </c>
      <c r="P150" s="28">
        <f t="shared" si="98"/>
        <v>14900</v>
      </c>
      <c r="Q150" s="28">
        <f t="shared" si="99"/>
        <v>0</v>
      </c>
      <c r="R150" s="28">
        <f t="shared" si="100"/>
        <v>0</v>
      </c>
      <c r="S150" s="28">
        <v>0</v>
      </c>
      <c r="T150" s="28">
        <v>0</v>
      </c>
      <c r="U150" s="28">
        <v>0</v>
      </c>
      <c r="V150" s="28">
        <f>P150+Q150+R150+S150+T150+U150</f>
        <v>14900</v>
      </c>
      <c r="W150" s="28">
        <f>IF(P150&gt;15000,15000,P150)</f>
        <v>14900</v>
      </c>
      <c r="X150" s="28">
        <f>V150</f>
        <v>14900</v>
      </c>
      <c r="Y150" s="28">
        <f t="shared" si="95"/>
        <v>1788</v>
      </c>
      <c r="Z150" s="28">
        <f t="shared" si="101"/>
        <v>112</v>
      </c>
      <c r="AA150" s="38">
        <v>0</v>
      </c>
      <c r="AB150" s="28">
        <v>0</v>
      </c>
      <c r="AC150" s="28">
        <v>0</v>
      </c>
      <c r="AD150" s="28">
        <f>+Y150+Z150+AA150+AB150+AC150</f>
        <v>1900</v>
      </c>
      <c r="AE150" s="28">
        <f>V150-AD150</f>
        <v>13000</v>
      </c>
      <c r="AF150" s="34" t="s">
        <v>38</v>
      </c>
      <c r="AG150" s="47">
        <v>44114</v>
      </c>
      <c r="AH150" s="56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3">
        <v>142</v>
      </c>
      <c r="B151" s="16" t="s">
        <v>439</v>
      </c>
      <c r="C151" s="25" t="s">
        <v>444</v>
      </c>
      <c r="D151" s="171" t="s">
        <v>445</v>
      </c>
      <c r="E151" s="12" t="s">
        <v>283</v>
      </c>
      <c r="F151" s="102">
        <v>1115622997</v>
      </c>
      <c r="G151" s="14">
        <v>11828</v>
      </c>
      <c r="H151" s="96" t="s">
        <v>446</v>
      </c>
      <c r="I151" s="28">
        <v>14900</v>
      </c>
      <c r="J151" s="28">
        <v>0</v>
      </c>
      <c r="K151" s="28">
        <v>0</v>
      </c>
      <c r="L151" s="28">
        <v>0</v>
      </c>
      <c r="M151" s="28">
        <f t="shared" ref="M151:M152" si="122">I151+J151+K151+L151</f>
        <v>14900</v>
      </c>
      <c r="N151" s="17">
        <v>30</v>
      </c>
      <c r="O151" s="17">
        <v>0</v>
      </c>
      <c r="P151" s="28">
        <f t="shared" si="98"/>
        <v>14900</v>
      </c>
      <c r="Q151" s="28">
        <f t="shared" si="99"/>
        <v>0</v>
      </c>
      <c r="R151" s="28">
        <f t="shared" si="100"/>
        <v>0</v>
      </c>
      <c r="S151" s="28">
        <v>0</v>
      </c>
      <c r="T151" s="28">
        <v>0</v>
      </c>
      <c r="U151" s="28">
        <v>0</v>
      </c>
      <c r="V151" s="28">
        <f t="shared" ref="V151:V174" si="123">P151+Q151+R151+S151+T151+U151</f>
        <v>14900</v>
      </c>
      <c r="W151" s="28">
        <f t="shared" ref="W151:W158" si="124">IF(P151&gt;15000,15000,P151)</f>
        <v>14900</v>
      </c>
      <c r="X151" s="28">
        <f t="shared" ref="X151:X158" si="125">V151</f>
        <v>14900</v>
      </c>
      <c r="Y151" s="28">
        <f t="shared" si="95"/>
        <v>1788</v>
      </c>
      <c r="Z151" s="28">
        <f t="shared" si="101"/>
        <v>112</v>
      </c>
      <c r="AA151" s="38">
        <v>0</v>
      </c>
      <c r="AB151" s="28">
        <v>0</v>
      </c>
      <c r="AC151" s="28">
        <v>0</v>
      </c>
      <c r="AD151" s="28">
        <f t="shared" ref="AD151:AD158" si="126">+Y151+Z151+AA151+AB151+AC151</f>
        <v>1900</v>
      </c>
      <c r="AE151" s="28">
        <f t="shared" ref="AE151:AE153" si="127">V151-AD151</f>
        <v>13000</v>
      </c>
      <c r="AF151" s="34" t="s">
        <v>38</v>
      </c>
      <c r="AG151" s="47">
        <v>44116</v>
      </c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3">
        <v>143</v>
      </c>
      <c r="B152" s="16" t="s">
        <v>439</v>
      </c>
      <c r="C152" s="25" t="s">
        <v>447</v>
      </c>
      <c r="D152" s="171" t="s">
        <v>448</v>
      </c>
      <c r="E152" s="12" t="s">
        <v>283</v>
      </c>
      <c r="F152" s="102">
        <v>1115623001</v>
      </c>
      <c r="G152" s="14">
        <v>11871</v>
      </c>
      <c r="H152" s="96" t="s">
        <v>449</v>
      </c>
      <c r="I152" s="28">
        <v>14900</v>
      </c>
      <c r="J152" s="28">
        <v>0</v>
      </c>
      <c r="K152" s="28">
        <v>0</v>
      </c>
      <c r="L152" s="28">
        <v>0</v>
      </c>
      <c r="M152" s="28">
        <f t="shared" si="122"/>
        <v>14900</v>
      </c>
      <c r="N152" s="17">
        <v>22</v>
      </c>
      <c r="O152" s="17">
        <v>0</v>
      </c>
      <c r="P152" s="28">
        <f t="shared" si="98"/>
        <v>10927</v>
      </c>
      <c r="Q152" s="28">
        <f t="shared" si="99"/>
        <v>0</v>
      </c>
      <c r="R152" s="28">
        <f t="shared" si="100"/>
        <v>0</v>
      </c>
      <c r="S152" s="28">
        <v>0</v>
      </c>
      <c r="T152" s="28">
        <v>0</v>
      </c>
      <c r="U152" s="28">
        <v>0</v>
      </c>
      <c r="V152" s="28">
        <f t="shared" si="123"/>
        <v>10927</v>
      </c>
      <c r="W152" s="28">
        <f t="shared" si="124"/>
        <v>10927</v>
      </c>
      <c r="X152" s="28">
        <f t="shared" si="125"/>
        <v>10927</v>
      </c>
      <c r="Y152" s="28">
        <f t="shared" ref="Y152:Y215" si="128">ROUND(W152*12%,0)</f>
        <v>1311</v>
      </c>
      <c r="Z152" s="28">
        <f t="shared" si="101"/>
        <v>82</v>
      </c>
      <c r="AA152" s="38">
        <v>0</v>
      </c>
      <c r="AB152" s="28">
        <v>0</v>
      </c>
      <c r="AC152" s="28">
        <v>0</v>
      </c>
      <c r="AD152" s="28">
        <f t="shared" si="126"/>
        <v>1393</v>
      </c>
      <c r="AE152" s="28">
        <f t="shared" si="127"/>
        <v>9534</v>
      </c>
      <c r="AF152" s="34" t="s">
        <v>38</v>
      </c>
      <c r="AG152" s="47">
        <v>44114</v>
      </c>
      <c r="AH152" s="56"/>
      <c r="AI152" s="56"/>
      <c r="AJ152" s="56"/>
      <c r="AK152" s="56"/>
      <c r="AL152" s="56"/>
      <c r="AM152" s="56"/>
      <c r="AN152" s="56"/>
      <c r="AO152" s="56"/>
      <c r="AP152" s="57"/>
    </row>
    <row r="153" spans="1:42" s="42" customFormat="1" ht="30.6" customHeight="1">
      <c r="A153" s="13">
        <v>144</v>
      </c>
      <c r="B153" s="16" t="s">
        <v>439</v>
      </c>
      <c r="C153" s="25" t="s">
        <v>345</v>
      </c>
      <c r="D153" s="91" t="s">
        <v>806</v>
      </c>
      <c r="E153" s="12" t="s">
        <v>283</v>
      </c>
      <c r="F153" s="102">
        <v>1114965742</v>
      </c>
      <c r="G153" s="245">
        <v>11873</v>
      </c>
      <c r="H153" s="246">
        <v>101002589929</v>
      </c>
      <c r="I153" s="28">
        <v>14900</v>
      </c>
      <c r="J153" s="28">
        <v>0</v>
      </c>
      <c r="K153" s="28">
        <v>0</v>
      </c>
      <c r="L153" s="28">
        <v>0</v>
      </c>
      <c r="M153" s="28">
        <v>14900</v>
      </c>
      <c r="N153" s="17">
        <v>30</v>
      </c>
      <c r="O153" s="17">
        <v>0</v>
      </c>
      <c r="P153" s="28">
        <f t="shared" ref="P153:P216" si="129">ROUND(I153/30*N153,0)</f>
        <v>14900</v>
      </c>
      <c r="Q153" s="28">
        <f t="shared" ref="Q153:Q216" si="130">ROUND(J153/30*N153,0)</f>
        <v>0</v>
      </c>
      <c r="R153" s="28">
        <f t="shared" ref="R153:R216" si="131">ROUND(K153/30*N153,0)</f>
        <v>0</v>
      </c>
      <c r="S153" s="28">
        <v>0</v>
      </c>
      <c r="T153" s="28">
        <v>0</v>
      </c>
      <c r="U153" s="28">
        <v>0</v>
      </c>
      <c r="V153" s="28">
        <f t="shared" si="123"/>
        <v>14900</v>
      </c>
      <c r="W153" s="28">
        <f t="shared" si="124"/>
        <v>14900</v>
      </c>
      <c r="X153" s="28">
        <f t="shared" si="125"/>
        <v>14900</v>
      </c>
      <c r="Y153" s="28">
        <f t="shared" si="128"/>
        <v>1788</v>
      </c>
      <c r="Z153" s="28">
        <f t="shared" ref="Z153:Z216" si="132">CEILING(X153*0.75%,1)</f>
        <v>112</v>
      </c>
      <c r="AA153" s="38">
        <v>0</v>
      </c>
      <c r="AB153" s="28">
        <v>0</v>
      </c>
      <c r="AC153" s="28">
        <v>0</v>
      </c>
      <c r="AD153" s="28">
        <f t="shared" si="126"/>
        <v>1900</v>
      </c>
      <c r="AE153" s="28">
        <f t="shared" si="127"/>
        <v>13000</v>
      </c>
      <c r="AF153" s="34" t="s">
        <v>38</v>
      </c>
      <c r="AG153" s="47">
        <v>44114</v>
      </c>
      <c r="AH153" s="56"/>
      <c r="AI153" s="56"/>
      <c r="AJ153" s="56"/>
      <c r="AK153" s="56"/>
      <c r="AL153" s="56"/>
      <c r="AM153" s="56"/>
      <c r="AN153" s="56"/>
      <c r="AO153" s="56"/>
      <c r="AP153" s="57"/>
    </row>
    <row r="154" spans="1:42" s="42" customFormat="1" ht="30.6" customHeight="1">
      <c r="A154" s="13">
        <v>145</v>
      </c>
      <c r="B154" s="45" t="s">
        <v>450</v>
      </c>
      <c r="C154" s="129" t="s">
        <v>450</v>
      </c>
      <c r="D154" s="12" t="s">
        <v>451</v>
      </c>
      <c r="E154" s="12" t="s">
        <v>280</v>
      </c>
      <c r="F154" s="17">
        <v>1112210284</v>
      </c>
      <c r="G154" s="14">
        <v>11870</v>
      </c>
      <c r="H154" s="157" t="s">
        <v>452</v>
      </c>
      <c r="I154" s="28">
        <v>20000</v>
      </c>
      <c r="J154" s="28">
        <v>0</v>
      </c>
      <c r="K154" s="28">
        <v>0</v>
      </c>
      <c r="L154" s="28">
        <v>0</v>
      </c>
      <c r="M154" s="28">
        <f t="shared" ref="M154:M157" si="133">I154+J154+K154+L154</f>
        <v>20000</v>
      </c>
      <c r="N154" s="17">
        <v>30</v>
      </c>
      <c r="O154" s="17">
        <v>0</v>
      </c>
      <c r="P154" s="28">
        <f t="shared" si="129"/>
        <v>20000</v>
      </c>
      <c r="Q154" s="28">
        <f t="shared" si="130"/>
        <v>0</v>
      </c>
      <c r="R154" s="28">
        <f t="shared" si="131"/>
        <v>0</v>
      </c>
      <c r="S154" s="28">
        <v>0</v>
      </c>
      <c r="T154" s="28">
        <v>0</v>
      </c>
      <c r="U154" s="28">
        <v>0</v>
      </c>
      <c r="V154" s="28">
        <f t="shared" si="123"/>
        <v>20000</v>
      </c>
      <c r="W154" s="28">
        <f t="shared" si="124"/>
        <v>15000</v>
      </c>
      <c r="X154" s="28">
        <f t="shared" si="125"/>
        <v>20000</v>
      </c>
      <c r="Y154" s="28">
        <f t="shared" si="128"/>
        <v>1800</v>
      </c>
      <c r="Z154" s="28">
        <f t="shared" si="132"/>
        <v>150</v>
      </c>
      <c r="AA154" s="38">
        <v>0</v>
      </c>
      <c r="AB154" s="28">
        <v>0</v>
      </c>
      <c r="AC154" s="28">
        <v>0</v>
      </c>
      <c r="AD154" s="28">
        <f t="shared" si="126"/>
        <v>1950</v>
      </c>
      <c r="AE154" s="28">
        <f>V154-AD154</f>
        <v>18050</v>
      </c>
      <c r="AF154" s="34" t="s">
        <v>38</v>
      </c>
      <c r="AG154" s="47">
        <v>44111</v>
      </c>
      <c r="AI154" s="56"/>
      <c r="AJ154" s="56"/>
      <c r="AK154" s="56"/>
      <c r="AM154" s="56"/>
      <c r="AN154" s="56"/>
      <c r="AO154" s="56"/>
      <c r="AP154" s="57"/>
    </row>
    <row r="155" spans="1:42" s="42" customFormat="1" ht="30.6" customHeight="1">
      <c r="A155" s="13">
        <v>146</v>
      </c>
      <c r="B155" s="45" t="s">
        <v>450</v>
      </c>
      <c r="C155" s="12" t="s">
        <v>453</v>
      </c>
      <c r="D155" s="91" t="s">
        <v>454</v>
      </c>
      <c r="E155" s="12" t="s">
        <v>283</v>
      </c>
      <c r="F155" s="102">
        <v>1115466954</v>
      </c>
      <c r="G155" s="17">
        <v>11714</v>
      </c>
      <c r="H155" s="157" t="s">
        <v>455</v>
      </c>
      <c r="I155" s="28">
        <v>14900</v>
      </c>
      <c r="J155" s="28">
        <v>0</v>
      </c>
      <c r="K155" s="28">
        <v>0</v>
      </c>
      <c r="L155" s="28">
        <v>0</v>
      </c>
      <c r="M155" s="28">
        <f>I155+J155+K155+L155</f>
        <v>14900</v>
      </c>
      <c r="N155" s="17">
        <v>0</v>
      </c>
      <c r="O155" s="17">
        <v>0</v>
      </c>
      <c r="P155" s="28">
        <f t="shared" si="129"/>
        <v>0</v>
      </c>
      <c r="Q155" s="28">
        <f t="shared" si="130"/>
        <v>0</v>
      </c>
      <c r="R155" s="28">
        <f t="shared" si="131"/>
        <v>0</v>
      </c>
      <c r="S155" s="28">
        <v>0</v>
      </c>
      <c r="T155" s="28">
        <v>0</v>
      </c>
      <c r="U155" s="28">
        <v>0</v>
      </c>
      <c r="V155" s="28">
        <f>P155+Q155+R155+S155+T155+U155</f>
        <v>0</v>
      </c>
      <c r="W155" s="28">
        <f>IF(P155&gt;15000,15000,P155)</f>
        <v>0</v>
      </c>
      <c r="X155" s="28">
        <f>V155</f>
        <v>0</v>
      </c>
      <c r="Y155" s="28">
        <f t="shared" si="128"/>
        <v>0</v>
      </c>
      <c r="Z155" s="28">
        <f>CEILING(X155*0.75%,1)</f>
        <v>0</v>
      </c>
      <c r="AA155" s="38">
        <v>0</v>
      </c>
      <c r="AB155" s="28">
        <v>0</v>
      </c>
      <c r="AC155" s="28">
        <v>0</v>
      </c>
      <c r="AD155" s="28">
        <f>+Y155+Z155+AA155+AB155+AC155</f>
        <v>0</v>
      </c>
      <c r="AE155" s="28">
        <f>V155-AD155</f>
        <v>0</v>
      </c>
      <c r="AF155" s="52"/>
      <c r="AG155" s="47"/>
      <c r="AH155" s="56"/>
      <c r="AI155" s="56"/>
      <c r="AJ155" s="56"/>
      <c r="AK155" s="56"/>
      <c r="AL155" s="57"/>
    </row>
    <row r="156" spans="1:42" s="42" customFormat="1" ht="30.6" customHeight="1">
      <c r="A156" s="13">
        <v>147</v>
      </c>
      <c r="B156" s="12" t="s">
        <v>456</v>
      </c>
      <c r="C156" s="12" t="s">
        <v>456</v>
      </c>
      <c r="D156" s="12" t="s">
        <v>457</v>
      </c>
      <c r="E156" s="12" t="s">
        <v>277</v>
      </c>
      <c r="F156" s="17">
        <v>1113931418</v>
      </c>
      <c r="G156" s="17">
        <v>809</v>
      </c>
      <c r="H156" s="157" t="s">
        <v>458</v>
      </c>
      <c r="I156" s="28">
        <v>20000</v>
      </c>
      <c r="J156" s="28">
        <v>0</v>
      </c>
      <c r="K156" s="28">
        <v>0</v>
      </c>
      <c r="L156" s="28">
        <v>0</v>
      </c>
      <c r="M156" s="28">
        <f t="shared" si="133"/>
        <v>20000</v>
      </c>
      <c r="N156" s="17">
        <v>30</v>
      </c>
      <c r="O156" s="17">
        <v>0</v>
      </c>
      <c r="P156" s="28">
        <f t="shared" si="129"/>
        <v>20000</v>
      </c>
      <c r="Q156" s="28">
        <f t="shared" si="130"/>
        <v>0</v>
      </c>
      <c r="R156" s="28">
        <f t="shared" si="131"/>
        <v>0</v>
      </c>
      <c r="S156" s="28">
        <v>0</v>
      </c>
      <c r="T156" s="28">
        <v>0</v>
      </c>
      <c r="U156" s="28">
        <v>0</v>
      </c>
      <c r="V156" s="28">
        <f t="shared" si="123"/>
        <v>20000</v>
      </c>
      <c r="W156" s="28">
        <f t="shared" si="124"/>
        <v>15000</v>
      </c>
      <c r="X156" s="28">
        <f t="shared" si="125"/>
        <v>20000</v>
      </c>
      <c r="Y156" s="28">
        <f t="shared" si="128"/>
        <v>1800</v>
      </c>
      <c r="Z156" s="28">
        <f t="shared" si="132"/>
        <v>150</v>
      </c>
      <c r="AA156" s="38">
        <v>0</v>
      </c>
      <c r="AB156" s="28">
        <v>0</v>
      </c>
      <c r="AC156" s="28">
        <v>0</v>
      </c>
      <c r="AD156" s="28">
        <f t="shared" si="126"/>
        <v>1950</v>
      </c>
      <c r="AE156" s="28">
        <f>V156-AD156</f>
        <v>18050</v>
      </c>
      <c r="AF156" s="34" t="s">
        <v>38</v>
      </c>
      <c r="AG156" s="47">
        <v>44111</v>
      </c>
      <c r="AH156" s="58"/>
      <c r="AI156" s="56"/>
      <c r="AJ156" s="56"/>
      <c r="AK156" s="56"/>
      <c r="AL156" s="57"/>
    </row>
    <row r="157" spans="1:42" s="42" customFormat="1" ht="30.6" customHeight="1">
      <c r="A157" s="13">
        <v>148</v>
      </c>
      <c r="B157" s="12" t="s">
        <v>456</v>
      </c>
      <c r="C157" s="265" t="s">
        <v>837</v>
      </c>
      <c r="D157" s="23" t="s">
        <v>838</v>
      </c>
      <c r="E157" s="12" t="s">
        <v>283</v>
      </c>
      <c r="F157" s="217">
        <v>1115740265</v>
      </c>
      <c r="G157" s="17">
        <v>11891</v>
      </c>
      <c r="H157" s="139" t="s">
        <v>839</v>
      </c>
      <c r="I157" s="28">
        <v>14900</v>
      </c>
      <c r="J157" s="28">
        <v>0</v>
      </c>
      <c r="K157" s="28">
        <v>0</v>
      </c>
      <c r="L157" s="28">
        <v>0</v>
      </c>
      <c r="M157" s="28">
        <f t="shared" si="133"/>
        <v>14900</v>
      </c>
      <c r="N157" s="17">
        <v>10</v>
      </c>
      <c r="O157" s="17">
        <v>0</v>
      </c>
      <c r="P157" s="28">
        <f t="shared" si="129"/>
        <v>4967</v>
      </c>
      <c r="Q157" s="28">
        <f t="shared" si="130"/>
        <v>0</v>
      </c>
      <c r="R157" s="28">
        <f t="shared" si="131"/>
        <v>0</v>
      </c>
      <c r="S157" s="28">
        <v>0</v>
      </c>
      <c r="T157" s="28">
        <v>0</v>
      </c>
      <c r="U157" s="28">
        <v>0</v>
      </c>
      <c r="V157" s="28">
        <f t="shared" si="123"/>
        <v>4967</v>
      </c>
      <c r="W157" s="28">
        <f t="shared" si="124"/>
        <v>4967</v>
      </c>
      <c r="X157" s="28">
        <f t="shared" si="125"/>
        <v>4967</v>
      </c>
      <c r="Y157" s="28">
        <f t="shared" si="128"/>
        <v>596</v>
      </c>
      <c r="Z157" s="28">
        <f t="shared" si="132"/>
        <v>38</v>
      </c>
      <c r="AA157" s="38">
        <v>0</v>
      </c>
      <c r="AB157" s="28">
        <v>0</v>
      </c>
      <c r="AC157" s="28">
        <v>0</v>
      </c>
      <c r="AD157" s="28">
        <f t="shared" si="126"/>
        <v>634</v>
      </c>
      <c r="AE157" s="28">
        <f>V157-AD157</f>
        <v>4333</v>
      </c>
      <c r="AF157" s="52" t="s">
        <v>870</v>
      </c>
      <c r="AG157" s="47">
        <v>44114</v>
      </c>
      <c r="AH157" s="58"/>
      <c r="AI157" s="56"/>
      <c r="AJ157" s="56"/>
      <c r="AK157" s="56"/>
      <c r="AL157" s="57"/>
    </row>
    <row r="158" spans="1:42" s="42" customFormat="1" ht="30.6" customHeight="1">
      <c r="A158" s="13">
        <v>149</v>
      </c>
      <c r="B158" s="16" t="s">
        <v>459</v>
      </c>
      <c r="C158" s="12" t="s">
        <v>459</v>
      </c>
      <c r="D158" s="12" t="s">
        <v>460</v>
      </c>
      <c r="E158" s="12" t="s">
        <v>280</v>
      </c>
      <c r="F158" s="16">
        <v>1114775935</v>
      </c>
      <c r="G158" s="14">
        <v>11876</v>
      </c>
      <c r="H158" s="80" t="s">
        <v>461</v>
      </c>
      <c r="I158" s="28">
        <v>20000</v>
      </c>
      <c r="J158" s="28">
        <v>0</v>
      </c>
      <c r="K158" s="28">
        <v>0</v>
      </c>
      <c r="L158" s="28">
        <v>0</v>
      </c>
      <c r="M158" s="28">
        <v>20000</v>
      </c>
      <c r="N158" s="17">
        <v>30</v>
      </c>
      <c r="O158" s="17">
        <v>0</v>
      </c>
      <c r="P158" s="28">
        <f t="shared" si="129"/>
        <v>20000</v>
      </c>
      <c r="Q158" s="28">
        <f t="shared" si="130"/>
        <v>0</v>
      </c>
      <c r="R158" s="28">
        <f t="shared" si="131"/>
        <v>0</v>
      </c>
      <c r="S158" s="28">
        <v>0</v>
      </c>
      <c r="T158" s="28">
        <v>0</v>
      </c>
      <c r="U158" s="28">
        <v>0</v>
      </c>
      <c r="V158" s="28">
        <f t="shared" si="123"/>
        <v>20000</v>
      </c>
      <c r="W158" s="28">
        <f t="shared" si="124"/>
        <v>15000</v>
      </c>
      <c r="X158" s="28">
        <f t="shared" si="125"/>
        <v>20000</v>
      </c>
      <c r="Y158" s="28">
        <f t="shared" si="128"/>
        <v>1800</v>
      </c>
      <c r="Z158" s="28">
        <f t="shared" si="132"/>
        <v>150</v>
      </c>
      <c r="AA158" s="38">
        <v>0</v>
      </c>
      <c r="AB158" s="28">
        <v>0</v>
      </c>
      <c r="AC158" s="28">
        <v>0</v>
      </c>
      <c r="AD158" s="28">
        <f t="shared" si="126"/>
        <v>1950</v>
      </c>
      <c r="AE158" s="28">
        <f t="shared" ref="AE158" si="134">V158-AD158</f>
        <v>18050</v>
      </c>
      <c r="AF158" s="34" t="s">
        <v>38</v>
      </c>
      <c r="AG158" s="47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150</v>
      </c>
      <c r="B159" s="16" t="s">
        <v>459</v>
      </c>
      <c r="C159" s="12" t="s">
        <v>465</v>
      </c>
      <c r="D159" s="23" t="s">
        <v>466</v>
      </c>
      <c r="E159" s="12" t="s">
        <v>283</v>
      </c>
      <c r="F159" s="102">
        <v>1115269600</v>
      </c>
      <c r="G159" s="82">
        <v>11809</v>
      </c>
      <c r="H159" s="139" t="s">
        <v>467</v>
      </c>
      <c r="I159" s="28">
        <v>14900</v>
      </c>
      <c r="J159" s="28">
        <v>0</v>
      </c>
      <c r="K159" s="28">
        <v>0</v>
      </c>
      <c r="L159" s="28">
        <v>0</v>
      </c>
      <c r="M159" s="28">
        <f>I159+J159+K159+L159</f>
        <v>14900</v>
      </c>
      <c r="N159" s="17">
        <v>16</v>
      </c>
      <c r="O159" s="17">
        <v>0</v>
      </c>
      <c r="P159" s="28">
        <f t="shared" si="129"/>
        <v>7947</v>
      </c>
      <c r="Q159" s="28">
        <f t="shared" si="130"/>
        <v>0</v>
      </c>
      <c r="R159" s="28">
        <f t="shared" si="131"/>
        <v>0</v>
      </c>
      <c r="S159" s="28">
        <v>0</v>
      </c>
      <c r="T159" s="28">
        <v>0</v>
      </c>
      <c r="U159" s="28">
        <v>0</v>
      </c>
      <c r="V159" s="28">
        <f t="shared" si="123"/>
        <v>7947</v>
      </c>
      <c r="W159" s="28">
        <f>IF(P159&gt;15000,15000,P159)</f>
        <v>7947</v>
      </c>
      <c r="X159" s="28">
        <f>V159</f>
        <v>7947</v>
      </c>
      <c r="Y159" s="28">
        <f t="shared" si="128"/>
        <v>954</v>
      </c>
      <c r="Z159" s="28">
        <f t="shared" si="132"/>
        <v>60</v>
      </c>
      <c r="AA159" s="38">
        <v>0</v>
      </c>
      <c r="AB159" s="28">
        <v>0</v>
      </c>
      <c r="AC159" s="28">
        <v>0</v>
      </c>
      <c r="AD159" s="28">
        <f>+Y159+Z159+AA159+AB159+AC159</f>
        <v>1014</v>
      </c>
      <c r="AE159" s="28">
        <f>V159-AD159</f>
        <v>6933</v>
      </c>
      <c r="AF159" s="34"/>
      <c r="AG159" s="47"/>
      <c r="AH159" s="56"/>
      <c r="AI159" s="56"/>
      <c r="AJ159" s="56"/>
      <c r="AK159" s="56"/>
      <c r="AL159" s="56"/>
      <c r="AM159" s="56"/>
      <c r="AN159" s="56"/>
      <c r="AO159" s="56"/>
      <c r="AP159" s="57"/>
    </row>
    <row r="160" spans="1:42" s="42" customFormat="1" ht="30.6" customHeight="1">
      <c r="A160" s="13">
        <v>151</v>
      </c>
      <c r="B160" s="16" t="s">
        <v>459</v>
      </c>
      <c r="C160" s="23" t="s">
        <v>840</v>
      </c>
      <c r="D160" s="23" t="s">
        <v>841</v>
      </c>
      <c r="E160" s="12" t="s">
        <v>283</v>
      </c>
      <c r="F160" s="102">
        <v>1115738036</v>
      </c>
      <c r="G160" s="82">
        <v>11887</v>
      </c>
      <c r="H160" s="139" t="s">
        <v>842</v>
      </c>
      <c r="I160" s="28">
        <v>14900</v>
      </c>
      <c r="J160" s="28">
        <v>0</v>
      </c>
      <c r="K160" s="28">
        <v>0</v>
      </c>
      <c r="L160" s="28">
        <v>0</v>
      </c>
      <c r="M160" s="28">
        <f>I160+J160+K160+L160</f>
        <v>14900</v>
      </c>
      <c r="N160" s="17">
        <v>15</v>
      </c>
      <c r="O160" s="17">
        <v>0</v>
      </c>
      <c r="P160" s="28">
        <f t="shared" si="129"/>
        <v>7450</v>
      </c>
      <c r="Q160" s="28">
        <f t="shared" si="130"/>
        <v>0</v>
      </c>
      <c r="R160" s="28">
        <f t="shared" si="131"/>
        <v>0</v>
      </c>
      <c r="S160" s="28">
        <v>0</v>
      </c>
      <c r="T160" s="28">
        <v>0</v>
      </c>
      <c r="U160" s="28">
        <v>0</v>
      </c>
      <c r="V160" s="28">
        <f t="shared" si="123"/>
        <v>7450</v>
      </c>
      <c r="W160" s="28">
        <f>IF(P160&gt;15000,15000,P160)</f>
        <v>7450</v>
      </c>
      <c r="X160" s="28">
        <f>V160</f>
        <v>7450</v>
      </c>
      <c r="Y160" s="28">
        <f t="shared" si="128"/>
        <v>894</v>
      </c>
      <c r="Z160" s="28">
        <f t="shared" si="132"/>
        <v>56</v>
      </c>
      <c r="AA160" s="38">
        <v>0</v>
      </c>
      <c r="AB160" s="28">
        <v>0</v>
      </c>
      <c r="AC160" s="28">
        <v>0</v>
      </c>
      <c r="AD160" s="28">
        <f>+Y160+Z160+AA160+AB160+AC160</f>
        <v>950</v>
      </c>
      <c r="AE160" s="28">
        <f>V160-AD160</f>
        <v>6500</v>
      </c>
      <c r="AF160" s="34"/>
      <c r="AG160" s="47"/>
      <c r="AH160" s="56"/>
      <c r="AI160" s="56"/>
      <c r="AJ160" s="56"/>
      <c r="AK160" s="56"/>
      <c r="AL160" s="56"/>
      <c r="AM160" s="56"/>
      <c r="AN160" s="56"/>
      <c r="AO160" s="56"/>
      <c r="AP160" s="57"/>
    </row>
    <row r="161" spans="1:42" s="42" customFormat="1" ht="30.6" customHeight="1">
      <c r="A161" s="13">
        <v>152</v>
      </c>
      <c r="B161" s="45" t="s">
        <v>477</v>
      </c>
      <c r="C161" s="23" t="s">
        <v>477</v>
      </c>
      <c r="D161" s="101" t="s">
        <v>478</v>
      </c>
      <c r="E161" s="12" t="s">
        <v>277</v>
      </c>
      <c r="F161" s="16">
        <v>1113326653</v>
      </c>
      <c r="G161" s="29">
        <v>11515</v>
      </c>
      <c r="H161" s="33" t="s">
        <v>479</v>
      </c>
      <c r="I161" s="28">
        <v>20000</v>
      </c>
      <c r="J161" s="28">
        <v>0</v>
      </c>
      <c r="K161" s="28">
        <v>0</v>
      </c>
      <c r="L161" s="28">
        <v>0</v>
      </c>
      <c r="M161" s="28">
        <f>I161+J161+K161+L161</f>
        <v>20000</v>
      </c>
      <c r="N161" s="17">
        <v>30</v>
      </c>
      <c r="O161" s="17">
        <v>0</v>
      </c>
      <c r="P161" s="28">
        <f t="shared" si="129"/>
        <v>20000</v>
      </c>
      <c r="Q161" s="28">
        <f t="shared" si="130"/>
        <v>0</v>
      </c>
      <c r="R161" s="28">
        <f t="shared" si="131"/>
        <v>0</v>
      </c>
      <c r="S161" s="28">
        <v>0</v>
      </c>
      <c r="T161" s="28">
        <v>0</v>
      </c>
      <c r="U161" s="28">
        <v>0</v>
      </c>
      <c r="V161" s="28">
        <f t="shared" si="123"/>
        <v>20000</v>
      </c>
      <c r="W161" s="28">
        <f>IF(P161&gt;15000,15000,P161)</f>
        <v>15000</v>
      </c>
      <c r="X161" s="28">
        <f>V161</f>
        <v>20000</v>
      </c>
      <c r="Y161" s="28">
        <f t="shared" si="128"/>
        <v>1800</v>
      </c>
      <c r="Z161" s="28">
        <f t="shared" si="132"/>
        <v>150</v>
      </c>
      <c r="AA161" s="38">
        <v>0</v>
      </c>
      <c r="AB161" s="28">
        <v>0</v>
      </c>
      <c r="AC161" s="28">
        <v>0</v>
      </c>
      <c r="AD161" s="28">
        <f t="shared" ref="AD161:AD183" si="135">+Y161+Z161+AA161+AB161+AC161</f>
        <v>1950</v>
      </c>
      <c r="AE161" s="28">
        <f>V161-AD161</f>
        <v>18050</v>
      </c>
      <c r="AF161" s="34" t="s">
        <v>38</v>
      </c>
      <c r="AG161" s="47">
        <v>44114</v>
      </c>
      <c r="AH161" s="58"/>
      <c r="AI161" s="56"/>
      <c r="AJ161" s="56"/>
      <c r="AK161" s="56"/>
      <c r="AL161" s="59"/>
      <c r="AM161" s="56"/>
      <c r="AN161" s="56"/>
      <c r="AO161" s="56"/>
      <c r="AP161" s="57"/>
    </row>
    <row r="162" spans="1:42" s="42" customFormat="1" ht="30.6" customHeight="1">
      <c r="A162" s="13">
        <v>153</v>
      </c>
      <c r="B162" s="45" t="s">
        <v>477</v>
      </c>
      <c r="C162" s="46" t="s">
        <v>422</v>
      </c>
      <c r="D162" s="61" t="s">
        <v>480</v>
      </c>
      <c r="E162" s="12" t="s">
        <v>283</v>
      </c>
      <c r="F162" s="76">
        <v>1115283577</v>
      </c>
      <c r="G162" s="76">
        <v>11632</v>
      </c>
      <c r="H162" s="122" t="s">
        <v>481</v>
      </c>
      <c r="I162" s="28">
        <v>14900</v>
      </c>
      <c r="J162" s="28">
        <v>0</v>
      </c>
      <c r="K162" s="28">
        <v>0</v>
      </c>
      <c r="L162" s="28">
        <v>0</v>
      </c>
      <c r="M162" s="28">
        <f>I162+J162+K162+L162</f>
        <v>14900</v>
      </c>
      <c r="N162" s="17">
        <v>29</v>
      </c>
      <c r="O162" s="17">
        <v>0</v>
      </c>
      <c r="P162" s="28">
        <f t="shared" si="129"/>
        <v>14403</v>
      </c>
      <c r="Q162" s="28">
        <f t="shared" si="130"/>
        <v>0</v>
      </c>
      <c r="R162" s="28">
        <f t="shared" si="131"/>
        <v>0</v>
      </c>
      <c r="S162" s="28">
        <v>0</v>
      </c>
      <c r="T162" s="28">
        <v>0</v>
      </c>
      <c r="U162" s="28">
        <v>0</v>
      </c>
      <c r="V162" s="28">
        <f t="shared" si="123"/>
        <v>14403</v>
      </c>
      <c r="W162" s="28">
        <f>IF(P162&gt;15000,15000,P162)</f>
        <v>14403</v>
      </c>
      <c r="X162" s="28">
        <f>V162</f>
        <v>14403</v>
      </c>
      <c r="Y162" s="28">
        <f t="shared" si="128"/>
        <v>1728</v>
      </c>
      <c r="Z162" s="28">
        <f t="shared" si="132"/>
        <v>109</v>
      </c>
      <c r="AA162" s="38">
        <v>0</v>
      </c>
      <c r="AB162" s="28">
        <v>0</v>
      </c>
      <c r="AC162" s="28">
        <v>0</v>
      </c>
      <c r="AD162" s="28">
        <f t="shared" si="135"/>
        <v>1837</v>
      </c>
      <c r="AE162" s="28">
        <f>V162-AD162</f>
        <v>12566</v>
      </c>
      <c r="AF162" s="34" t="s">
        <v>38</v>
      </c>
      <c r="AG162" s="47">
        <v>44114</v>
      </c>
      <c r="AH162" s="58"/>
      <c r="AI162" s="56"/>
      <c r="AJ162" s="56"/>
      <c r="AK162" s="56"/>
      <c r="AL162" s="59"/>
      <c r="AM162" s="56"/>
      <c r="AN162" s="56"/>
      <c r="AO162" s="56"/>
      <c r="AP162" s="57"/>
    </row>
    <row r="163" spans="1:42" s="42" customFormat="1" ht="30.6" customHeight="1">
      <c r="A163" s="13">
        <v>154</v>
      </c>
      <c r="B163" s="45" t="s">
        <v>477</v>
      </c>
      <c r="C163" s="23" t="s">
        <v>482</v>
      </c>
      <c r="D163" s="23" t="s">
        <v>483</v>
      </c>
      <c r="E163" s="12" t="s">
        <v>283</v>
      </c>
      <c r="F163" s="102">
        <v>1115514874</v>
      </c>
      <c r="G163" s="76">
        <v>11799</v>
      </c>
      <c r="H163" s="139" t="s">
        <v>484</v>
      </c>
      <c r="I163" s="28">
        <v>14900</v>
      </c>
      <c r="J163" s="28">
        <v>0</v>
      </c>
      <c r="K163" s="28">
        <v>0</v>
      </c>
      <c r="L163" s="28">
        <v>0</v>
      </c>
      <c r="M163" s="28">
        <f>I163+J163+K163+L163</f>
        <v>14900</v>
      </c>
      <c r="N163" s="17">
        <v>22</v>
      </c>
      <c r="O163" s="17">
        <v>0</v>
      </c>
      <c r="P163" s="28">
        <f t="shared" si="129"/>
        <v>10927</v>
      </c>
      <c r="Q163" s="28">
        <f t="shared" si="130"/>
        <v>0</v>
      </c>
      <c r="R163" s="28">
        <f t="shared" si="131"/>
        <v>0</v>
      </c>
      <c r="S163" s="28">
        <v>0</v>
      </c>
      <c r="T163" s="28">
        <v>0</v>
      </c>
      <c r="U163" s="28">
        <v>0</v>
      </c>
      <c r="V163" s="28">
        <f t="shared" si="123"/>
        <v>10927</v>
      </c>
      <c r="W163" s="28">
        <f>IF(P163&gt;15000,15000,P163)</f>
        <v>10927</v>
      </c>
      <c r="X163" s="28">
        <f>V163</f>
        <v>10927</v>
      </c>
      <c r="Y163" s="28">
        <f t="shared" si="128"/>
        <v>1311</v>
      </c>
      <c r="Z163" s="28">
        <f t="shared" si="132"/>
        <v>82</v>
      </c>
      <c r="AA163" s="38">
        <v>0</v>
      </c>
      <c r="AB163" s="28">
        <v>0</v>
      </c>
      <c r="AC163" s="28">
        <v>0</v>
      </c>
      <c r="AD163" s="28">
        <f t="shared" si="135"/>
        <v>1393</v>
      </c>
      <c r="AE163" s="28">
        <f>V163-AD163</f>
        <v>9534</v>
      </c>
      <c r="AF163" s="34" t="s">
        <v>38</v>
      </c>
      <c r="AG163" s="47">
        <v>44114</v>
      </c>
      <c r="AH163" s="58"/>
      <c r="AI163" s="56"/>
      <c r="AJ163" s="56"/>
      <c r="AK163" s="56"/>
      <c r="AL163" s="59"/>
      <c r="AM163" s="56"/>
      <c r="AN163" s="56"/>
      <c r="AO163" s="56"/>
      <c r="AP163" s="57"/>
    </row>
    <row r="164" spans="1:42" s="42" customFormat="1" ht="30.6" customHeight="1">
      <c r="A164" s="13">
        <v>155</v>
      </c>
      <c r="B164" s="45" t="s">
        <v>485</v>
      </c>
      <c r="C164" s="23" t="s">
        <v>485</v>
      </c>
      <c r="D164" s="23" t="s">
        <v>486</v>
      </c>
      <c r="E164" s="12" t="s">
        <v>277</v>
      </c>
      <c r="F164" s="17">
        <v>1113326652</v>
      </c>
      <c r="G164" s="18">
        <v>621</v>
      </c>
      <c r="H164" s="157" t="s">
        <v>487</v>
      </c>
      <c r="I164" s="28">
        <v>20000</v>
      </c>
      <c r="J164" s="28">
        <v>0</v>
      </c>
      <c r="K164" s="28">
        <v>0</v>
      </c>
      <c r="L164" s="28">
        <v>0</v>
      </c>
      <c r="M164" s="28">
        <f t="shared" ref="M164:M174" si="136">I164+J164+K164+L164</f>
        <v>20000</v>
      </c>
      <c r="N164" s="17">
        <v>30</v>
      </c>
      <c r="O164" s="17">
        <v>0</v>
      </c>
      <c r="P164" s="28">
        <f t="shared" si="129"/>
        <v>20000</v>
      </c>
      <c r="Q164" s="28">
        <f t="shared" si="130"/>
        <v>0</v>
      </c>
      <c r="R164" s="28">
        <f t="shared" si="131"/>
        <v>0</v>
      </c>
      <c r="S164" s="28">
        <v>0</v>
      </c>
      <c r="T164" s="28">
        <v>0</v>
      </c>
      <c r="U164" s="28">
        <v>0</v>
      </c>
      <c r="V164" s="28">
        <f t="shared" si="123"/>
        <v>20000</v>
      </c>
      <c r="W164" s="28">
        <f t="shared" ref="W164:W174" si="137">IF(P164&gt;15000,15000,P164)</f>
        <v>15000</v>
      </c>
      <c r="X164" s="28">
        <f t="shared" ref="X164:X174" si="138">V164</f>
        <v>20000</v>
      </c>
      <c r="Y164" s="28">
        <f t="shared" si="128"/>
        <v>1800</v>
      </c>
      <c r="Z164" s="28">
        <f t="shared" si="132"/>
        <v>150</v>
      </c>
      <c r="AA164" s="38">
        <v>0</v>
      </c>
      <c r="AB164" s="28">
        <v>0</v>
      </c>
      <c r="AC164" s="28">
        <v>0</v>
      </c>
      <c r="AD164" s="28">
        <f t="shared" si="135"/>
        <v>1950</v>
      </c>
      <c r="AE164" s="28">
        <f t="shared" ref="AE164:AE183" si="139">V164-AD164</f>
        <v>18050</v>
      </c>
      <c r="AF164" s="34" t="s">
        <v>38</v>
      </c>
      <c r="AG164" s="47">
        <v>44110</v>
      </c>
    </row>
    <row r="165" spans="1:42" s="42" customFormat="1" ht="30.6" customHeight="1">
      <c r="A165" s="13">
        <v>156</v>
      </c>
      <c r="B165" s="45" t="s">
        <v>485</v>
      </c>
      <c r="C165" s="12" t="s">
        <v>488</v>
      </c>
      <c r="D165" s="23" t="s">
        <v>489</v>
      </c>
      <c r="E165" s="12" t="s">
        <v>280</v>
      </c>
      <c r="F165" s="18">
        <v>1107030888</v>
      </c>
      <c r="G165" s="18">
        <v>476</v>
      </c>
      <c r="H165" s="157" t="s">
        <v>490</v>
      </c>
      <c r="I165" s="28">
        <v>16400</v>
      </c>
      <c r="J165" s="28">
        <v>0</v>
      </c>
      <c r="K165" s="28">
        <v>0</v>
      </c>
      <c r="L165" s="28">
        <v>0</v>
      </c>
      <c r="M165" s="28">
        <f t="shared" si="136"/>
        <v>16400</v>
      </c>
      <c r="N165" s="17">
        <v>30</v>
      </c>
      <c r="O165" s="17">
        <v>0</v>
      </c>
      <c r="P165" s="28">
        <f t="shared" si="129"/>
        <v>16400</v>
      </c>
      <c r="Q165" s="28">
        <f t="shared" si="130"/>
        <v>0</v>
      </c>
      <c r="R165" s="28">
        <f t="shared" si="131"/>
        <v>0</v>
      </c>
      <c r="S165" s="28">
        <v>0</v>
      </c>
      <c r="T165" s="28">
        <v>0</v>
      </c>
      <c r="U165" s="28">
        <v>0</v>
      </c>
      <c r="V165" s="28">
        <f t="shared" si="123"/>
        <v>16400</v>
      </c>
      <c r="W165" s="28">
        <f t="shared" si="137"/>
        <v>15000</v>
      </c>
      <c r="X165" s="28">
        <f t="shared" si="138"/>
        <v>16400</v>
      </c>
      <c r="Y165" s="28">
        <f t="shared" si="128"/>
        <v>1800</v>
      </c>
      <c r="Z165" s="28">
        <f t="shared" si="132"/>
        <v>123</v>
      </c>
      <c r="AA165" s="38">
        <v>0</v>
      </c>
      <c r="AB165" s="28">
        <v>0</v>
      </c>
      <c r="AC165" s="28">
        <v>0</v>
      </c>
      <c r="AD165" s="28">
        <f t="shared" si="135"/>
        <v>1923</v>
      </c>
      <c r="AE165" s="28">
        <f t="shared" si="139"/>
        <v>14477</v>
      </c>
      <c r="AF165" s="34" t="s">
        <v>38</v>
      </c>
      <c r="AG165" s="47">
        <v>44110</v>
      </c>
      <c r="AH165" s="56"/>
      <c r="AI165" s="56"/>
      <c r="AJ165" s="56"/>
      <c r="AK165" s="56"/>
      <c r="AL165" s="57"/>
    </row>
    <row r="166" spans="1:42" s="42" customFormat="1" ht="30.6" customHeight="1">
      <c r="A166" s="13">
        <v>157</v>
      </c>
      <c r="B166" s="45" t="s">
        <v>485</v>
      </c>
      <c r="C166" s="23" t="s">
        <v>491</v>
      </c>
      <c r="D166" s="23" t="s">
        <v>492</v>
      </c>
      <c r="E166" s="12" t="s">
        <v>280</v>
      </c>
      <c r="F166" s="17">
        <v>1112389701</v>
      </c>
      <c r="G166" s="18">
        <v>1043</v>
      </c>
      <c r="H166" s="157" t="s">
        <v>493</v>
      </c>
      <c r="I166" s="28">
        <v>16400</v>
      </c>
      <c r="J166" s="28">
        <v>0</v>
      </c>
      <c r="K166" s="28">
        <v>0</v>
      </c>
      <c r="L166" s="28">
        <v>0</v>
      </c>
      <c r="M166" s="28">
        <f>I166+J166+K166+L166</f>
        <v>16400</v>
      </c>
      <c r="N166" s="17">
        <v>30</v>
      </c>
      <c r="O166" s="17">
        <v>0</v>
      </c>
      <c r="P166" s="28">
        <f t="shared" si="129"/>
        <v>16400</v>
      </c>
      <c r="Q166" s="28">
        <f t="shared" si="130"/>
        <v>0</v>
      </c>
      <c r="R166" s="28">
        <f t="shared" si="131"/>
        <v>0</v>
      </c>
      <c r="S166" s="28">
        <v>0</v>
      </c>
      <c r="T166" s="28">
        <v>0</v>
      </c>
      <c r="U166" s="28">
        <v>0</v>
      </c>
      <c r="V166" s="28">
        <f>P166+Q166+R166+S166+T166+U166</f>
        <v>16400</v>
      </c>
      <c r="W166" s="28">
        <f>IF(P166&gt;15000,15000,P166)</f>
        <v>15000</v>
      </c>
      <c r="X166" s="28">
        <f>V166</f>
        <v>16400</v>
      </c>
      <c r="Y166" s="28">
        <f t="shared" si="128"/>
        <v>1800</v>
      </c>
      <c r="Z166" s="28">
        <f>CEILING(X166*0.75%,1)</f>
        <v>123</v>
      </c>
      <c r="AA166" s="38">
        <v>0</v>
      </c>
      <c r="AB166" s="28">
        <v>0</v>
      </c>
      <c r="AC166" s="28">
        <v>0</v>
      </c>
      <c r="AD166" s="28">
        <f>+Y166+Z166+AA166+AB166+AC166</f>
        <v>1923</v>
      </c>
      <c r="AE166" s="28">
        <f>V166-AD166</f>
        <v>14477</v>
      </c>
      <c r="AF166" s="34" t="s">
        <v>38</v>
      </c>
      <c r="AG166" s="47">
        <v>44110</v>
      </c>
      <c r="AH166" s="56"/>
      <c r="AI166" s="56"/>
      <c r="AJ166" s="56"/>
      <c r="AK166" s="56"/>
      <c r="AL166" s="57"/>
    </row>
    <row r="167" spans="1:42" s="42" customFormat="1" ht="30.6" customHeight="1">
      <c r="A167" s="13">
        <v>158</v>
      </c>
      <c r="B167" s="45" t="s">
        <v>485</v>
      </c>
      <c r="C167" s="12" t="s">
        <v>494</v>
      </c>
      <c r="D167" s="12" t="s">
        <v>495</v>
      </c>
      <c r="E167" s="12" t="s">
        <v>280</v>
      </c>
      <c r="F167" s="13">
        <v>1114572184</v>
      </c>
      <c r="G167" s="14">
        <v>1283</v>
      </c>
      <c r="H167" s="157" t="s">
        <v>496</v>
      </c>
      <c r="I167" s="28">
        <v>16400</v>
      </c>
      <c r="J167" s="28">
        <v>0</v>
      </c>
      <c r="K167" s="28">
        <v>0</v>
      </c>
      <c r="L167" s="28">
        <v>0</v>
      </c>
      <c r="M167" s="28">
        <f t="shared" si="136"/>
        <v>16400</v>
      </c>
      <c r="N167" s="17">
        <v>30</v>
      </c>
      <c r="O167" s="17">
        <v>0</v>
      </c>
      <c r="P167" s="28">
        <f t="shared" si="129"/>
        <v>16400</v>
      </c>
      <c r="Q167" s="28">
        <f t="shared" si="130"/>
        <v>0</v>
      </c>
      <c r="R167" s="28">
        <f t="shared" si="131"/>
        <v>0</v>
      </c>
      <c r="S167" s="28">
        <v>0</v>
      </c>
      <c r="T167" s="28">
        <v>0</v>
      </c>
      <c r="U167" s="28">
        <v>0</v>
      </c>
      <c r="V167" s="28">
        <f t="shared" si="123"/>
        <v>16400</v>
      </c>
      <c r="W167" s="28">
        <f t="shared" si="137"/>
        <v>15000</v>
      </c>
      <c r="X167" s="28">
        <f t="shared" si="138"/>
        <v>16400</v>
      </c>
      <c r="Y167" s="28">
        <f t="shared" si="128"/>
        <v>1800</v>
      </c>
      <c r="Z167" s="28">
        <f t="shared" si="132"/>
        <v>123</v>
      </c>
      <c r="AA167" s="38">
        <v>0</v>
      </c>
      <c r="AB167" s="28">
        <v>0</v>
      </c>
      <c r="AC167" s="28">
        <v>0</v>
      </c>
      <c r="AD167" s="28">
        <f t="shared" si="135"/>
        <v>1923</v>
      </c>
      <c r="AE167" s="28">
        <f t="shared" si="139"/>
        <v>14477</v>
      </c>
      <c r="AF167" s="34" t="s">
        <v>38</v>
      </c>
      <c r="AG167" s="47">
        <v>44110</v>
      </c>
      <c r="AH167" s="56"/>
      <c r="AI167" s="56"/>
      <c r="AJ167" s="56"/>
      <c r="AK167" s="56"/>
      <c r="AL167" s="59"/>
      <c r="AM167" s="56"/>
      <c r="AN167" s="56"/>
      <c r="AO167" s="56"/>
      <c r="AP167" s="57"/>
    </row>
    <row r="168" spans="1:42" s="42" customFormat="1" ht="30.6" customHeight="1">
      <c r="A168" s="13">
        <v>159</v>
      </c>
      <c r="B168" s="45" t="s">
        <v>485</v>
      </c>
      <c r="C168" s="12" t="s">
        <v>497</v>
      </c>
      <c r="D168" s="12" t="s">
        <v>498</v>
      </c>
      <c r="E168" s="12" t="s">
        <v>280</v>
      </c>
      <c r="F168" s="13">
        <v>1114594176</v>
      </c>
      <c r="G168" s="14">
        <v>1284</v>
      </c>
      <c r="H168" s="157" t="s">
        <v>499</v>
      </c>
      <c r="I168" s="28">
        <v>16400</v>
      </c>
      <c r="J168" s="28">
        <v>0</v>
      </c>
      <c r="K168" s="28">
        <v>0</v>
      </c>
      <c r="L168" s="28">
        <v>0</v>
      </c>
      <c r="M168" s="28">
        <f t="shared" si="136"/>
        <v>16400</v>
      </c>
      <c r="N168" s="17">
        <v>30</v>
      </c>
      <c r="O168" s="17">
        <v>0</v>
      </c>
      <c r="P168" s="28">
        <f t="shared" si="129"/>
        <v>16400</v>
      </c>
      <c r="Q168" s="28">
        <f t="shared" si="130"/>
        <v>0</v>
      </c>
      <c r="R168" s="28">
        <f t="shared" si="131"/>
        <v>0</v>
      </c>
      <c r="S168" s="28">
        <v>0</v>
      </c>
      <c r="T168" s="28">
        <v>0</v>
      </c>
      <c r="U168" s="28">
        <v>0</v>
      </c>
      <c r="V168" s="28">
        <f t="shared" si="123"/>
        <v>16400</v>
      </c>
      <c r="W168" s="28">
        <f t="shared" si="137"/>
        <v>15000</v>
      </c>
      <c r="X168" s="28">
        <f t="shared" si="138"/>
        <v>16400</v>
      </c>
      <c r="Y168" s="28">
        <f t="shared" si="128"/>
        <v>1800</v>
      </c>
      <c r="Z168" s="28">
        <f t="shared" si="132"/>
        <v>123</v>
      </c>
      <c r="AA168" s="38">
        <v>0</v>
      </c>
      <c r="AB168" s="28">
        <v>0</v>
      </c>
      <c r="AC168" s="28">
        <v>0</v>
      </c>
      <c r="AD168" s="28">
        <f t="shared" si="135"/>
        <v>1923</v>
      </c>
      <c r="AE168" s="28">
        <f t="shared" si="139"/>
        <v>14477</v>
      </c>
      <c r="AF168" s="34" t="s">
        <v>38</v>
      </c>
      <c r="AG168" s="47">
        <v>44110</v>
      </c>
      <c r="AH168" s="56"/>
      <c r="AI168" s="56"/>
      <c r="AJ168" s="56"/>
      <c r="AK168" s="56"/>
      <c r="AL168" s="59"/>
      <c r="AM168" s="56"/>
      <c r="AN168" s="56"/>
      <c r="AO168" s="56"/>
      <c r="AP168" s="57"/>
    </row>
    <row r="169" spans="1:42" s="42" customFormat="1" ht="30.6" customHeight="1">
      <c r="A169" s="13">
        <v>160</v>
      </c>
      <c r="B169" s="45" t="s">
        <v>485</v>
      </c>
      <c r="C169" s="129" t="s">
        <v>500</v>
      </c>
      <c r="D169" s="12" t="s">
        <v>501</v>
      </c>
      <c r="E169" s="12" t="s">
        <v>280</v>
      </c>
      <c r="F169" s="123">
        <v>1114697517</v>
      </c>
      <c r="G169" s="14">
        <v>1320</v>
      </c>
      <c r="H169" s="157" t="s">
        <v>502</v>
      </c>
      <c r="I169" s="28">
        <v>16400</v>
      </c>
      <c r="J169" s="28">
        <v>0</v>
      </c>
      <c r="K169" s="28">
        <v>0</v>
      </c>
      <c r="L169" s="28">
        <v>0</v>
      </c>
      <c r="M169" s="28">
        <f t="shared" si="136"/>
        <v>16400</v>
      </c>
      <c r="N169" s="17">
        <v>30</v>
      </c>
      <c r="O169" s="17">
        <v>0</v>
      </c>
      <c r="P169" s="28">
        <f t="shared" si="129"/>
        <v>16400</v>
      </c>
      <c r="Q169" s="28">
        <f t="shared" si="130"/>
        <v>0</v>
      </c>
      <c r="R169" s="28">
        <f t="shared" si="131"/>
        <v>0</v>
      </c>
      <c r="S169" s="28">
        <v>0</v>
      </c>
      <c r="T169" s="28">
        <v>0</v>
      </c>
      <c r="U169" s="28">
        <v>0</v>
      </c>
      <c r="V169" s="28">
        <f t="shared" si="123"/>
        <v>16400</v>
      </c>
      <c r="W169" s="28">
        <f t="shared" si="137"/>
        <v>15000</v>
      </c>
      <c r="X169" s="28">
        <f t="shared" si="138"/>
        <v>16400</v>
      </c>
      <c r="Y169" s="28">
        <f t="shared" si="128"/>
        <v>1800</v>
      </c>
      <c r="Z169" s="28">
        <f t="shared" si="132"/>
        <v>123</v>
      </c>
      <c r="AA169" s="38">
        <v>0</v>
      </c>
      <c r="AB169" s="28">
        <v>0</v>
      </c>
      <c r="AC169" s="28">
        <v>0</v>
      </c>
      <c r="AD169" s="28">
        <f t="shared" si="135"/>
        <v>1923</v>
      </c>
      <c r="AE169" s="28">
        <f t="shared" si="139"/>
        <v>14477</v>
      </c>
      <c r="AF169" s="34" t="s">
        <v>38</v>
      </c>
      <c r="AG169" s="47">
        <v>44110</v>
      </c>
      <c r="AH169" s="56"/>
      <c r="AI169" s="56"/>
      <c r="AJ169" s="56"/>
      <c r="AK169" s="56"/>
      <c r="AL169" s="56"/>
      <c r="AM169" s="56"/>
      <c r="AN169" s="56"/>
      <c r="AO169" s="56"/>
      <c r="AP169" s="57"/>
    </row>
    <row r="170" spans="1:42" s="42" customFormat="1" ht="30.6" customHeight="1">
      <c r="A170" s="13">
        <v>161</v>
      </c>
      <c r="B170" s="45" t="s">
        <v>485</v>
      </c>
      <c r="C170" s="12" t="s">
        <v>807</v>
      </c>
      <c r="D170" s="12" t="s">
        <v>175</v>
      </c>
      <c r="E170" s="12" t="s">
        <v>283</v>
      </c>
      <c r="F170" s="13">
        <v>1114050021</v>
      </c>
      <c r="G170" s="14">
        <v>1373</v>
      </c>
      <c r="H170" s="157" t="s">
        <v>503</v>
      </c>
      <c r="I170" s="28">
        <v>14900</v>
      </c>
      <c r="J170" s="28">
        <v>0</v>
      </c>
      <c r="K170" s="28">
        <v>0</v>
      </c>
      <c r="L170" s="28">
        <v>0</v>
      </c>
      <c r="M170" s="28">
        <f t="shared" si="136"/>
        <v>14900</v>
      </c>
      <c r="N170" s="17">
        <v>0</v>
      </c>
      <c r="O170" s="17">
        <v>0</v>
      </c>
      <c r="P170" s="28">
        <f t="shared" si="129"/>
        <v>0</v>
      </c>
      <c r="Q170" s="28">
        <f t="shared" si="130"/>
        <v>0</v>
      </c>
      <c r="R170" s="28">
        <f t="shared" si="131"/>
        <v>0</v>
      </c>
      <c r="S170" s="28">
        <v>0</v>
      </c>
      <c r="T170" s="28">
        <v>0</v>
      </c>
      <c r="U170" s="28">
        <v>0</v>
      </c>
      <c r="V170" s="28">
        <f t="shared" si="123"/>
        <v>0</v>
      </c>
      <c r="W170" s="28">
        <f t="shared" si="137"/>
        <v>0</v>
      </c>
      <c r="X170" s="28">
        <f t="shared" si="138"/>
        <v>0</v>
      </c>
      <c r="Y170" s="28">
        <f t="shared" si="128"/>
        <v>0</v>
      </c>
      <c r="Z170" s="28">
        <f t="shared" si="132"/>
        <v>0</v>
      </c>
      <c r="AA170" s="38">
        <v>0</v>
      </c>
      <c r="AB170" s="28">
        <v>0</v>
      </c>
      <c r="AC170" s="28">
        <v>0</v>
      </c>
      <c r="AD170" s="28">
        <f t="shared" si="135"/>
        <v>0</v>
      </c>
      <c r="AE170" s="28">
        <f t="shared" si="139"/>
        <v>0</v>
      </c>
      <c r="AF170" s="34"/>
      <c r="AG170" s="47"/>
      <c r="AH170" s="56"/>
      <c r="AI170" s="56"/>
      <c r="AJ170" s="56"/>
      <c r="AK170" s="56"/>
      <c r="AL170" s="56"/>
      <c r="AM170" s="56"/>
      <c r="AN170" s="56"/>
      <c r="AO170" s="56"/>
      <c r="AP170" s="57"/>
    </row>
    <row r="171" spans="1:42" s="42" customFormat="1" ht="30.6" customHeight="1">
      <c r="A171" s="13">
        <v>162</v>
      </c>
      <c r="B171" s="45" t="s">
        <v>485</v>
      </c>
      <c r="C171" s="12" t="s">
        <v>808</v>
      </c>
      <c r="D171" s="12" t="s">
        <v>504</v>
      </c>
      <c r="E171" s="12" t="s">
        <v>283</v>
      </c>
      <c r="F171" s="13">
        <v>1114782875</v>
      </c>
      <c r="G171" s="14">
        <v>1375</v>
      </c>
      <c r="H171" s="157" t="s">
        <v>505</v>
      </c>
      <c r="I171" s="28">
        <v>14900</v>
      </c>
      <c r="J171" s="28">
        <v>0</v>
      </c>
      <c r="K171" s="28">
        <v>0</v>
      </c>
      <c r="L171" s="28">
        <v>0</v>
      </c>
      <c r="M171" s="28">
        <f>I171+J171+K171+L171</f>
        <v>14900</v>
      </c>
      <c r="N171" s="17">
        <v>30</v>
      </c>
      <c r="O171" s="17">
        <v>0</v>
      </c>
      <c r="P171" s="28">
        <f t="shared" si="129"/>
        <v>14900</v>
      </c>
      <c r="Q171" s="28">
        <f t="shared" si="130"/>
        <v>0</v>
      </c>
      <c r="R171" s="28">
        <f t="shared" si="131"/>
        <v>0</v>
      </c>
      <c r="S171" s="28">
        <v>0</v>
      </c>
      <c r="T171" s="28">
        <v>0</v>
      </c>
      <c r="U171" s="28">
        <v>0</v>
      </c>
      <c r="V171" s="28">
        <f>P171+Q171+R171+S171+T171+U171</f>
        <v>14900</v>
      </c>
      <c r="W171" s="28">
        <f>IF(P171&gt;15000,15000,P171)</f>
        <v>14900</v>
      </c>
      <c r="X171" s="28">
        <f>V171</f>
        <v>14900</v>
      </c>
      <c r="Y171" s="28">
        <f t="shared" si="128"/>
        <v>1788</v>
      </c>
      <c r="Z171" s="28">
        <f>CEILING(X171*0.75%,1)</f>
        <v>112</v>
      </c>
      <c r="AA171" s="38">
        <v>0</v>
      </c>
      <c r="AB171" s="28">
        <v>0</v>
      </c>
      <c r="AC171" s="28">
        <v>0</v>
      </c>
      <c r="AD171" s="28">
        <f>+Y171+Z171+AA171+AB171+AC171</f>
        <v>1900</v>
      </c>
      <c r="AE171" s="28">
        <f>V171-AD171</f>
        <v>13000</v>
      </c>
      <c r="AF171" s="34" t="s">
        <v>38</v>
      </c>
      <c r="AG171" s="47">
        <v>44110</v>
      </c>
      <c r="AH171" s="56"/>
      <c r="AI171" s="56"/>
      <c r="AJ171" s="56"/>
      <c r="AK171" s="56"/>
      <c r="AL171" s="56"/>
      <c r="AM171" s="56"/>
      <c r="AN171" s="56"/>
      <c r="AO171" s="56"/>
      <c r="AP171" s="57"/>
    </row>
    <row r="172" spans="1:42" s="42" customFormat="1" ht="30.6" customHeight="1">
      <c r="A172" s="13">
        <v>163</v>
      </c>
      <c r="B172" s="45" t="s">
        <v>485</v>
      </c>
      <c r="C172" s="23" t="s">
        <v>491</v>
      </c>
      <c r="D172" s="23" t="s">
        <v>506</v>
      </c>
      <c r="E172" s="264" t="s">
        <v>283</v>
      </c>
      <c r="F172" s="16">
        <v>1114180377</v>
      </c>
      <c r="G172" s="14">
        <v>11509</v>
      </c>
      <c r="H172" s="33" t="s">
        <v>507</v>
      </c>
      <c r="I172" s="28">
        <v>16400</v>
      </c>
      <c r="J172" s="28">
        <v>0</v>
      </c>
      <c r="K172" s="28">
        <v>0</v>
      </c>
      <c r="L172" s="28">
        <v>0</v>
      </c>
      <c r="M172" s="28">
        <f t="shared" si="136"/>
        <v>16400</v>
      </c>
      <c r="N172" s="17">
        <v>30</v>
      </c>
      <c r="O172" s="17">
        <v>0</v>
      </c>
      <c r="P172" s="28">
        <f t="shared" si="129"/>
        <v>16400</v>
      </c>
      <c r="Q172" s="28">
        <f t="shared" si="130"/>
        <v>0</v>
      </c>
      <c r="R172" s="28">
        <f t="shared" si="131"/>
        <v>0</v>
      </c>
      <c r="S172" s="28">
        <v>0</v>
      </c>
      <c r="T172" s="28">
        <v>0</v>
      </c>
      <c r="U172" s="28">
        <v>0</v>
      </c>
      <c r="V172" s="28">
        <f t="shared" si="123"/>
        <v>16400</v>
      </c>
      <c r="W172" s="28">
        <f t="shared" si="137"/>
        <v>15000</v>
      </c>
      <c r="X172" s="28">
        <f t="shared" si="138"/>
        <v>16400</v>
      </c>
      <c r="Y172" s="28">
        <f t="shared" si="128"/>
        <v>1800</v>
      </c>
      <c r="Z172" s="28">
        <f t="shared" si="132"/>
        <v>123</v>
      </c>
      <c r="AA172" s="38">
        <v>0</v>
      </c>
      <c r="AB172" s="28">
        <v>0</v>
      </c>
      <c r="AC172" s="28">
        <v>0</v>
      </c>
      <c r="AD172" s="28">
        <f t="shared" si="135"/>
        <v>1923</v>
      </c>
      <c r="AE172" s="28">
        <f t="shared" si="139"/>
        <v>14477</v>
      </c>
      <c r="AF172" s="34" t="s">
        <v>38</v>
      </c>
      <c r="AG172" s="47">
        <v>44110</v>
      </c>
      <c r="AH172" s="56"/>
      <c r="AI172" s="64"/>
      <c r="AJ172" s="64"/>
      <c r="AK172" s="64"/>
      <c r="AL172" s="64"/>
    </row>
    <row r="173" spans="1:42" s="42" customFormat="1" ht="30.6" customHeight="1">
      <c r="A173" s="13">
        <v>164</v>
      </c>
      <c r="B173" s="45" t="s">
        <v>485</v>
      </c>
      <c r="C173" s="23" t="s">
        <v>508</v>
      </c>
      <c r="D173" s="23" t="s">
        <v>509</v>
      </c>
      <c r="E173" s="12" t="s">
        <v>283</v>
      </c>
      <c r="F173" s="165">
        <v>1115185143</v>
      </c>
      <c r="G173" s="14">
        <v>11575</v>
      </c>
      <c r="H173" s="155" t="s">
        <v>510</v>
      </c>
      <c r="I173" s="28">
        <v>14900</v>
      </c>
      <c r="J173" s="28">
        <v>0</v>
      </c>
      <c r="K173" s="28">
        <v>0</v>
      </c>
      <c r="L173" s="28">
        <v>0</v>
      </c>
      <c r="M173" s="28">
        <f t="shared" si="136"/>
        <v>14900</v>
      </c>
      <c r="N173" s="17">
        <v>0</v>
      </c>
      <c r="O173" s="17">
        <v>0</v>
      </c>
      <c r="P173" s="28">
        <f t="shared" si="129"/>
        <v>0</v>
      </c>
      <c r="Q173" s="28">
        <f t="shared" si="130"/>
        <v>0</v>
      </c>
      <c r="R173" s="28">
        <f t="shared" si="131"/>
        <v>0</v>
      </c>
      <c r="S173" s="28">
        <v>0</v>
      </c>
      <c r="T173" s="28">
        <v>0</v>
      </c>
      <c r="U173" s="28">
        <v>0</v>
      </c>
      <c r="V173" s="28">
        <f t="shared" si="123"/>
        <v>0</v>
      </c>
      <c r="W173" s="28">
        <f t="shared" si="137"/>
        <v>0</v>
      </c>
      <c r="X173" s="28">
        <f t="shared" si="138"/>
        <v>0</v>
      </c>
      <c r="Y173" s="28">
        <f t="shared" si="128"/>
        <v>0</v>
      </c>
      <c r="Z173" s="28">
        <f t="shared" si="132"/>
        <v>0</v>
      </c>
      <c r="AA173" s="38">
        <v>0</v>
      </c>
      <c r="AB173" s="28">
        <v>0</v>
      </c>
      <c r="AC173" s="28">
        <v>0</v>
      </c>
      <c r="AD173" s="28">
        <f t="shared" si="135"/>
        <v>0</v>
      </c>
      <c r="AE173" s="28">
        <f t="shared" si="139"/>
        <v>0</v>
      </c>
      <c r="AF173" s="34"/>
      <c r="AG173" s="47"/>
      <c r="AH173" s="56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45" t="s">
        <v>485</v>
      </c>
      <c r="C174" s="152" t="s">
        <v>511</v>
      </c>
      <c r="D174" s="152" t="s">
        <v>512</v>
      </c>
      <c r="E174" s="12" t="s">
        <v>283</v>
      </c>
      <c r="F174" s="16">
        <v>1115186649</v>
      </c>
      <c r="G174" s="14">
        <v>11579</v>
      </c>
      <c r="H174" s="155" t="s">
        <v>513</v>
      </c>
      <c r="I174" s="28">
        <v>14900</v>
      </c>
      <c r="J174" s="28">
        <v>0</v>
      </c>
      <c r="K174" s="28">
        <v>0</v>
      </c>
      <c r="L174" s="28">
        <v>0</v>
      </c>
      <c r="M174" s="28">
        <f t="shared" si="136"/>
        <v>14900</v>
      </c>
      <c r="N174" s="17">
        <v>30</v>
      </c>
      <c r="O174" s="17">
        <v>0</v>
      </c>
      <c r="P174" s="28">
        <f t="shared" si="129"/>
        <v>14900</v>
      </c>
      <c r="Q174" s="28">
        <f t="shared" si="130"/>
        <v>0</v>
      </c>
      <c r="R174" s="28">
        <f t="shared" si="131"/>
        <v>0</v>
      </c>
      <c r="S174" s="28">
        <v>0</v>
      </c>
      <c r="T174" s="28">
        <v>0</v>
      </c>
      <c r="U174" s="28">
        <v>0</v>
      </c>
      <c r="V174" s="28">
        <f t="shared" si="123"/>
        <v>14900</v>
      </c>
      <c r="W174" s="28">
        <f t="shared" si="137"/>
        <v>14900</v>
      </c>
      <c r="X174" s="28">
        <f t="shared" si="138"/>
        <v>14900</v>
      </c>
      <c r="Y174" s="28">
        <f t="shared" si="128"/>
        <v>1788</v>
      </c>
      <c r="Z174" s="28">
        <f t="shared" si="132"/>
        <v>112</v>
      </c>
      <c r="AA174" s="38">
        <v>0</v>
      </c>
      <c r="AB174" s="28">
        <v>0</v>
      </c>
      <c r="AC174" s="28">
        <v>0</v>
      </c>
      <c r="AD174" s="28">
        <f t="shared" si="135"/>
        <v>1900</v>
      </c>
      <c r="AE174" s="28">
        <f t="shared" si="139"/>
        <v>13000</v>
      </c>
      <c r="AF174" s="34" t="s">
        <v>38</v>
      </c>
      <c r="AG174" s="47">
        <v>44110</v>
      </c>
      <c r="AH174" s="56"/>
      <c r="AI174" s="56"/>
      <c r="AJ174" s="56"/>
      <c r="AK174" s="56"/>
      <c r="AL174" s="59"/>
      <c r="AM174" s="56"/>
      <c r="AN174" s="56"/>
      <c r="AO174" s="56"/>
      <c r="AP174" s="57"/>
    </row>
    <row r="175" spans="1:42" s="42" customFormat="1" ht="30.6" customHeight="1">
      <c r="A175" s="13">
        <v>166</v>
      </c>
      <c r="B175" s="45" t="s">
        <v>485</v>
      </c>
      <c r="C175" s="12" t="s">
        <v>107</v>
      </c>
      <c r="D175" s="12" t="s">
        <v>514</v>
      </c>
      <c r="E175" s="12" t="s">
        <v>283</v>
      </c>
      <c r="F175" s="123">
        <v>1114517336</v>
      </c>
      <c r="G175" s="14">
        <v>1211</v>
      </c>
      <c r="H175" s="157" t="s">
        <v>515</v>
      </c>
      <c r="I175" s="28">
        <v>14900</v>
      </c>
      <c r="J175" s="28">
        <v>0</v>
      </c>
      <c r="K175" s="28">
        <v>0</v>
      </c>
      <c r="L175" s="28">
        <v>0</v>
      </c>
      <c r="M175" s="28">
        <f>I175+J175+K175+L175</f>
        <v>14900</v>
      </c>
      <c r="N175" s="17">
        <v>0</v>
      </c>
      <c r="O175" s="17">
        <v>0</v>
      </c>
      <c r="P175" s="28">
        <f t="shared" si="129"/>
        <v>0</v>
      </c>
      <c r="Q175" s="28">
        <f t="shared" si="130"/>
        <v>0</v>
      </c>
      <c r="R175" s="28">
        <f t="shared" si="131"/>
        <v>0</v>
      </c>
      <c r="S175" s="28">
        <v>0</v>
      </c>
      <c r="T175" s="28">
        <v>0</v>
      </c>
      <c r="U175" s="28">
        <v>0</v>
      </c>
      <c r="V175" s="28">
        <f>P175+Q175+R175+S175+T175+U175</f>
        <v>0</v>
      </c>
      <c r="W175" s="28">
        <f>IF(P175&gt;15000,15000,P175)</f>
        <v>0</v>
      </c>
      <c r="X175" s="28">
        <f>V175</f>
        <v>0</v>
      </c>
      <c r="Y175" s="28">
        <f t="shared" si="128"/>
        <v>0</v>
      </c>
      <c r="Z175" s="28">
        <f>CEILING(X175*0.75%,1)</f>
        <v>0</v>
      </c>
      <c r="AA175" s="38">
        <v>0</v>
      </c>
      <c r="AB175" s="28">
        <v>0</v>
      </c>
      <c r="AC175" s="28">
        <v>0</v>
      </c>
      <c r="AD175" s="28">
        <f>+Y175+Z175+AA175+AB175+AC175</f>
        <v>0</v>
      </c>
      <c r="AE175" s="28">
        <f>V175-AD175</f>
        <v>0</v>
      </c>
      <c r="AF175" s="34"/>
      <c r="AG175" s="47"/>
      <c r="AH175" s="56"/>
      <c r="AI175" s="56"/>
      <c r="AJ175" s="56"/>
      <c r="AK175" s="56"/>
      <c r="AL175" s="56"/>
      <c r="AM175" s="56"/>
      <c r="AN175" s="56"/>
      <c r="AO175" s="56"/>
      <c r="AP175" s="57"/>
    </row>
    <row r="176" spans="1:42" s="42" customFormat="1" ht="30.6" customHeight="1">
      <c r="A176" s="13">
        <v>167</v>
      </c>
      <c r="B176" s="45" t="s">
        <v>485</v>
      </c>
      <c r="C176" s="23" t="s">
        <v>516</v>
      </c>
      <c r="D176" s="61" t="s">
        <v>517</v>
      </c>
      <c r="E176" s="12" t="s">
        <v>283</v>
      </c>
      <c r="F176" s="16">
        <v>1115210745</v>
      </c>
      <c r="G176" s="14">
        <v>11592</v>
      </c>
      <c r="H176" s="122" t="s">
        <v>518</v>
      </c>
      <c r="I176" s="28">
        <v>16400</v>
      </c>
      <c r="J176" s="28">
        <v>0</v>
      </c>
      <c r="K176" s="28">
        <v>0</v>
      </c>
      <c r="L176" s="28">
        <v>0</v>
      </c>
      <c r="M176" s="28">
        <f>I176+J176+K176+L176</f>
        <v>16400</v>
      </c>
      <c r="N176" s="17">
        <v>30</v>
      </c>
      <c r="O176" s="17">
        <v>0</v>
      </c>
      <c r="P176" s="28">
        <f t="shared" si="129"/>
        <v>16400</v>
      </c>
      <c r="Q176" s="28">
        <f t="shared" si="130"/>
        <v>0</v>
      </c>
      <c r="R176" s="28">
        <f t="shared" si="131"/>
        <v>0</v>
      </c>
      <c r="S176" s="28">
        <v>0</v>
      </c>
      <c r="T176" s="28">
        <v>0</v>
      </c>
      <c r="U176" s="28">
        <v>0</v>
      </c>
      <c r="V176" s="28">
        <f>P176+Q176+R176+S176+T176+U176</f>
        <v>16400</v>
      </c>
      <c r="W176" s="28">
        <f>IF(P176&gt;15000,15000,P176)</f>
        <v>15000</v>
      </c>
      <c r="X176" s="28">
        <f>V176</f>
        <v>16400</v>
      </c>
      <c r="Y176" s="28">
        <f t="shared" si="128"/>
        <v>1800</v>
      </c>
      <c r="Z176" s="28">
        <f t="shared" si="132"/>
        <v>123</v>
      </c>
      <c r="AA176" s="38">
        <v>0</v>
      </c>
      <c r="AB176" s="28">
        <v>0</v>
      </c>
      <c r="AC176" s="28">
        <v>0</v>
      </c>
      <c r="AD176" s="28">
        <f t="shared" si="135"/>
        <v>1923</v>
      </c>
      <c r="AE176" s="28">
        <f t="shared" si="139"/>
        <v>14477</v>
      </c>
      <c r="AF176" s="34" t="s">
        <v>38</v>
      </c>
      <c r="AG176" s="47">
        <v>44110</v>
      </c>
      <c r="AH176" s="56"/>
      <c r="AI176" s="56"/>
      <c r="AJ176" s="56"/>
      <c r="AK176" s="56"/>
      <c r="AL176" s="56"/>
      <c r="AM176" s="56"/>
      <c r="AN176" s="56"/>
      <c r="AO176" s="56"/>
      <c r="AP176" s="57"/>
    </row>
    <row r="177" spans="1:42" s="42" customFormat="1" ht="30.6" customHeight="1">
      <c r="A177" s="13">
        <v>168</v>
      </c>
      <c r="B177" s="45" t="s">
        <v>485</v>
      </c>
      <c r="C177" s="12" t="s">
        <v>519</v>
      </c>
      <c r="D177" s="12" t="s">
        <v>520</v>
      </c>
      <c r="E177" s="12" t="s">
        <v>283</v>
      </c>
      <c r="F177" s="13">
        <v>1114729640</v>
      </c>
      <c r="G177" s="14">
        <v>1334</v>
      </c>
      <c r="H177" s="157" t="s">
        <v>521</v>
      </c>
      <c r="I177" s="28">
        <v>16400</v>
      </c>
      <c r="J177" s="28">
        <v>0</v>
      </c>
      <c r="K177" s="28">
        <v>0</v>
      </c>
      <c r="L177" s="28">
        <v>0</v>
      </c>
      <c r="M177" s="28">
        <f>I177+J177+K177+L177</f>
        <v>16400</v>
      </c>
      <c r="N177" s="17">
        <v>30</v>
      </c>
      <c r="O177" s="17">
        <v>0</v>
      </c>
      <c r="P177" s="28">
        <f t="shared" si="129"/>
        <v>16400</v>
      </c>
      <c r="Q177" s="28">
        <f t="shared" si="130"/>
        <v>0</v>
      </c>
      <c r="R177" s="28">
        <f t="shared" si="131"/>
        <v>0</v>
      </c>
      <c r="S177" s="28">
        <v>0</v>
      </c>
      <c r="T177" s="28">
        <v>0</v>
      </c>
      <c r="U177" s="28">
        <v>0</v>
      </c>
      <c r="V177" s="28">
        <f>P177+Q177+R177+S177+T177+U177</f>
        <v>16400</v>
      </c>
      <c r="W177" s="28">
        <f>IF(P177&gt;15000,15000,P177)</f>
        <v>15000</v>
      </c>
      <c r="X177" s="28">
        <f>V177</f>
        <v>16400</v>
      </c>
      <c r="Y177" s="28">
        <f t="shared" si="128"/>
        <v>1800</v>
      </c>
      <c r="Z177" s="28">
        <f t="shared" si="132"/>
        <v>123</v>
      </c>
      <c r="AA177" s="38">
        <v>0</v>
      </c>
      <c r="AB177" s="28">
        <v>0</v>
      </c>
      <c r="AC177" s="28">
        <v>0</v>
      </c>
      <c r="AD177" s="28">
        <f t="shared" si="135"/>
        <v>1923</v>
      </c>
      <c r="AE177" s="28">
        <f t="shared" si="139"/>
        <v>14477</v>
      </c>
      <c r="AF177" s="34" t="s">
        <v>38</v>
      </c>
      <c r="AG177" s="47">
        <v>44110</v>
      </c>
      <c r="AH177" s="56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3">
        <v>169</v>
      </c>
      <c r="B178" s="45" t="s">
        <v>485</v>
      </c>
      <c r="C178" s="23" t="s">
        <v>522</v>
      </c>
      <c r="D178" s="23" t="s">
        <v>523</v>
      </c>
      <c r="E178" s="12" t="s">
        <v>283</v>
      </c>
      <c r="F178" s="13">
        <v>1115290989</v>
      </c>
      <c r="G178" s="14">
        <v>11634</v>
      </c>
      <c r="H178" s="122" t="s">
        <v>524</v>
      </c>
      <c r="I178" s="28">
        <v>14900</v>
      </c>
      <c r="J178" s="28">
        <v>0</v>
      </c>
      <c r="K178" s="28">
        <v>0</v>
      </c>
      <c r="L178" s="28">
        <v>0</v>
      </c>
      <c r="M178" s="28">
        <f>I178+J178+K178+L178</f>
        <v>14900</v>
      </c>
      <c r="N178" s="17">
        <v>30</v>
      </c>
      <c r="O178" s="17">
        <v>0</v>
      </c>
      <c r="P178" s="28">
        <f t="shared" si="129"/>
        <v>14900</v>
      </c>
      <c r="Q178" s="28">
        <f t="shared" si="130"/>
        <v>0</v>
      </c>
      <c r="R178" s="28">
        <f t="shared" si="131"/>
        <v>0</v>
      </c>
      <c r="S178" s="28">
        <v>0</v>
      </c>
      <c r="T178" s="28">
        <v>0</v>
      </c>
      <c r="U178" s="28">
        <v>0</v>
      </c>
      <c r="V178" s="28">
        <f>P178+Q178+R178+S178+T178+U178</f>
        <v>14900</v>
      </c>
      <c r="W178" s="28">
        <f>IF(P178&gt;15000,15000,P178)</f>
        <v>14900</v>
      </c>
      <c r="X178" s="28">
        <f>V178</f>
        <v>14900</v>
      </c>
      <c r="Y178" s="28">
        <f t="shared" si="128"/>
        <v>1788</v>
      </c>
      <c r="Z178" s="28">
        <f t="shared" si="132"/>
        <v>112</v>
      </c>
      <c r="AA178" s="38">
        <v>0</v>
      </c>
      <c r="AB178" s="28">
        <v>0</v>
      </c>
      <c r="AC178" s="28">
        <v>0</v>
      </c>
      <c r="AD178" s="28">
        <f t="shared" si="135"/>
        <v>1900</v>
      </c>
      <c r="AE178" s="28">
        <f t="shared" si="139"/>
        <v>13000</v>
      </c>
      <c r="AF178" s="34" t="s">
        <v>38</v>
      </c>
      <c r="AG178" s="47">
        <v>44110</v>
      </c>
      <c r="AH178" s="56"/>
      <c r="AI178" s="56"/>
      <c r="AJ178" s="56"/>
      <c r="AK178" s="56"/>
      <c r="AL178" s="59"/>
      <c r="AM178" s="56"/>
      <c r="AN178" s="56"/>
      <c r="AO178" s="56"/>
      <c r="AP178" s="57"/>
    </row>
    <row r="179" spans="1:42" s="42" customFormat="1" ht="30.6" customHeight="1">
      <c r="A179" s="13">
        <v>170</v>
      </c>
      <c r="B179" s="45" t="s">
        <v>485</v>
      </c>
      <c r="C179" s="23" t="s">
        <v>525</v>
      </c>
      <c r="D179" s="23" t="s">
        <v>526</v>
      </c>
      <c r="E179" s="12" t="s">
        <v>283</v>
      </c>
      <c r="F179" s="13">
        <v>1113683668</v>
      </c>
      <c r="G179" s="14">
        <v>11696</v>
      </c>
      <c r="H179" s="139" t="s">
        <v>527</v>
      </c>
      <c r="I179" s="28">
        <v>14900</v>
      </c>
      <c r="J179" s="28">
        <v>0</v>
      </c>
      <c r="K179" s="28">
        <v>0</v>
      </c>
      <c r="L179" s="28">
        <v>0</v>
      </c>
      <c r="M179" s="28">
        <f>I179+J179+K179+L179</f>
        <v>14900</v>
      </c>
      <c r="N179" s="17">
        <v>30</v>
      </c>
      <c r="O179" s="17">
        <v>0</v>
      </c>
      <c r="P179" s="28">
        <f t="shared" si="129"/>
        <v>14900</v>
      </c>
      <c r="Q179" s="28">
        <f t="shared" si="130"/>
        <v>0</v>
      </c>
      <c r="R179" s="28">
        <f t="shared" si="131"/>
        <v>0</v>
      </c>
      <c r="S179" s="28">
        <v>0</v>
      </c>
      <c r="T179" s="28">
        <v>0</v>
      </c>
      <c r="U179" s="28">
        <v>0</v>
      </c>
      <c r="V179" s="28">
        <f>P179+Q179+R179+S179+T179+U179</f>
        <v>14900</v>
      </c>
      <c r="W179" s="28">
        <f>IF(P179&gt;15000,15000,P179)</f>
        <v>14900</v>
      </c>
      <c r="X179" s="28">
        <f>V179</f>
        <v>14900</v>
      </c>
      <c r="Y179" s="28">
        <f t="shared" si="128"/>
        <v>1788</v>
      </c>
      <c r="Z179" s="28">
        <f t="shared" si="132"/>
        <v>112</v>
      </c>
      <c r="AA179" s="38">
        <v>0</v>
      </c>
      <c r="AB179" s="28">
        <v>0</v>
      </c>
      <c r="AC179" s="28">
        <v>0</v>
      </c>
      <c r="AD179" s="28">
        <f t="shared" si="135"/>
        <v>1900</v>
      </c>
      <c r="AE179" s="28">
        <f t="shared" si="139"/>
        <v>13000</v>
      </c>
      <c r="AF179" s="34" t="s">
        <v>38</v>
      </c>
      <c r="AG179" s="47">
        <v>44110</v>
      </c>
      <c r="AH179" s="56"/>
      <c r="AI179" s="56"/>
      <c r="AJ179" s="56"/>
      <c r="AK179" s="56"/>
      <c r="AL179" s="59"/>
      <c r="AM179" s="56"/>
      <c r="AN179" s="56"/>
      <c r="AO179" s="56"/>
      <c r="AP179" s="57"/>
    </row>
    <row r="180" spans="1:42" s="42" customFormat="1" ht="30.6" customHeight="1">
      <c r="A180" s="13">
        <v>171</v>
      </c>
      <c r="B180" s="45" t="s">
        <v>485</v>
      </c>
      <c r="C180" s="23" t="s">
        <v>528</v>
      </c>
      <c r="D180" s="23" t="s">
        <v>529</v>
      </c>
      <c r="E180" s="12" t="s">
        <v>283</v>
      </c>
      <c r="F180" s="13">
        <v>1114887024</v>
      </c>
      <c r="G180" s="14">
        <v>11780</v>
      </c>
      <c r="H180" s="122" t="s">
        <v>530</v>
      </c>
      <c r="I180" s="28">
        <v>14900</v>
      </c>
      <c r="J180" s="28">
        <v>0</v>
      </c>
      <c r="K180" s="28">
        <v>0</v>
      </c>
      <c r="L180" s="28">
        <v>0</v>
      </c>
      <c r="M180" s="28">
        <f t="shared" ref="M180:M183" si="140">I180+J180+K180+L180</f>
        <v>14900</v>
      </c>
      <c r="N180" s="17">
        <v>30</v>
      </c>
      <c r="O180" s="17">
        <v>0</v>
      </c>
      <c r="P180" s="28">
        <f t="shared" si="129"/>
        <v>14900</v>
      </c>
      <c r="Q180" s="28">
        <f t="shared" si="130"/>
        <v>0</v>
      </c>
      <c r="R180" s="28">
        <f t="shared" si="131"/>
        <v>0</v>
      </c>
      <c r="S180" s="28">
        <v>0</v>
      </c>
      <c r="T180" s="28">
        <v>0</v>
      </c>
      <c r="U180" s="28">
        <v>0</v>
      </c>
      <c r="V180" s="28">
        <f t="shared" ref="V180:V183" si="141">P180+Q180+R180+S180+T180+U180</f>
        <v>14900</v>
      </c>
      <c r="W180" s="28">
        <f t="shared" ref="W180:W183" si="142">IF(P180&gt;15000,15000,P180)</f>
        <v>14900</v>
      </c>
      <c r="X180" s="28">
        <f t="shared" ref="X180:X183" si="143">V180</f>
        <v>14900</v>
      </c>
      <c r="Y180" s="28">
        <f t="shared" si="128"/>
        <v>1788</v>
      </c>
      <c r="Z180" s="28">
        <f t="shared" si="132"/>
        <v>112</v>
      </c>
      <c r="AA180" s="38">
        <v>0</v>
      </c>
      <c r="AB180" s="28">
        <v>0</v>
      </c>
      <c r="AC180" s="28">
        <v>0</v>
      </c>
      <c r="AD180" s="28">
        <f t="shared" si="135"/>
        <v>1900</v>
      </c>
      <c r="AE180" s="28">
        <f t="shared" si="139"/>
        <v>13000</v>
      </c>
      <c r="AF180" s="34" t="s">
        <v>38</v>
      </c>
      <c r="AG180" s="47">
        <v>44110</v>
      </c>
      <c r="AH180" s="56"/>
      <c r="AI180" s="56"/>
      <c r="AJ180" s="56"/>
      <c r="AK180" s="56"/>
      <c r="AL180" s="59"/>
      <c r="AM180" s="56"/>
      <c r="AN180" s="56"/>
      <c r="AO180" s="56"/>
      <c r="AP180" s="57"/>
    </row>
    <row r="181" spans="1:42" s="42" customFormat="1" ht="30.6" customHeight="1">
      <c r="A181" s="13">
        <v>172</v>
      </c>
      <c r="B181" s="45" t="s">
        <v>485</v>
      </c>
      <c r="C181" s="23" t="s">
        <v>403</v>
      </c>
      <c r="D181" s="23" t="s">
        <v>531</v>
      </c>
      <c r="E181" s="12" t="s">
        <v>283</v>
      </c>
      <c r="F181" s="13">
        <v>1114938239</v>
      </c>
      <c r="G181" s="14">
        <v>11779</v>
      </c>
      <c r="H181" s="122" t="s">
        <v>532</v>
      </c>
      <c r="I181" s="28">
        <v>14900</v>
      </c>
      <c r="J181" s="28">
        <v>0</v>
      </c>
      <c r="K181" s="28">
        <v>0</v>
      </c>
      <c r="L181" s="28">
        <v>0</v>
      </c>
      <c r="M181" s="28">
        <f t="shared" si="140"/>
        <v>14900</v>
      </c>
      <c r="N181" s="17">
        <v>30</v>
      </c>
      <c r="O181" s="17">
        <v>0</v>
      </c>
      <c r="P181" s="28">
        <f t="shared" si="129"/>
        <v>14900</v>
      </c>
      <c r="Q181" s="28">
        <f t="shared" si="130"/>
        <v>0</v>
      </c>
      <c r="R181" s="28">
        <f t="shared" si="131"/>
        <v>0</v>
      </c>
      <c r="S181" s="28">
        <v>0</v>
      </c>
      <c r="T181" s="28">
        <v>0</v>
      </c>
      <c r="U181" s="28">
        <v>0</v>
      </c>
      <c r="V181" s="28">
        <f t="shared" si="141"/>
        <v>14900</v>
      </c>
      <c r="W181" s="28">
        <f t="shared" si="142"/>
        <v>14900</v>
      </c>
      <c r="X181" s="28">
        <f t="shared" si="143"/>
        <v>14900</v>
      </c>
      <c r="Y181" s="28">
        <f t="shared" si="128"/>
        <v>1788</v>
      </c>
      <c r="Z181" s="28">
        <f t="shared" si="132"/>
        <v>112</v>
      </c>
      <c r="AA181" s="38">
        <v>0</v>
      </c>
      <c r="AB181" s="28">
        <v>0</v>
      </c>
      <c r="AC181" s="28">
        <v>0</v>
      </c>
      <c r="AD181" s="28">
        <f t="shared" si="135"/>
        <v>1900</v>
      </c>
      <c r="AE181" s="28">
        <f t="shared" si="139"/>
        <v>13000</v>
      </c>
      <c r="AF181" s="34" t="s">
        <v>38</v>
      </c>
      <c r="AG181" s="47">
        <v>44110</v>
      </c>
      <c r="AH181" s="56"/>
      <c r="AI181" s="56"/>
      <c r="AJ181" s="56"/>
      <c r="AK181" s="56"/>
      <c r="AL181" s="59"/>
      <c r="AM181" s="56"/>
      <c r="AN181" s="56"/>
      <c r="AO181" s="56"/>
      <c r="AP181" s="57"/>
    </row>
    <row r="182" spans="1:42" s="42" customFormat="1" ht="30.6" customHeight="1">
      <c r="A182" s="13">
        <v>173</v>
      </c>
      <c r="B182" s="45" t="s">
        <v>485</v>
      </c>
      <c r="C182" s="23" t="s">
        <v>192</v>
      </c>
      <c r="D182" s="23" t="s">
        <v>491</v>
      </c>
      <c r="E182" s="12" t="s">
        <v>283</v>
      </c>
      <c r="F182" s="13">
        <v>1115531676</v>
      </c>
      <c r="G182" s="14">
        <v>11777</v>
      </c>
      <c r="H182" s="122" t="s">
        <v>533</v>
      </c>
      <c r="I182" s="28">
        <v>14900</v>
      </c>
      <c r="J182" s="28">
        <v>0</v>
      </c>
      <c r="K182" s="28">
        <v>0</v>
      </c>
      <c r="L182" s="28">
        <v>0</v>
      </c>
      <c r="M182" s="28">
        <f t="shared" si="140"/>
        <v>14900</v>
      </c>
      <c r="N182" s="17">
        <v>30</v>
      </c>
      <c r="O182" s="17">
        <v>0</v>
      </c>
      <c r="P182" s="28">
        <f t="shared" si="129"/>
        <v>14900</v>
      </c>
      <c r="Q182" s="28">
        <f t="shared" si="130"/>
        <v>0</v>
      </c>
      <c r="R182" s="28">
        <f t="shared" si="131"/>
        <v>0</v>
      </c>
      <c r="S182" s="28">
        <v>0</v>
      </c>
      <c r="T182" s="28">
        <v>0</v>
      </c>
      <c r="U182" s="28">
        <v>0</v>
      </c>
      <c r="V182" s="28">
        <f t="shared" si="141"/>
        <v>14900</v>
      </c>
      <c r="W182" s="28">
        <f t="shared" si="142"/>
        <v>14900</v>
      </c>
      <c r="X182" s="28">
        <f t="shared" si="143"/>
        <v>14900</v>
      </c>
      <c r="Y182" s="28">
        <f t="shared" si="128"/>
        <v>1788</v>
      </c>
      <c r="Z182" s="28">
        <f t="shared" si="132"/>
        <v>112</v>
      </c>
      <c r="AA182" s="38">
        <v>0</v>
      </c>
      <c r="AB182" s="28">
        <v>0</v>
      </c>
      <c r="AC182" s="28">
        <v>0</v>
      </c>
      <c r="AD182" s="28">
        <f t="shared" si="135"/>
        <v>1900</v>
      </c>
      <c r="AE182" s="28">
        <f t="shared" si="139"/>
        <v>13000</v>
      </c>
      <c r="AF182" s="34" t="s">
        <v>38</v>
      </c>
      <c r="AG182" s="47">
        <v>44110</v>
      </c>
      <c r="AH182" s="56"/>
      <c r="AI182" s="56"/>
      <c r="AJ182" s="56"/>
      <c r="AK182" s="56"/>
      <c r="AL182" s="59"/>
      <c r="AM182" s="56"/>
      <c r="AN182" s="56"/>
      <c r="AO182" s="56"/>
      <c r="AP182" s="57"/>
    </row>
    <row r="183" spans="1:42" s="42" customFormat="1" ht="30.6" customHeight="1">
      <c r="A183" s="13">
        <v>174</v>
      </c>
      <c r="B183" s="45" t="s">
        <v>485</v>
      </c>
      <c r="C183" s="23" t="s">
        <v>534</v>
      </c>
      <c r="D183" s="23" t="s">
        <v>535</v>
      </c>
      <c r="E183" s="12" t="s">
        <v>283</v>
      </c>
      <c r="F183" s="13">
        <v>1115673168</v>
      </c>
      <c r="G183" s="14">
        <v>11856</v>
      </c>
      <c r="H183" s="139" t="s">
        <v>536</v>
      </c>
      <c r="I183" s="28">
        <v>14900</v>
      </c>
      <c r="J183" s="28">
        <v>0</v>
      </c>
      <c r="K183" s="28">
        <v>0</v>
      </c>
      <c r="L183" s="28">
        <v>0</v>
      </c>
      <c r="M183" s="28">
        <f t="shared" si="140"/>
        <v>14900</v>
      </c>
      <c r="N183" s="17">
        <v>0</v>
      </c>
      <c r="O183" s="17">
        <v>0</v>
      </c>
      <c r="P183" s="28">
        <f t="shared" si="129"/>
        <v>0</v>
      </c>
      <c r="Q183" s="28">
        <f t="shared" si="130"/>
        <v>0</v>
      </c>
      <c r="R183" s="28">
        <f t="shared" si="131"/>
        <v>0</v>
      </c>
      <c r="S183" s="28">
        <v>0</v>
      </c>
      <c r="T183" s="28">
        <v>0</v>
      </c>
      <c r="U183" s="28">
        <v>0</v>
      </c>
      <c r="V183" s="28">
        <f t="shared" si="141"/>
        <v>0</v>
      </c>
      <c r="W183" s="28">
        <f t="shared" si="142"/>
        <v>0</v>
      </c>
      <c r="X183" s="28">
        <f t="shared" si="143"/>
        <v>0</v>
      </c>
      <c r="Y183" s="28">
        <f t="shared" si="128"/>
        <v>0</v>
      </c>
      <c r="Z183" s="28">
        <f t="shared" si="132"/>
        <v>0</v>
      </c>
      <c r="AA183" s="38">
        <v>0</v>
      </c>
      <c r="AB183" s="28">
        <v>0</v>
      </c>
      <c r="AC183" s="28">
        <v>0</v>
      </c>
      <c r="AD183" s="28">
        <f t="shared" si="135"/>
        <v>0</v>
      </c>
      <c r="AE183" s="28">
        <f t="shared" si="139"/>
        <v>0</v>
      </c>
      <c r="AF183" s="34" t="s">
        <v>38</v>
      </c>
      <c r="AG183" s="47">
        <v>44110</v>
      </c>
      <c r="AH183" s="56"/>
      <c r="AI183" s="56"/>
      <c r="AJ183" s="56"/>
      <c r="AK183" s="56"/>
      <c r="AL183" s="59"/>
      <c r="AM183" s="56"/>
      <c r="AN183" s="56"/>
      <c r="AO183" s="56"/>
      <c r="AP183" s="57"/>
    </row>
    <row r="184" spans="1:42" s="174" customFormat="1" ht="30.6" customHeight="1">
      <c r="A184" s="13">
        <v>175</v>
      </c>
      <c r="B184" s="45" t="s">
        <v>485</v>
      </c>
      <c r="C184" s="23" t="s">
        <v>537</v>
      </c>
      <c r="D184" s="23" t="s">
        <v>538</v>
      </c>
      <c r="E184" s="23" t="s">
        <v>283</v>
      </c>
      <c r="F184" s="184">
        <v>1115656871</v>
      </c>
      <c r="G184" s="45">
        <v>11852</v>
      </c>
      <c r="H184" s="185" t="s">
        <v>539</v>
      </c>
      <c r="I184" s="28">
        <v>14900</v>
      </c>
      <c r="J184" s="28">
        <v>0</v>
      </c>
      <c r="K184" s="28">
        <v>0</v>
      </c>
      <c r="L184" s="28">
        <v>0</v>
      </c>
      <c r="M184" s="28">
        <f>I184+J184+K184+L184</f>
        <v>14900</v>
      </c>
      <c r="N184" s="17">
        <v>30</v>
      </c>
      <c r="O184" s="17">
        <v>0</v>
      </c>
      <c r="P184" s="28">
        <f t="shared" si="129"/>
        <v>14900</v>
      </c>
      <c r="Q184" s="28">
        <f t="shared" si="130"/>
        <v>0</v>
      </c>
      <c r="R184" s="28">
        <f t="shared" si="131"/>
        <v>0</v>
      </c>
      <c r="S184" s="28">
        <v>0</v>
      </c>
      <c r="T184" s="28">
        <v>0</v>
      </c>
      <c r="U184" s="28">
        <v>0</v>
      </c>
      <c r="V184" s="28">
        <f>P184+Q184+R184+S184+T184+U184</f>
        <v>14900</v>
      </c>
      <c r="W184" s="28">
        <f>IF(P184&gt;15000,15000,P184)</f>
        <v>14900</v>
      </c>
      <c r="X184" s="28">
        <f>V184</f>
        <v>14900</v>
      </c>
      <c r="Y184" s="28">
        <f t="shared" si="128"/>
        <v>1788</v>
      </c>
      <c r="Z184" s="28">
        <f>CEILING(X184*0.75%,1)</f>
        <v>112</v>
      </c>
      <c r="AA184" s="38">
        <v>0</v>
      </c>
      <c r="AB184" s="28">
        <v>0</v>
      </c>
      <c r="AC184" s="28">
        <v>0</v>
      </c>
      <c r="AD184" s="28">
        <f>+Y184+Z184+AA184+AB184+AC184</f>
        <v>1900</v>
      </c>
      <c r="AE184" s="28">
        <f>V184-AD184</f>
        <v>13000</v>
      </c>
      <c r="AF184" s="34" t="s">
        <v>38</v>
      </c>
      <c r="AG184" s="47">
        <v>44110</v>
      </c>
      <c r="AH184" s="56"/>
      <c r="AI184" s="65"/>
      <c r="AJ184" s="65"/>
      <c r="AK184" s="65"/>
      <c r="AL184" s="186"/>
      <c r="AM184" s="65"/>
      <c r="AN184" s="65"/>
      <c r="AO184" s="65"/>
      <c r="AP184" s="187"/>
    </row>
    <row r="185" spans="1:42" s="42" customFormat="1" ht="30.6" customHeight="1">
      <c r="A185" s="13">
        <v>176</v>
      </c>
      <c r="B185" s="45" t="s">
        <v>485</v>
      </c>
      <c r="C185" s="152" t="s">
        <v>540</v>
      </c>
      <c r="D185" s="152" t="s">
        <v>541</v>
      </c>
      <c r="E185" s="12" t="s">
        <v>283</v>
      </c>
      <c r="F185" s="121">
        <v>1115695137</v>
      </c>
      <c r="G185" s="173">
        <v>11869</v>
      </c>
      <c r="H185" s="168" t="s">
        <v>542</v>
      </c>
      <c r="I185" s="28">
        <v>14900</v>
      </c>
      <c r="J185" s="28">
        <v>0</v>
      </c>
      <c r="K185" s="28">
        <v>0</v>
      </c>
      <c r="L185" s="28">
        <v>0</v>
      </c>
      <c r="M185" s="28">
        <f t="shared" ref="M185:M186" si="144">I185+J185+K185+L185</f>
        <v>14900</v>
      </c>
      <c r="N185" s="17">
        <v>30</v>
      </c>
      <c r="O185" s="17">
        <v>0</v>
      </c>
      <c r="P185" s="28">
        <f t="shared" si="129"/>
        <v>14900</v>
      </c>
      <c r="Q185" s="28">
        <f t="shared" si="130"/>
        <v>0</v>
      </c>
      <c r="R185" s="28">
        <f t="shared" si="131"/>
        <v>0</v>
      </c>
      <c r="S185" s="28">
        <v>0</v>
      </c>
      <c r="T185" s="28">
        <v>0</v>
      </c>
      <c r="U185" s="28">
        <v>0</v>
      </c>
      <c r="V185" s="28">
        <f t="shared" ref="V185:V186" si="145">P185+Q185+R185+S185+T185+U185</f>
        <v>14900</v>
      </c>
      <c r="W185" s="28">
        <f t="shared" ref="W185:W186" si="146">IF(P185&gt;15000,15000,P185)</f>
        <v>14900</v>
      </c>
      <c r="X185" s="28">
        <f t="shared" ref="X185:X186" si="147">V185</f>
        <v>14900</v>
      </c>
      <c r="Y185" s="28">
        <f t="shared" si="128"/>
        <v>1788</v>
      </c>
      <c r="Z185" s="28">
        <f t="shared" ref="Z185:Z189" si="148">CEILING(X185*0.75%,1)</f>
        <v>112</v>
      </c>
      <c r="AA185" s="38">
        <v>0</v>
      </c>
      <c r="AB185" s="28">
        <v>0</v>
      </c>
      <c r="AC185" s="28">
        <v>0</v>
      </c>
      <c r="AD185" s="28">
        <f t="shared" ref="AD185:AD186" si="149">+Y185+Z185+AA185+AB185+AC185</f>
        <v>1900</v>
      </c>
      <c r="AE185" s="28">
        <f t="shared" ref="AE185:AE186" si="150">V185-AD185</f>
        <v>13000</v>
      </c>
      <c r="AF185" s="34" t="s">
        <v>38</v>
      </c>
      <c r="AG185" s="47">
        <v>44110</v>
      </c>
      <c r="AH185" s="56"/>
      <c r="AI185" s="56"/>
      <c r="AJ185" s="56"/>
      <c r="AK185" s="56"/>
      <c r="AL185" s="59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45" t="s">
        <v>485</v>
      </c>
      <c r="C186" s="152" t="s">
        <v>843</v>
      </c>
      <c r="D186" s="23" t="s">
        <v>844</v>
      </c>
      <c r="E186" s="12" t="s">
        <v>283</v>
      </c>
      <c r="F186" s="225">
        <v>1115737643</v>
      </c>
      <c r="G186" s="173">
        <v>11883</v>
      </c>
      <c r="H186" s="139" t="s">
        <v>845</v>
      </c>
      <c r="I186" s="28">
        <v>14900</v>
      </c>
      <c r="J186" s="28">
        <v>0</v>
      </c>
      <c r="K186" s="28">
        <v>0</v>
      </c>
      <c r="L186" s="28">
        <v>0</v>
      </c>
      <c r="M186" s="28">
        <f t="shared" si="144"/>
        <v>14900</v>
      </c>
      <c r="N186" s="17">
        <v>22</v>
      </c>
      <c r="O186" s="17">
        <v>0</v>
      </c>
      <c r="P186" s="28">
        <f t="shared" si="129"/>
        <v>10927</v>
      </c>
      <c r="Q186" s="28">
        <f t="shared" si="130"/>
        <v>0</v>
      </c>
      <c r="R186" s="28">
        <f t="shared" si="131"/>
        <v>0</v>
      </c>
      <c r="S186" s="28">
        <v>0</v>
      </c>
      <c r="T186" s="28">
        <v>0</v>
      </c>
      <c r="U186" s="28">
        <v>0</v>
      </c>
      <c r="V186" s="28">
        <f t="shared" si="145"/>
        <v>10927</v>
      </c>
      <c r="W186" s="28">
        <f t="shared" si="146"/>
        <v>10927</v>
      </c>
      <c r="X186" s="28">
        <f t="shared" si="147"/>
        <v>10927</v>
      </c>
      <c r="Y186" s="28">
        <f t="shared" si="128"/>
        <v>1311</v>
      </c>
      <c r="Z186" s="28">
        <f t="shared" si="148"/>
        <v>82</v>
      </c>
      <c r="AA186" s="38">
        <v>0</v>
      </c>
      <c r="AB186" s="28">
        <v>0</v>
      </c>
      <c r="AC186" s="28">
        <v>0</v>
      </c>
      <c r="AD186" s="28">
        <f t="shared" si="149"/>
        <v>1393</v>
      </c>
      <c r="AE186" s="28">
        <f t="shared" si="150"/>
        <v>9534</v>
      </c>
      <c r="AF186" s="34" t="s">
        <v>38</v>
      </c>
      <c r="AG186" s="47">
        <v>44111</v>
      </c>
      <c r="AH186" s="56"/>
      <c r="AI186" s="56"/>
      <c r="AJ186" s="56"/>
      <c r="AK186" s="56"/>
      <c r="AL186" s="59"/>
      <c r="AM186" s="56"/>
      <c r="AN186" s="56"/>
      <c r="AO186" s="56"/>
      <c r="AP186" s="57"/>
    </row>
    <row r="187" spans="1:42" s="42" customFormat="1" ht="30.6" customHeight="1">
      <c r="A187" s="13">
        <v>178</v>
      </c>
      <c r="B187" s="16" t="s">
        <v>543</v>
      </c>
      <c r="C187" s="12" t="s">
        <v>543</v>
      </c>
      <c r="D187" s="23" t="s">
        <v>544</v>
      </c>
      <c r="E187" s="12" t="s">
        <v>280</v>
      </c>
      <c r="F187" s="18">
        <v>1111845909</v>
      </c>
      <c r="G187" s="18">
        <v>1113</v>
      </c>
      <c r="H187" s="157" t="s">
        <v>545</v>
      </c>
      <c r="I187" s="28">
        <v>20000</v>
      </c>
      <c r="J187" s="28">
        <v>0</v>
      </c>
      <c r="K187" s="28">
        <v>0</v>
      </c>
      <c r="L187" s="28">
        <v>0</v>
      </c>
      <c r="M187" s="28">
        <f>I187+J187+K187+L187</f>
        <v>20000</v>
      </c>
      <c r="N187" s="17">
        <v>30</v>
      </c>
      <c r="O187" s="17">
        <v>0</v>
      </c>
      <c r="P187" s="28">
        <f t="shared" si="129"/>
        <v>20000</v>
      </c>
      <c r="Q187" s="28">
        <f t="shared" si="130"/>
        <v>0</v>
      </c>
      <c r="R187" s="28">
        <f t="shared" si="131"/>
        <v>0</v>
      </c>
      <c r="S187" s="28">
        <v>0</v>
      </c>
      <c r="T187" s="28">
        <v>0</v>
      </c>
      <c r="U187" s="28">
        <v>0</v>
      </c>
      <c r="V187" s="28">
        <f>P187+Q187+R187+S187+T187+U187</f>
        <v>20000</v>
      </c>
      <c r="W187" s="28">
        <f>IF(P187&gt;15000,15000,P187)</f>
        <v>15000</v>
      </c>
      <c r="X187" s="28">
        <f>V187</f>
        <v>20000</v>
      </c>
      <c r="Y187" s="28">
        <f t="shared" si="128"/>
        <v>1800</v>
      </c>
      <c r="Z187" s="28">
        <f t="shared" si="148"/>
        <v>150</v>
      </c>
      <c r="AA187" s="38">
        <v>0</v>
      </c>
      <c r="AB187" s="28">
        <v>0</v>
      </c>
      <c r="AC187" s="28">
        <v>0</v>
      </c>
      <c r="AD187" s="28">
        <f>+Y187+Z187+AA187+AB187+AC187</f>
        <v>1950</v>
      </c>
      <c r="AE187" s="28">
        <f>V187-AD187</f>
        <v>18050</v>
      </c>
      <c r="AF187" s="34" t="s">
        <v>38</v>
      </c>
      <c r="AG187" s="47">
        <v>44110</v>
      </c>
      <c r="AH187" s="56"/>
      <c r="AI187" s="56"/>
      <c r="AJ187" s="56"/>
      <c r="AK187" s="56"/>
      <c r="AL187" s="56"/>
      <c r="AM187" s="56"/>
      <c r="AN187" s="56"/>
      <c r="AO187" s="56"/>
      <c r="AP187" s="57"/>
    </row>
    <row r="188" spans="1:42" s="42" customFormat="1" ht="30.6" customHeight="1">
      <c r="A188" s="13">
        <v>179</v>
      </c>
      <c r="B188" s="16" t="s">
        <v>543</v>
      </c>
      <c r="C188" s="23" t="s">
        <v>546</v>
      </c>
      <c r="D188" s="61" t="s">
        <v>547</v>
      </c>
      <c r="E188" s="12" t="s">
        <v>283</v>
      </c>
      <c r="F188" s="16">
        <v>1115210782</v>
      </c>
      <c r="G188" s="60">
        <v>11593</v>
      </c>
      <c r="H188" s="122" t="s">
        <v>548</v>
      </c>
      <c r="I188" s="28">
        <v>14900</v>
      </c>
      <c r="J188" s="28">
        <v>0</v>
      </c>
      <c r="K188" s="28">
        <v>0</v>
      </c>
      <c r="L188" s="28">
        <v>0</v>
      </c>
      <c r="M188" s="28">
        <f t="shared" ref="M188" si="151">I188+J188+K188+L188</f>
        <v>14900</v>
      </c>
      <c r="N188" s="17">
        <v>21</v>
      </c>
      <c r="O188" s="17">
        <v>0</v>
      </c>
      <c r="P188" s="28">
        <f t="shared" si="129"/>
        <v>10430</v>
      </c>
      <c r="Q188" s="28">
        <f t="shared" si="130"/>
        <v>0</v>
      </c>
      <c r="R188" s="28">
        <f t="shared" si="131"/>
        <v>0</v>
      </c>
      <c r="S188" s="28">
        <v>0</v>
      </c>
      <c r="T188" s="28">
        <v>0</v>
      </c>
      <c r="U188" s="28">
        <v>0</v>
      </c>
      <c r="V188" s="28">
        <f t="shared" ref="V188" si="152">P188+Q188+R188+S188+T188+U188</f>
        <v>10430</v>
      </c>
      <c r="W188" s="28">
        <f t="shared" ref="W188" si="153">IF(P188&gt;15000,15000,P188)</f>
        <v>10430</v>
      </c>
      <c r="X188" s="28">
        <f t="shared" ref="X188" si="154">V188</f>
        <v>10430</v>
      </c>
      <c r="Y188" s="28">
        <f t="shared" si="128"/>
        <v>1252</v>
      </c>
      <c r="Z188" s="28">
        <f t="shared" si="148"/>
        <v>79</v>
      </c>
      <c r="AA188" s="38">
        <v>0</v>
      </c>
      <c r="AB188" s="28">
        <v>0</v>
      </c>
      <c r="AC188" s="28">
        <v>0</v>
      </c>
      <c r="AD188" s="28">
        <f t="shared" ref="AD188" si="155">+Y188+Z188+AA188+AB188+AC188</f>
        <v>1331</v>
      </c>
      <c r="AE188" s="28">
        <f t="shared" ref="AE188:AE208" si="156">V188-AD188</f>
        <v>9099</v>
      </c>
      <c r="AF188" s="34" t="s">
        <v>38</v>
      </c>
      <c r="AG188" s="47">
        <v>44110</v>
      </c>
      <c r="AH188" s="65"/>
      <c r="AI188" s="56"/>
      <c r="AJ188" s="56"/>
      <c r="AK188" s="56"/>
      <c r="AL188" s="56"/>
      <c r="AM188" s="56"/>
      <c r="AN188" s="56"/>
      <c r="AO188" s="56"/>
      <c r="AP188" s="57"/>
    </row>
    <row r="189" spans="1:42" s="42" customFormat="1" ht="30.6" customHeight="1">
      <c r="A189" s="13">
        <v>180</v>
      </c>
      <c r="B189" s="16" t="s">
        <v>543</v>
      </c>
      <c r="C189" s="23" t="s">
        <v>549</v>
      </c>
      <c r="D189" s="23" t="s">
        <v>550</v>
      </c>
      <c r="E189" s="12" t="s">
        <v>283</v>
      </c>
      <c r="F189" s="106">
        <v>1115513291</v>
      </c>
      <c r="G189" s="14">
        <v>11755</v>
      </c>
      <c r="H189" s="122" t="s">
        <v>551</v>
      </c>
      <c r="I189" s="28">
        <v>14900</v>
      </c>
      <c r="J189" s="28">
        <v>0</v>
      </c>
      <c r="K189" s="28">
        <v>0</v>
      </c>
      <c r="L189" s="28">
        <v>0</v>
      </c>
      <c r="M189" s="28">
        <f>I189+J189+K189+L189</f>
        <v>14900</v>
      </c>
      <c r="N189" s="17">
        <v>21</v>
      </c>
      <c r="O189" s="17">
        <v>0</v>
      </c>
      <c r="P189" s="28">
        <f t="shared" si="129"/>
        <v>10430</v>
      </c>
      <c r="Q189" s="28">
        <f t="shared" si="130"/>
        <v>0</v>
      </c>
      <c r="R189" s="28">
        <f t="shared" si="131"/>
        <v>0</v>
      </c>
      <c r="S189" s="28">
        <v>0</v>
      </c>
      <c r="T189" s="28">
        <v>0</v>
      </c>
      <c r="U189" s="28">
        <v>0</v>
      </c>
      <c r="V189" s="28">
        <f>P189+Q189+R189+S189+T189+U189</f>
        <v>10430</v>
      </c>
      <c r="W189" s="28">
        <f>IF(P189&gt;15000,15000,P189)</f>
        <v>10430</v>
      </c>
      <c r="X189" s="28">
        <f>V189</f>
        <v>10430</v>
      </c>
      <c r="Y189" s="28">
        <f t="shared" si="128"/>
        <v>1252</v>
      </c>
      <c r="Z189" s="28">
        <f t="shared" si="148"/>
        <v>79</v>
      </c>
      <c r="AA189" s="38">
        <v>0</v>
      </c>
      <c r="AB189" s="28">
        <v>0</v>
      </c>
      <c r="AC189" s="28">
        <v>0</v>
      </c>
      <c r="AD189" s="28">
        <f>+Y189+Z189+AA189+AB189+AC189</f>
        <v>1331</v>
      </c>
      <c r="AE189" s="28">
        <f t="shared" si="156"/>
        <v>9099</v>
      </c>
      <c r="AF189" s="34" t="s">
        <v>38</v>
      </c>
      <c r="AG189" s="47">
        <v>44110</v>
      </c>
      <c r="AH189" s="58"/>
      <c r="AI189" s="56"/>
      <c r="AJ189" s="56"/>
      <c r="AK189" s="56"/>
      <c r="AL189" s="59"/>
      <c r="AM189" s="56"/>
      <c r="AN189" s="56"/>
      <c r="AO189" s="56"/>
      <c r="AP189" s="57"/>
    </row>
    <row r="190" spans="1:42" s="42" customFormat="1" ht="30.6" customHeight="1">
      <c r="A190" s="13">
        <v>181</v>
      </c>
      <c r="B190" s="45" t="s">
        <v>552</v>
      </c>
      <c r="C190" s="23" t="s">
        <v>552</v>
      </c>
      <c r="D190" s="23" t="s">
        <v>553</v>
      </c>
      <c r="E190" s="12" t="s">
        <v>277</v>
      </c>
      <c r="F190" s="17">
        <v>1113745998</v>
      </c>
      <c r="G190" s="17">
        <v>11913</v>
      </c>
      <c r="H190" s="157" t="s">
        <v>554</v>
      </c>
      <c r="I190" s="28">
        <v>18000</v>
      </c>
      <c r="J190" s="28">
        <v>0</v>
      </c>
      <c r="K190" s="28">
        <v>0</v>
      </c>
      <c r="L190" s="28">
        <v>0</v>
      </c>
      <c r="M190" s="28">
        <f t="shared" ref="M190:M208" si="157">I190+J190+K190+L190</f>
        <v>18000</v>
      </c>
      <c r="N190" s="17">
        <v>30</v>
      </c>
      <c r="O190" s="17">
        <v>0</v>
      </c>
      <c r="P190" s="28">
        <f t="shared" si="129"/>
        <v>18000</v>
      </c>
      <c r="Q190" s="28">
        <f t="shared" si="130"/>
        <v>0</v>
      </c>
      <c r="R190" s="28">
        <f t="shared" si="131"/>
        <v>0</v>
      </c>
      <c r="S190" s="28">
        <v>0</v>
      </c>
      <c r="T190" s="28">
        <v>0</v>
      </c>
      <c r="U190" s="28">
        <v>0</v>
      </c>
      <c r="V190" s="28">
        <f t="shared" ref="V190:V208" si="158">P190+Q190+R190+S190+T190+U190</f>
        <v>18000</v>
      </c>
      <c r="W190" s="28">
        <f t="shared" ref="W190:W208" si="159">IF(P190&gt;15000,15000,P190)</f>
        <v>15000</v>
      </c>
      <c r="X190" s="28">
        <f t="shared" ref="X190:X208" si="160">V190</f>
        <v>18000</v>
      </c>
      <c r="Y190" s="28">
        <f t="shared" si="128"/>
        <v>1800</v>
      </c>
      <c r="Z190" s="28">
        <f t="shared" si="132"/>
        <v>135</v>
      </c>
      <c r="AA190" s="38">
        <v>0</v>
      </c>
      <c r="AB190" s="28">
        <v>0</v>
      </c>
      <c r="AC190" s="28">
        <v>0</v>
      </c>
      <c r="AD190" s="28">
        <f t="shared" ref="AD190:AD208" si="161">+Y190+Z190+AA190+AB190+AC190</f>
        <v>1935</v>
      </c>
      <c r="AE190" s="28">
        <f t="shared" si="156"/>
        <v>16065</v>
      </c>
      <c r="AF190" s="34" t="s">
        <v>38</v>
      </c>
      <c r="AG190" s="47">
        <v>44110</v>
      </c>
      <c r="AH190" s="56"/>
      <c r="AI190" s="56"/>
      <c r="AJ190" s="56"/>
      <c r="AK190" s="56"/>
      <c r="AL190" s="57"/>
    </row>
    <row r="191" spans="1:42" s="42" customFormat="1" ht="30.6" customHeight="1">
      <c r="A191" s="13">
        <v>182</v>
      </c>
      <c r="B191" s="45" t="s">
        <v>552</v>
      </c>
      <c r="C191" s="23" t="s">
        <v>501</v>
      </c>
      <c r="D191" s="91" t="s">
        <v>555</v>
      </c>
      <c r="E191" s="12" t="s">
        <v>283</v>
      </c>
      <c r="F191" s="102">
        <v>1115470035</v>
      </c>
      <c r="G191" s="17">
        <v>11722</v>
      </c>
      <c r="H191" s="157" t="s">
        <v>556</v>
      </c>
      <c r="I191" s="28">
        <v>14900</v>
      </c>
      <c r="J191" s="28">
        <v>0</v>
      </c>
      <c r="K191" s="28">
        <v>0</v>
      </c>
      <c r="L191" s="28">
        <v>0</v>
      </c>
      <c r="M191" s="28">
        <f t="shared" si="157"/>
        <v>14900</v>
      </c>
      <c r="N191" s="17">
        <v>0</v>
      </c>
      <c r="O191" s="17">
        <v>0</v>
      </c>
      <c r="P191" s="28">
        <f t="shared" si="129"/>
        <v>0</v>
      </c>
      <c r="Q191" s="28">
        <f t="shared" si="130"/>
        <v>0</v>
      </c>
      <c r="R191" s="28">
        <f t="shared" si="131"/>
        <v>0</v>
      </c>
      <c r="S191" s="28">
        <v>0</v>
      </c>
      <c r="T191" s="28">
        <v>0</v>
      </c>
      <c r="U191" s="28">
        <v>0</v>
      </c>
      <c r="V191" s="28">
        <f t="shared" si="158"/>
        <v>0</v>
      </c>
      <c r="W191" s="28">
        <f t="shared" si="159"/>
        <v>0</v>
      </c>
      <c r="X191" s="28">
        <f t="shared" si="160"/>
        <v>0</v>
      </c>
      <c r="Y191" s="28">
        <f t="shared" si="128"/>
        <v>0</v>
      </c>
      <c r="Z191" s="28">
        <f t="shared" si="132"/>
        <v>0</v>
      </c>
      <c r="AA191" s="38">
        <v>0</v>
      </c>
      <c r="AB191" s="28">
        <v>0</v>
      </c>
      <c r="AC191" s="28">
        <v>0</v>
      </c>
      <c r="AD191" s="28">
        <f t="shared" si="161"/>
        <v>0</v>
      </c>
      <c r="AE191" s="28">
        <f t="shared" si="156"/>
        <v>0</v>
      </c>
      <c r="AF191" s="34"/>
      <c r="AG191" s="47"/>
      <c r="AH191" s="56"/>
      <c r="AI191" s="56"/>
      <c r="AJ191" s="56"/>
      <c r="AK191" s="56"/>
      <c r="AL191" s="57"/>
    </row>
    <row r="192" spans="1:42" s="42" customFormat="1" ht="30.6" customHeight="1">
      <c r="A192" s="13">
        <v>183</v>
      </c>
      <c r="B192" s="45" t="s">
        <v>557</v>
      </c>
      <c r="C192" s="23" t="s">
        <v>557</v>
      </c>
      <c r="D192" s="23" t="s">
        <v>558</v>
      </c>
      <c r="E192" s="12" t="s">
        <v>277</v>
      </c>
      <c r="F192" s="17">
        <v>1111845915</v>
      </c>
      <c r="G192" s="17">
        <v>1299</v>
      </c>
      <c r="H192" s="157" t="s">
        <v>559</v>
      </c>
      <c r="I192" s="28">
        <v>18000</v>
      </c>
      <c r="J192" s="28">
        <v>0</v>
      </c>
      <c r="K192" s="28">
        <v>0</v>
      </c>
      <c r="L192" s="28">
        <v>0</v>
      </c>
      <c r="M192" s="28">
        <f t="shared" si="157"/>
        <v>18000</v>
      </c>
      <c r="N192" s="17">
        <v>30</v>
      </c>
      <c r="O192" s="17">
        <v>0</v>
      </c>
      <c r="P192" s="28">
        <f t="shared" si="129"/>
        <v>18000</v>
      </c>
      <c r="Q192" s="28">
        <f t="shared" si="130"/>
        <v>0</v>
      </c>
      <c r="R192" s="28">
        <f t="shared" si="131"/>
        <v>0</v>
      </c>
      <c r="S192" s="28">
        <v>0</v>
      </c>
      <c r="T192" s="28">
        <v>0</v>
      </c>
      <c r="U192" s="28">
        <v>0</v>
      </c>
      <c r="V192" s="28">
        <f t="shared" si="158"/>
        <v>18000</v>
      </c>
      <c r="W192" s="28">
        <f t="shared" si="159"/>
        <v>15000</v>
      </c>
      <c r="X192" s="28">
        <f t="shared" si="160"/>
        <v>18000</v>
      </c>
      <c r="Y192" s="28">
        <f t="shared" si="128"/>
        <v>1800</v>
      </c>
      <c r="Z192" s="28">
        <f t="shared" si="132"/>
        <v>135</v>
      </c>
      <c r="AA192" s="38">
        <v>0</v>
      </c>
      <c r="AB192" s="28">
        <v>0</v>
      </c>
      <c r="AC192" s="28">
        <v>0</v>
      </c>
      <c r="AD192" s="28">
        <f t="shared" si="161"/>
        <v>1935</v>
      </c>
      <c r="AE192" s="28">
        <f t="shared" si="156"/>
        <v>16065</v>
      </c>
      <c r="AF192" s="34" t="s">
        <v>38</v>
      </c>
      <c r="AG192" s="47">
        <v>44110</v>
      </c>
      <c r="AH192" s="56"/>
      <c r="AI192" s="56"/>
      <c r="AJ192" s="56"/>
      <c r="AK192" s="56"/>
      <c r="AL192" s="56"/>
      <c r="AM192" s="56"/>
      <c r="AN192" s="56"/>
      <c r="AO192" s="56"/>
      <c r="AP192" s="57"/>
    </row>
    <row r="193" spans="1:42" s="42" customFormat="1" ht="30.6" customHeight="1">
      <c r="A193" s="13">
        <v>184</v>
      </c>
      <c r="B193" s="45" t="s">
        <v>557</v>
      </c>
      <c r="C193" s="23" t="s">
        <v>560</v>
      </c>
      <c r="D193" s="23" t="s">
        <v>561</v>
      </c>
      <c r="E193" s="12" t="s">
        <v>277</v>
      </c>
      <c r="F193" s="19">
        <v>1113326651</v>
      </c>
      <c r="G193" s="17">
        <v>1300</v>
      </c>
      <c r="H193" s="157" t="s">
        <v>562</v>
      </c>
      <c r="I193" s="28">
        <v>16400</v>
      </c>
      <c r="J193" s="28">
        <v>0</v>
      </c>
      <c r="K193" s="28">
        <v>0</v>
      </c>
      <c r="L193" s="28">
        <v>0</v>
      </c>
      <c r="M193" s="28">
        <f t="shared" si="157"/>
        <v>16400</v>
      </c>
      <c r="N193" s="17">
        <v>30</v>
      </c>
      <c r="O193" s="17">
        <v>0</v>
      </c>
      <c r="P193" s="28">
        <f t="shared" si="129"/>
        <v>16400</v>
      </c>
      <c r="Q193" s="28">
        <f t="shared" si="130"/>
        <v>0</v>
      </c>
      <c r="R193" s="28">
        <f t="shared" si="131"/>
        <v>0</v>
      </c>
      <c r="S193" s="28">
        <v>0</v>
      </c>
      <c r="T193" s="28">
        <v>0</v>
      </c>
      <c r="U193" s="28">
        <v>0</v>
      </c>
      <c r="V193" s="28">
        <f t="shared" si="158"/>
        <v>16400</v>
      </c>
      <c r="W193" s="28">
        <f t="shared" si="159"/>
        <v>15000</v>
      </c>
      <c r="X193" s="28">
        <f t="shared" si="160"/>
        <v>16400</v>
      </c>
      <c r="Y193" s="28">
        <f t="shared" si="128"/>
        <v>1800</v>
      </c>
      <c r="Z193" s="28">
        <f t="shared" si="132"/>
        <v>123</v>
      </c>
      <c r="AA193" s="38">
        <v>0</v>
      </c>
      <c r="AB193" s="28">
        <v>0</v>
      </c>
      <c r="AC193" s="28">
        <v>0</v>
      </c>
      <c r="AD193" s="28">
        <f t="shared" si="161"/>
        <v>1923</v>
      </c>
      <c r="AE193" s="28">
        <f t="shared" si="156"/>
        <v>14477</v>
      </c>
      <c r="AF193" s="34" t="s">
        <v>38</v>
      </c>
      <c r="AG193" s="47">
        <v>44110</v>
      </c>
      <c r="AH193" s="56"/>
      <c r="AI193" s="56"/>
      <c r="AJ193" s="56"/>
      <c r="AK193" s="56"/>
      <c r="AL193" s="56"/>
      <c r="AM193" s="56"/>
      <c r="AN193" s="56"/>
      <c r="AO193" s="56"/>
      <c r="AP193" s="57"/>
    </row>
    <row r="194" spans="1:42" s="42" customFormat="1" ht="30.6" customHeight="1">
      <c r="A194" s="13">
        <v>185</v>
      </c>
      <c r="B194" s="45" t="s">
        <v>557</v>
      </c>
      <c r="C194" s="266" t="s">
        <v>809</v>
      </c>
      <c r="D194" s="267" t="s">
        <v>810</v>
      </c>
      <c r="E194" s="12" t="s">
        <v>283</v>
      </c>
      <c r="F194" s="218">
        <v>1115748842</v>
      </c>
      <c r="G194" s="219">
        <v>11903</v>
      </c>
      <c r="H194" s="157" t="s">
        <v>811</v>
      </c>
      <c r="I194" s="28">
        <v>14900</v>
      </c>
      <c r="J194" s="28">
        <v>0</v>
      </c>
      <c r="K194" s="28">
        <v>0</v>
      </c>
      <c r="L194" s="28">
        <v>0</v>
      </c>
      <c r="M194" s="28">
        <f t="shared" si="157"/>
        <v>14900</v>
      </c>
      <c r="N194" s="17">
        <v>28</v>
      </c>
      <c r="O194" s="17">
        <v>0</v>
      </c>
      <c r="P194" s="28">
        <f t="shared" si="129"/>
        <v>13907</v>
      </c>
      <c r="Q194" s="28">
        <f t="shared" si="130"/>
        <v>0</v>
      </c>
      <c r="R194" s="28">
        <f t="shared" si="131"/>
        <v>0</v>
      </c>
      <c r="S194" s="28">
        <v>0</v>
      </c>
      <c r="T194" s="28">
        <v>0</v>
      </c>
      <c r="U194" s="28">
        <v>0</v>
      </c>
      <c r="V194" s="28">
        <f t="shared" si="158"/>
        <v>13907</v>
      </c>
      <c r="W194" s="28">
        <f t="shared" si="159"/>
        <v>13907</v>
      </c>
      <c r="X194" s="28">
        <f t="shared" si="160"/>
        <v>13907</v>
      </c>
      <c r="Y194" s="28">
        <f t="shared" si="128"/>
        <v>1669</v>
      </c>
      <c r="Z194" s="28">
        <f t="shared" si="132"/>
        <v>105</v>
      </c>
      <c r="AA194" s="38">
        <v>0</v>
      </c>
      <c r="AB194" s="28">
        <v>0</v>
      </c>
      <c r="AC194" s="28">
        <v>0</v>
      </c>
      <c r="AD194" s="28">
        <f t="shared" si="161"/>
        <v>1774</v>
      </c>
      <c r="AE194" s="28">
        <f t="shared" si="156"/>
        <v>12133</v>
      </c>
      <c r="AF194" s="34" t="s">
        <v>38</v>
      </c>
      <c r="AG194" s="47">
        <v>44110</v>
      </c>
      <c r="AH194" s="56"/>
      <c r="AI194" s="56"/>
      <c r="AJ194" s="56"/>
      <c r="AK194" s="56"/>
      <c r="AL194" s="56"/>
      <c r="AM194" s="56"/>
      <c r="AN194" s="56"/>
      <c r="AO194" s="56"/>
      <c r="AP194" s="57"/>
    </row>
    <row r="195" spans="1:42" s="42" customFormat="1" ht="30.6" customHeight="1">
      <c r="A195" s="13">
        <v>186</v>
      </c>
      <c r="B195" s="45" t="s">
        <v>563</v>
      </c>
      <c r="C195" s="23" t="s">
        <v>563</v>
      </c>
      <c r="D195" s="12" t="s">
        <v>564</v>
      </c>
      <c r="E195" s="264" t="s">
        <v>277</v>
      </c>
      <c r="F195" s="17">
        <v>1113516442</v>
      </c>
      <c r="G195" s="17">
        <v>71</v>
      </c>
      <c r="H195" s="157" t="s">
        <v>565</v>
      </c>
      <c r="I195" s="28">
        <v>20000</v>
      </c>
      <c r="J195" s="28">
        <v>0</v>
      </c>
      <c r="K195" s="28">
        <v>0</v>
      </c>
      <c r="L195" s="28">
        <v>0</v>
      </c>
      <c r="M195" s="28">
        <f t="shared" si="157"/>
        <v>20000</v>
      </c>
      <c r="N195" s="17">
        <v>30</v>
      </c>
      <c r="O195" s="17">
        <v>0</v>
      </c>
      <c r="P195" s="28">
        <f t="shared" si="129"/>
        <v>20000</v>
      </c>
      <c r="Q195" s="28">
        <f t="shared" si="130"/>
        <v>0</v>
      </c>
      <c r="R195" s="28">
        <f t="shared" si="131"/>
        <v>0</v>
      </c>
      <c r="S195" s="28">
        <v>0</v>
      </c>
      <c r="T195" s="28">
        <v>0</v>
      </c>
      <c r="U195" s="28">
        <v>0</v>
      </c>
      <c r="V195" s="28">
        <f t="shared" si="158"/>
        <v>20000</v>
      </c>
      <c r="W195" s="28">
        <f t="shared" si="159"/>
        <v>15000</v>
      </c>
      <c r="X195" s="28">
        <f t="shared" si="160"/>
        <v>20000</v>
      </c>
      <c r="Y195" s="28">
        <f t="shared" si="128"/>
        <v>1800</v>
      </c>
      <c r="Z195" s="28">
        <f t="shared" si="132"/>
        <v>150</v>
      </c>
      <c r="AA195" s="38">
        <v>0</v>
      </c>
      <c r="AB195" s="28">
        <v>0</v>
      </c>
      <c r="AC195" s="28">
        <v>0</v>
      </c>
      <c r="AD195" s="28">
        <f t="shared" si="161"/>
        <v>1950</v>
      </c>
      <c r="AE195" s="28">
        <f t="shared" si="156"/>
        <v>18050</v>
      </c>
      <c r="AF195" s="34" t="s">
        <v>38</v>
      </c>
      <c r="AG195" s="47">
        <v>44110</v>
      </c>
      <c r="AH195" s="58"/>
      <c r="AI195" s="56"/>
      <c r="AJ195" s="56"/>
      <c r="AK195" s="56"/>
      <c r="AL195" s="59"/>
      <c r="AM195" s="56"/>
      <c r="AN195" s="56"/>
      <c r="AO195" s="56"/>
      <c r="AP195" s="57"/>
    </row>
    <row r="196" spans="1:42" s="42" customFormat="1" ht="30.6" customHeight="1">
      <c r="A196" s="13">
        <v>187</v>
      </c>
      <c r="B196" s="45" t="s">
        <v>563</v>
      </c>
      <c r="C196" s="23" t="s">
        <v>566</v>
      </c>
      <c r="D196" s="128" t="s">
        <v>567</v>
      </c>
      <c r="E196" s="264" t="s">
        <v>280</v>
      </c>
      <c r="F196" s="14">
        <v>1112424266</v>
      </c>
      <c r="G196" s="14">
        <v>1420</v>
      </c>
      <c r="H196" s="157" t="s">
        <v>568</v>
      </c>
      <c r="I196" s="28">
        <v>16400</v>
      </c>
      <c r="J196" s="28">
        <v>0</v>
      </c>
      <c r="K196" s="28">
        <v>0</v>
      </c>
      <c r="L196" s="28">
        <v>0</v>
      </c>
      <c r="M196" s="28">
        <f t="shared" si="157"/>
        <v>16400</v>
      </c>
      <c r="N196" s="17">
        <v>30</v>
      </c>
      <c r="O196" s="17">
        <v>0</v>
      </c>
      <c r="P196" s="28">
        <f t="shared" si="129"/>
        <v>16400</v>
      </c>
      <c r="Q196" s="28">
        <f t="shared" si="130"/>
        <v>0</v>
      </c>
      <c r="R196" s="28">
        <f t="shared" si="131"/>
        <v>0</v>
      </c>
      <c r="S196" s="28">
        <v>0</v>
      </c>
      <c r="T196" s="28">
        <v>0</v>
      </c>
      <c r="U196" s="28">
        <v>0</v>
      </c>
      <c r="V196" s="28">
        <f t="shared" si="158"/>
        <v>16400</v>
      </c>
      <c r="W196" s="28">
        <f t="shared" si="159"/>
        <v>15000</v>
      </c>
      <c r="X196" s="28">
        <f t="shared" si="160"/>
        <v>16400</v>
      </c>
      <c r="Y196" s="28">
        <f t="shared" si="128"/>
        <v>1800</v>
      </c>
      <c r="Z196" s="28">
        <f t="shared" si="132"/>
        <v>123</v>
      </c>
      <c r="AA196" s="38">
        <v>0</v>
      </c>
      <c r="AB196" s="28">
        <v>0</v>
      </c>
      <c r="AC196" s="28">
        <v>0</v>
      </c>
      <c r="AD196" s="28">
        <f t="shared" si="161"/>
        <v>1923</v>
      </c>
      <c r="AE196" s="28">
        <f t="shared" si="156"/>
        <v>14477</v>
      </c>
      <c r="AF196" s="34" t="s">
        <v>38</v>
      </c>
      <c r="AG196" s="47">
        <v>44110</v>
      </c>
      <c r="AI196" s="56"/>
      <c r="AJ196" s="56"/>
      <c r="AK196" s="56"/>
      <c r="AL196" s="56"/>
      <c r="AM196" s="56"/>
      <c r="AN196" s="56"/>
      <c r="AO196" s="56"/>
      <c r="AP196" s="57"/>
    </row>
    <row r="197" spans="1:42" s="42" customFormat="1" ht="30.6" customHeight="1">
      <c r="A197" s="13">
        <v>188</v>
      </c>
      <c r="B197" s="45" t="s">
        <v>563</v>
      </c>
      <c r="C197" s="66" t="s">
        <v>422</v>
      </c>
      <c r="D197" s="156" t="s">
        <v>569</v>
      </c>
      <c r="E197" s="264" t="s">
        <v>283</v>
      </c>
      <c r="F197" s="62">
        <v>1115302478</v>
      </c>
      <c r="G197" s="60">
        <v>11643</v>
      </c>
      <c r="H197" s="122" t="s">
        <v>570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57"/>
        <v>14900</v>
      </c>
      <c r="N197" s="17">
        <v>30</v>
      </c>
      <c r="O197" s="17">
        <v>0</v>
      </c>
      <c r="P197" s="28">
        <f t="shared" si="129"/>
        <v>14900</v>
      </c>
      <c r="Q197" s="28">
        <f t="shared" si="130"/>
        <v>0</v>
      </c>
      <c r="R197" s="28">
        <f t="shared" si="131"/>
        <v>0</v>
      </c>
      <c r="S197" s="28">
        <v>0</v>
      </c>
      <c r="T197" s="28">
        <v>0</v>
      </c>
      <c r="U197" s="28">
        <v>0</v>
      </c>
      <c r="V197" s="28">
        <f t="shared" si="158"/>
        <v>14900</v>
      </c>
      <c r="W197" s="28">
        <f t="shared" si="159"/>
        <v>14900</v>
      </c>
      <c r="X197" s="28">
        <f t="shared" si="160"/>
        <v>14900</v>
      </c>
      <c r="Y197" s="28">
        <f t="shared" si="128"/>
        <v>1788</v>
      </c>
      <c r="Z197" s="28">
        <f t="shared" si="132"/>
        <v>112</v>
      </c>
      <c r="AA197" s="38">
        <v>0</v>
      </c>
      <c r="AB197" s="28">
        <v>0</v>
      </c>
      <c r="AC197" s="28">
        <v>0</v>
      </c>
      <c r="AD197" s="28">
        <f t="shared" si="161"/>
        <v>1900</v>
      </c>
      <c r="AE197" s="28">
        <f t="shared" si="156"/>
        <v>13000</v>
      </c>
      <c r="AF197" s="34" t="s">
        <v>38</v>
      </c>
      <c r="AG197" s="47">
        <v>44110</v>
      </c>
      <c r="AI197" s="56"/>
      <c r="AJ197" s="56"/>
      <c r="AK197" s="56"/>
      <c r="AL197" s="56"/>
      <c r="AM197" s="56"/>
      <c r="AN197" s="56"/>
      <c r="AO197" s="56"/>
      <c r="AP197" s="57"/>
    </row>
    <row r="198" spans="1:42" s="42" customFormat="1" ht="30.6" customHeight="1">
      <c r="A198" s="13">
        <v>189</v>
      </c>
      <c r="B198" s="45" t="s">
        <v>563</v>
      </c>
      <c r="C198" s="66" t="s">
        <v>571</v>
      </c>
      <c r="D198" s="23" t="s">
        <v>572</v>
      </c>
      <c r="E198" s="264" t="s">
        <v>280</v>
      </c>
      <c r="F198" s="161">
        <v>1112257240</v>
      </c>
      <c r="G198" s="60">
        <v>11659</v>
      </c>
      <c r="H198" s="122" t="s">
        <v>573</v>
      </c>
      <c r="I198" s="28">
        <v>16400</v>
      </c>
      <c r="J198" s="28">
        <v>0</v>
      </c>
      <c r="K198" s="28">
        <v>0</v>
      </c>
      <c r="L198" s="28">
        <v>0</v>
      </c>
      <c r="M198" s="28">
        <f t="shared" si="157"/>
        <v>16400</v>
      </c>
      <c r="N198" s="17">
        <v>30</v>
      </c>
      <c r="O198" s="17">
        <v>0</v>
      </c>
      <c r="P198" s="28">
        <f t="shared" si="129"/>
        <v>16400</v>
      </c>
      <c r="Q198" s="28">
        <f t="shared" si="130"/>
        <v>0</v>
      </c>
      <c r="R198" s="28">
        <f t="shared" si="131"/>
        <v>0</v>
      </c>
      <c r="S198" s="28">
        <v>0</v>
      </c>
      <c r="T198" s="28">
        <v>0</v>
      </c>
      <c r="U198" s="28">
        <v>0</v>
      </c>
      <c r="V198" s="28">
        <f t="shared" si="158"/>
        <v>16400</v>
      </c>
      <c r="W198" s="28">
        <f t="shared" si="159"/>
        <v>15000</v>
      </c>
      <c r="X198" s="28">
        <f t="shared" si="160"/>
        <v>16400</v>
      </c>
      <c r="Y198" s="28">
        <f t="shared" si="128"/>
        <v>1800</v>
      </c>
      <c r="Z198" s="28">
        <f t="shared" si="132"/>
        <v>123</v>
      </c>
      <c r="AA198" s="38">
        <v>0</v>
      </c>
      <c r="AB198" s="28">
        <v>0</v>
      </c>
      <c r="AC198" s="28">
        <v>0</v>
      </c>
      <c r="AD198" s="28">
        <f t="shared" si="161"/>
        <v>1923</v>
      </c>
      <c r="AE198" s="28">
        <f t="shared" si="156"/>
        <v>14477</v>
      </c>
      <c r="AF198" s="34" t="s">
        <v>38</v>
      </c>
      <c r="AG198" s="47">
        <v>44110</v>
      </c>
      <c r="AH198" s="56"/>
      <c r="AI198" s="56"/>
      <c r="AJ198" s="56"/>
      <c r="AK198" s="56"/>
      <c r="AL198" s="56"/>
      <c r="AM198" s="56"/>
      <c r="AN198" s="56"/>
      <c r="AO198" s="56"/>
      <c r="AP198" s="57"/>
    </row>
    <row r="199" spans="1:42" s="42" customFormat="1" ht="30.6" customHeight="1">
      <c r="A199" s="13">
        <v>190</v>
      </c>
      <c r="B199" s="45" t="s">
        <v>563</v>
      </c>
      <c r="C199" s="66" t="s">
        <v>574</v>
      </c>
      <c r="D199" s="61" t="s">
        <v>575</v>
      </c>
      <c r="E199" s="264" t="s">
        <v>283</v>
      </c>
      <c r="F199" s="161">
        <v>1115434728</v>
      </c>
      <c r="G199" s="60">
        <v>11694</v>
      </c>
      <c r="H199" s="122" t="s">
        <v>576</v>
      </c>
      <c r="I199" s="28">
        <v>14900</v>
      </c>
      <c r="J199" s="28">
        <v>0</v>
      </c>
      <c r="K199" s="28">
        <v>0</v>
      </c>
      <c r="L199" s="28">
        <v>0</v>
      </c>
      <c r="M199" s="28">
        <f t="shared" si="157"/>
        <v>14900</v>
      </c>
      <c r="N199" s="17">
        <v>30</v>
      </c>
      <c r="O199" s="17">
        <v>0</v>
      </c>
      <c r="P199" s="28">
        <f t="shared" si="129"/>
        <v>14900</v>
      </c>
      <c r="Q199" s="28">
        <f t="shared" si="130"/>
        <v>0</v>
      </c>
      <c r="R199" s="28">
        <f t="shared" si="131"/>
        <v>0</v>
      </c>
      <c r="S199" s="28">
        <v>0</v>
      </c>
      <c r="T199" s="28">
        <v>0</v>
      </c>
      <c r="U199" s="28">
        <v>0</v>
      </c>
      <c r="V199" s="28">
        <f t="shared" si="158"/>
        <v>14900</v>
      </c>
      <c r="W199" s="28">
        <f t="shared" si="159"/>
        <v>14900</v>
      </c>
      <c r="X199" s="28">
        <f t="shared" si="160"/>
        <v>14900</v>
      </c>
      <c r="Y199" s="28">
        <f t="shared" si="128"/>
        <v>1788</v>
      </c>
      <c r="Z199" s="28">
        <f t="shared" si="132"/>
        <v>112</v>
      </c>
      <c r="AA199" s="38">
        <v>0</v>
      </c>
      <c r="AB199" s="28">
        <v>0</v>
      </c>
      <c r="AC199" s="28">
        <v>0</v>
      </c>
      <c r="AD199" s="28">
        <f t="shared" si="161"/>
        <v>1900</v>
      </c>
      <c r="AE199" s="28">
        <f t="shared" si="156"/>
        <v>13000</v>
      </c>
      <c r="AF199" s="34" t="s">
        <v>38</v>
      </c>
      <c r="AG199" s="47">
        <v>44110</v>
      </c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3">
        <v>191</v>
      </c>
      <c r="B200" s="45" t="s">
        <v>563</v>
      </c>
      <c r="C200" s="23" t="s">
        <v>577</v>
      </c>
      <c r="D200" s="23" t="s">
        <v>578</v>
      </c>
      <c r="E200" s="264" t="s">
        <v>283</v>
      </c>
      <c r="F200" s="161">
        <v>1115469758</v>
      </c>
      <c r="G200" s="60">
        <v>11728</v>
      </c>
      <c r="H200" s="122" t="s">
        <v>579</v>
      </c>
      <c r="I200" s="28">
        <v>14900</v>
      </c>
      <c r="J200" s="28">
        <v>0</v>
      </c>
      <c r="K200" s="28">
        <v>0</v>
      </c>
      <c r="L200" s="28">
        <v>0</v>
      </c>
      <c r="M200" s="28">
        <f t="shared" si="157"/>
        <v>14900</v>
      </c>
      <c r="N200" s="17">
        <v>30</v>
      </c>
      <c r="O200" s="17">
        <v>0</v>
      </c>
      <c r="P200" s="28">
        <f t="shared" si="129"/>
        <v>14900</v>
      </c>
      <c r="Q200" s="28">
        <f t="shared" si="130"/>
        <v>0</v>
      </c>
      <c r="R200" s="28">
        <f t="shared" si="131"/>
        <v>0</v>
      </c>
      <c r="S200" s="28">
        <v>0</v>
      </c>
      <c r="T200" s="28">
        <v>0</v>
      </c>
      <c r="U200" s="28">
        <v>0</v>
      </c>
      <c r="V200" s="28">
        <f t="shared" si="158"/>
        <v>14900</v>
      </c>
      <c r="W200" s="28">
        <f t="shared" si="159"/>
        <v>14900</v>
      </c>
      <c r="X200" s="28">
        <f t="shared" si="160"/>
        <v>14900</v>
      </c>
      <c r="Y200" s="28">
        <f t="shared" si="128"/>
        <v>1788</v>
      </c>
      <c r="Z200" s="28">
        <f t="shared" si="132"/>
        <v>112</v>
      </c>
      <c r="AA200" s="38">
        <v>0</v>
      </c>
      <c r="AB200" s="28">
        <v>0</v>
      </c>
      <c r="AC200" s="28">
        <v>0</v>
      </c>
      <c r="AD200" s="28">
        <f t="shared" si="161"/>
        <v>1900</v>
      </c>
      <c r="AE200" s="28">
        <f t="shared" si="156"/>
        <v>13000</v>
      </c>
      <c r="AF200" s="34" t="s">
        <v>38</v>
      </c>
      <c r="AG200" s="47">
        <v>44110</v>
      </c>
      <c r="AI200" s="56"/>
      <c r="AJ200" s="56"/>
      <c r="AK200" s="56"/>
      <c r="AL200" s="56"/>
      <c r="AM200" s="56"/>
      <c r="AN200" s="56"/>
      <c r="AO200" s="56"/>
      <c r="AP200" s="57"/>
    </row>
    <row r="201" spans="1:42" s="42" customFormat="1" ht="30.6" customHeight="1">
      <c r="A201" s="13">
        <v>192</v>
      </c>
      <c r="B201" s="45" t="s">
        <v>563</v>
      </c>
      <c r="C201" s="66" t="s">
        <v>580</v>
      </c>
      <c r="D201" s="23" t="s">
        <v>563</v>
      </c>
      <c r="E201" s="264" t="s">
        <v>283</v>
      </c>
      <c r="F201" s="172">
        <v>1114571555</v>
      </c>
      <c r="G201" s="60">
        <v>11814</v>
      </c>
      <c r="H201" s="139" t="s">
        <v>581</v>
      </c>
      <c r="I201" s="28">
        <v>14900</v>
      </c>
      <c r="J201" s="28">
        <v>0</v>
      </c>
      <c r="K201" s="28">
        <v>0</v>
      </c>
      <c r="L201" s="28">
        <v>0</v>
      </c>
      <c r="M201" s="28">
        <f t="shared" si="157"/>
        <v>14900</v>
      </c>
      <c r="N201" s="17">
        <v>30</v>
      </c>
      <c r="O201" s="17">
        <v>0</v>
      </c>
      <c r="P201" s="28">
        <f t="shared" si="129"/>
        <v>14900</v>
      </c>
      <c r="Q201" s="28">
        <f t="shared" si="130"/>
        <v>0</v>
      </c>
      <c r="R201" s="28">
        <f t="shared" si="131"/>
        <v>0</v>
      </c>
      <c r="S201" s="28">
        <v>0</v>
      </c>
      <c r="T201" s="28">
        <v>0</v>
      </c>
      <c r="U201" s="28">
        <v>0</v>
      </c>
      <c r="V201" s="28">
        <f t="shared" si="158"/>
        <v>14900</v>
      </c>
      <c r="W201" s="28">
        <f t="shared" si="159"/>
        <v>14900</v>
      </c>
      <c r="X201" s="28">
        <f t="shared" si="160"/>
        <v>14900</v>
      </c>
      <c r="Y201" s="28">
        <f t="shared" si="128"/>
        <v>1788</v>
      </c>
      <c r="Z201" s="28">
        <f t="shared" si="132"/>
        <v>112</v>
      </c>
      <c r="AA201" s="38">
        <v>0</v>
      </c>
      <c r="AB201" s="28">
        <v>0</v>
      </c>
      <c r="AC201" s="28">
        <v>0</v>
      </c>
      <c r="AD201" s="28">
        <f t="shared" si="161"/>
        <v>1900</v>
      </c>
      <c r="AE201" s="28">
        <f t="shared" si="156"/>
        <v>13000</v>
      </c>
      <c r="AF201" s="34" t="s">
        <v>38</v>
      </c>
      <c r="AG201" s="47">
        <v>44110</v>
      </c>
      <c r="AI201" s="56"/>
      <c r="AJ201" s="56"/>
      <c r="AK201" s="56"/>
      <c r="AL201" s="56"/>
      <c r="AM201" s="56"/>
      <c r="AN201" s="56"/>
      <c r="AO201" s="56"/>
      <c r="AP201" s="57"/>
    </row>
    <row r="202" spans="1:42" s="42" customFormat="1" ht="30.6" customHeight="1">
      <c r="A202" s="13">
        <v>193</v>
      </c>
      <c r="B202" s="45" t="s">
        <v>563</v>
      </c>
      <c r="C202" s="66" t="s">
        <v>582</v>
      </c>
      <c r="D202" s="147" t="s">
        <v>583</v>
      </c>
      <c r="E202" s="264" t="s">
        <v>283</v>
      </c>
      <c r="F202" s="172">
        <v>1115608664</v>
      </c>
      <c r="G202" s="60">
        <v>11818</v>
      </c>
      <c r="H202" s="136" t="s">
        <v>584</v>
      </c>
      <c r="I202" s="28">
        <v>14900</v>
      </c>
      <c r="J202" s="28">
        <v>0</v>
      </c>
      <c r="K202" s="28">
        <v>0</v>
      </c>
      <c r="L202" s="28">
        <v>0</v>
      </c>
      <c r="M202" s="28">
        <f t="shared" si="157"/>
        <v>14900</v>
      </c>
      <c r="N202" s="17">
        <v>30</v>
      </c>
      <c r="O202" s="17">
        <v>0</v>
      </c>
      <c r="P202" s="28">
        <f t="shared" si="129"/>
        <v>14900</v>
      </c>
      <c r="Q202" s="28">
        <f t="shared" si="130"/>
        <v>0</v>
      </c>
      <c r="R202" s="28">
        <f t="shared" si="131"/>
        <v>0</v>
      </c>
      <c r="S202" s="28">
        <v>0</v>
      </c>
      <c r="T202" s="28">
        <v>0</v>
      </c>
      <c r="U202" s="28">
        <v>0</v>
      </c>
      <c r="V202" s="28">
        <f t="shared" si="158"/>
        <v>14900</v>
      </c>
      <c r="W202" s="28">
        <f t="shared" si="159"/>
        <v>14900</v>
      </c>
      <c r="X202" s="28">
        <f t="shared" si="160"/>
        <v>14900</v>
      </c>
      <c r="Y202" s="28">
        <f t="shared" si="128"/>
        <v>1788</v>
      </c>
      <c r="Z202" s="28">
        <f t="shared" si="132"/>
        <v>112</v>
      </c>
      <c r="AA202" s="38">
        <v>0</v>
      </c>
      <c r="AB202" s="28">
        <v>0</v>
      </c>
      <c r="AC202" s="28">
        <v>0</v>
      </c>
      <c r="AD202" s="28">
        <f t="shared" si="161"/>
        <v>1900</v>
      </c>
      <c r="AE202" s="28">
        <f t="shared" si="156"/>
        <v>13000</v>
      </c>
      <c r="AF202" s="34" t="s">
        <v>38</v>
      </c>
      <c r="AG202" s="47">
        <v>44110</v>
      </c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0.6" customHeight="1">
      <c r="A203" s="13">
        <v>194</v>
      </c>
      <c r="B203" s="45" t="s">
        <v>585</v>
      </c>
      <c r="C203" s="23" t="s">
        <v>585</v>
      </c>
      <c r="D203" s="23" t="s">
        <v>586</v>
      </c>
      <c r="E203" s="12" t="s">
        <v>280</v>
      </c>
      <c r="F203" s="17">
        <v>1106654254</v>
      </c>
      <c r="G203" s="18">
        <v>765</v>
      </c>
      <c r="H203" s="157" t="s">
        <v>587</v>
      </c>
      <c r="I203" s="28">
        <v>18000</v>
      </c>
      <c r="J203" s="28">
        <v>0</v>
      </c>
      <c r="K203" s="28">
        <v>0</v>
      </c>
      <c r="L203" s="28">
        <v>0</v>
      </c>
      <c r="M203" s="28">
        <f t="shared" si="157"/>
        <v>18000</v>
      </c>
      <c r="N203" s="17">
        <v>30</v>
      </c>
      <c r="O203" s="17">
        <v>0</v>
      </c>
      <c r="P203" s="28">
        <f t="shared" si="129"/>
        <v>18000</v>
      </c>
      <c r="Q203" s="28">
        <f t="shared" si="130"/>
        <v>0</v>
      </c>
      <c r="R203" s="28">
        <f t="shared" si="131"/>
        <v>0</v>
      </c>
      <c r="S203" s="28">
        <v>0</v>
      </c>
      <c r="T203" s="28">
        <v>0</v>
      </c>
      <c r="U203" s="28">
        <v>0</v>
      </c>
      <c r="V203" s="28">
        <f t="shared" si="158"/>
        <v>18000</v>
      </c>
      <c r="W203" s="28">
        <f t="shared" si="159"/>
        <v>15000</v>
      </c>
      <c r="X203" s="28">
        <f t="shared" si="160"/>
        <v>18000</v>
      </c>
      <c r="Y203" s="28">
        <f t="shared" si="128"/>
        <v>1800</v>
      </c>
      <c r="Z203" s="28">
        <f t="shared" si="132"/>
        <v>135</v>
      </c>
      <c r="AA203" s="38">
        <v>0</v>
      </c>
      <c r="AB203" s="28">
        <v>0</v>
      </c>
      <c r="AC203" s="28">
        <v>0</v>
      </c>
      <c r="AD203" s="28">
        <f t="shared" si="161"/>
        <v>1935</v>
      </c>
      <c r="AE203" s="28">
        <f t="shared" si="156"/>
        <v>16065</v>
      </c>
      <c r="AF203" s="34" t="s">
        <v>38</v>
      </c>
      <c r="AG203" s="47">
        <v>44110</v>
      </c>
      <c r="AH203" s="58"/>
      <c r="AI203" s="56"/>
      <c r="AJ203" s="56"/>
      <c r="AK203" s="56"/>
      <c r="AL203" s="56"/>
      <c r="AM203" s="56"/>
      <c r="AN203" s="56"/>
      <c r="AO203" s="56"/>
      <c r="AP203" s="57"/>
    </row>
    <row r="204" spans="1:42" s="42" customFormat="1" ht="30.6" customHeight="1">
      <c r="A204" s="13">
        <v>195</v>
      </c>
      <c r="B204" s="45" t="s">
        <v>585</v>
      </c>
      <c r="C204" s="12" t="s">
        <v>588</v>
      </c>
      <c r="D204" s="12" t="s">
        <v>589</v>
      </c>
      <c r="E204" s="12" t="s">
        <v>283</v>
      </c>
      <c r="F204" s="13">
        <v>1114594041</v>
      </c>
      <c r="G204" s="14">
        <v>1286</v>
      </c>
      <c r="H204" s="157" t="s">
        <v>590</v>
      </c>
      <c r="I204" s="28">
        <v>16400</v>
      </c>
      <c r="J204" s="28">
        <v>0</v>
      </c>
      <c r="K204" s="28">
        <v>0</v>
      </c>
      <c r="L204" s="28">
        <v>0</v>
      </c>
      <c r="M204" s="28">
        <f t="shared" si="157"/>
        <v>16400</v>
      </c>
      <c r="N204" s="17">
        <v>30</v>
      </c>
      <c r="O204" s="17">
        <v>0</v>
      </c>
      <c r="P204" s="28">
        <f t="shared" si="129"/>
        <v>16400</v>
      </c>
      <c r="Q204" s="28">
        <f t="shared" si="130"/>
        <v>0</v>
      </c>
      <c r="R204" s="28">
        <f t="shared" si="131"/>
        <v>0</v>
      </c>
      <c r="S204" s="28">
        <v>0</v>
      </c>
      <c r="T204" s="28">
        <v>0</v>
      </c>
      <c r="U204" s="28">
        <v>0</v>
      </c>
      <c r="V204" s="28">
        <f t="shared" si="158"/>
        <v>16400</v>
      </c>
      <c r="W204" s="28">
        <f t="shared" si="159"/>
        <v>15000</v>
      </c>
      <c r="X204" s="28">
        <f t="shared" si="160"/>
        <v>16400</v>
      </c>
      <c r="Y204" s="28">
        <f t="shared" si="128"/>
        <v>1800</v>
      </c>
      <c r="Z204" s="28">
        <f t="shared" si="132"/>
        <v>123</v>
      </c>
      <c r="AA204" s="38">
        <v>0</v>
      </c>
      <c r="AB204" s="28">
        <v>0</v>
      </c>
      <c r="AC204" s="28">
        <v>0</v>
      </c>
      <c r="AD204" s="28">
        <f t="shared" si="161"/>
        <v>1923</v>
      </c>
      <c r="AE204" s="28">
        <f t="shared" si="156"/>
        <v>14477</v>
      </c>
      <c r="AF204" s="34" t="s">
        <v>38</v>
      </c>
      <c r="AG204" s="47">
        <v>44110</v>
      </c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3">
        <v>196</v>
      </c>
      <c r="B205" s="45" t="s">
        <v>585</v>
      </c>
      <c r="C205" s="12" t="s">
        <v>591</v>
      </c>
      <c r="D205" s="12" t="s">
        <v>592</v>
      </c>
      <c r="E205" s="12" t="s">
        <v>283</v>
      </c>
      <c r="F205" s="13">
        <v>1114887025</v>
      </c>
      <c r="G205" s="14">
        <v>1440</v>
      </c>
      <c r="H205" s="157" t="s">
        <v>593</v>
      </c>
      <c r="I205" s="28">
        <v>18000</v>
      </c>
      <c r="J205" s="28">
        <v>0</v>
      </c>
      <c r="K205" s="28">
        <v>0</v>
      </c>
      <c r="L205" s="28">
        <v>0</v>
      </c>
      <c r="M205" s="28">
        <f t="shared" si="157"/>
        <v>18000</v>
      </c>
      <c r="N205" s="17">
        <v>0</v>
      </c>
      <c r="O205" s="17">
        <v>0</v>
      </c>
      <c r="P205" s="28">
        <f t="shared" si="129"/>
        <v>0</v>
      </c>
      <c r="Q205" s="28">
        <f t="shared" si="130"/>
        <v>0</v>
      </c>
      <c r="R205" s="28">
        <f t="shared" si="131"/>
        <v>0</v>
      </c>
      <c r="S205" s="28">
        <v>0</v>
      </c>
      <c r="T205" s="28">
        <v>0</v>
      </c>
      <c r="U205" s="28">
        <v>0</v>
      </c>
      <c r="V205" s="28">
        <f t="shared" si="158"/>
        <v>0</v>
      </c>
      <c r="W205" s="28">
        <f t="shared" si="159"/>
        <v>0</v>
      </c>
      <c r="X205" s="28">
        <f t="shared" si="160"/>
        <v>0</v>
      </c>
      <c r="Y205" s="28">
        <f t="shared" si="128"/>
        <v>0</v>
      </c>
      <c r="Z205" s="28">
        <f t="shared" si="132"/>
        <v>0</v>
      </c>
      <c r="AA205" s="38">
        <v>0</v>
      </c>
      <c r="AB205" s="28">
        <v>0</v>
      </c>
      <c r="AC205" s="28">
        <v>0</v>
      </c>
      <c r="AD205" s="28">
        <f t="shared" si="161"/>
        <v>0</v>
      </c>
      <c r="AE205" s="28">
        <f t="shared" si="156"/>
        <v>0</v>
      </c>
      <c r="AF205" s="34"/>
      <c r="AG205" s="47"/>
      <c r="AH205" s="56"/>
      <c r="AI205" s="56"/>
      <c r="AJ205" s="56"/>
      <c r="AK205" s="56"/>
      <c r="AL205" s="57"/>
    </row>
    <row r="206" spans="1:42" s="42" customFormat="1" ht="30.6" customHeight="1">
      <c r="A206" s="13">
        <v>197</v>
      </c>
      <c r="B206" s="45" t="s">
        <v>585</v>
      </c>
      <c r="C206" s="23" t="s">
        <v>594</v>
      </c>
      <c r="D206" s="23" t="s">
        <v>595</v>
      </c>
      <c r="E206" s="12" t="s">
        <v>283</v>
      </c>
      <c r="F206" s="16">
        <v>1115003551</v>
      </c>
      <c r="G206" s="14">
        <v>11488</v>
      </c>
      <c r="H206" s="33" t="s">
        <v>596</v>
      </c>
      <c r="I206" s="28">
        <v>14900</v>
      </c>
      <c r="J206" s="28">
        <v>0</v>
      </c>
      <c r="K206" s="28">
        <v>0</v>
      </c>
      <c r="L206" s="28">
        <v>0</v>
      </c>
      <c r="M206" s="28">
        <f t="shared" si="157"/>
        <v>14900</v>
      </c>
      <c r="N206" s="17">
        <v>30</v>
      </c>
      <c r="O206" s="17">
        <v>0</v>
      </c>
      <c r="P206" s="28">
        <f t="shared" si="129"/>
        <v>14900</v>
      </c>
      <c r="Q206" s="28">
        <f t="shared" si="130"/>
        <v>0</v>
      </c>
      <c r="R206" s="28">
        <f t="shared" si="131"/>
        <v>0</v>
      </c>
      <c r="S206" s="28">
        <v>0</v>
      </c>
      <c r="T206" s="28">
        <v>0</v>
      </c>
      <c r="U206" s="28">
        <v>0</v>
      </c>
      <c r="V206" s="28">
        <f t="shared" si="158"/>
        <v>14900</v>
      </c>
      <c r="W206" s="28">
        <f t="shared" si="159"/>
        <v>14900</v>
      </c>
      <c r="X206" s="28">
        <f t="shared" si="160"/>
        <v>14900</v>
      </c>
      <c r="Y206" s="28">
        <f t="shared" si="128"/>
        <v>1788</v>
      </c>
      <c r="Z206" s="28">
        <f t="shared" si="132"/>
        <v>112</v>
      </c>
      <c r="AA206" s="38">
        <v>0</v>
      </c>
      <c r="AB206" s="28">
        <v>0</v>
      </c>
      <c r="AC206" s="28">
        <v>0</v>
      </c>
      <c r="AD206" s="28">
        <f t="shared" si="161"/>
        <v>1900</v>
      </c>
      <c r="AE206" s="28">
        <f t="shared" si="156"/>
        <v>13000</v>
      </c>
      <c r="AF206" s="34" t="s">
        <v>38</v>
      </c>
      <c r="AG206" s="47">
        <v>44110</v>
      </c>
      <c r="AH206" s="56"/>
      <c r="AI206" s="56"/>
      <c r="AJ206" s="56"/>
      <c r="AK206" s="56"/>
      <c r="AL206" s="56"/>
      <c r="AM206" s="56"/>
      <c r="AN206" s="56"/>
      <c r="AO206" s="56"/>
      <c r="AP206" s="57"/>
    </row>
    <row r="207" spans="1:42" s="42" customFormat="1" ht="30.6" customHeight="1">
      <c r="A207" s="13">
        <v>198</v>
      </c>
      <c r="B207" s="45" t="s">
        <v>585</v>
      </c>
      <c r="C207" s="12" t="s">
        <v>597</v>
      </c>
      <c r="D207" s="143" t="s">
        <v>598</v>
      </c>
      <c r="E207" s="12" t="s">
        <v>283</v>
      </c>
      <c r="F207" s="16">
        <v>1115200041</v>
      </c>
      <c r="G207" s="14">
        <v>11584</v>
      </c>
      <c r="H207" s="122" t="s">
        <v>599</v>
      </c>
      <c r="I207" s="28">
        <v>14900</v>
      </c>
      <c r="J207" s="28">
        <v>0</v>
      </c>
      <c r="K207" s="28">
        <v>0</v>
      </c>
      <c r="L207" s="28">
        <v>0</v>
      </c>
      <c r="M207" s="28">
        <f t="shared" si="157"/>
        <v>14900</v>
      </c>
      <c r="N207" s="17">
        <v>30</v>
      </c>
      <c r="O207" s="17">
        <v>0</v>
      </c>
      <c r="P207" s="28">
        <f t="shared" si="129"/>
        <v>14900</v>
      </c>
      <c r="Q207" s="28">
        <f t="shared" si="130"/>
        <v>0</v>
      </c>
      <c r="R207" s="28">
        <f t="shared" si="131"/>
        <v>0</v>
      </c>
      <c r="S207" s="28">
        <v>0</v>
      </c>
      <c r="T207" s="28">
        <v>0</v>
      </c>
      <c r="U207" s="28">
        <v>0</v>
      </c>
      <c r="V207" s="28">
        <f t="shared" si="158"/>
        <v>14900</v>
      </c>
      <c r="W207" s="28">
        <f t="shared" si="159"/>
        <v>14900</v>
      </c>
      <c r="X207" s="28">
        <f t="shared" si="160"/>
        <v>14900</v>
      </c>
      <c r="Y207" s="28">
        <f t="shared" si="128"/>
        <v>1788</v>
      </c>
      <c r="Z207" s="28">
        <f t="shared" si="132"/>
        <v>112</v>
      </c>
      <c r="AA207" s="38">
        <v>0</v>
      </c>
      <c r="AB207" s="28">
        <v>0</v>
      </c>
      <c r="AC207" s="28">
        <v>0</v>
      </c>
      <c r="AD207" s="28">
        <f t="shared" si="161"/>
        <v>1900</v>
      </c>
      <c r="AE207" s="28">
        <f t="shared" si="156"/>
        <v>13000</v>
      </c>
      <c r="AF207" s="34" t="s">
        <v>38</v>
      </c>
      <c r="AG207" s="47">
        <v>44110</v>
      </c>
      <c r="AI207" s="56"/>
      <c r="AJ207" s="56"/>
      <c r="AK207" s="56"/>
      <c r="AL207" s="56"/>
      <c r="AM207" s="56"/>
      <c r="AN207" s="56"/>
      <c r="AO207" s="56"/>
      <c r="AP207" s="57"/>
    </row>
    <row r="208" spans="1:42" s="42" customFormat="1" ht="30.6" customHeight="1">
      <c r="A208" s="13">
        <v>199</v>
      </c>
      <c r="B208" s="45" t="s">
        <v>585</v>
      </c>
      <c r="C208" s="23" t="s">
        <v>600</v>
      </c>
      <c r="D208" s="61" t="s">
        <v>589</v>
      </c>
      <c r="E208" s="12" t="s">
        <v>283</v>
      </c>
      <c r="F208" s="16">
        <v>1115240203</v>
      </c>
      <c r="G208" s="14">
        <v>11608</v>
      </c>
      <c r="H208" s="122" t="s">
        <v>601</v>
      </c>
      <c r="I208" s="28">
        <v>14900</v>
      </c>
      <c r="J208" s="28">
        <v>0</v>
      </c>
      <c r="K208" s="28">
        <v>0</v>
      </c>
      <c r="L208" s="28">
        <v>0</v>
      </c>
      <c r="M208" s="28">
        <f t="shared" si="157"/>
        <v>14900</v>
      </c>
      <c r="N208" s="17">
        <v>30</v>
      </c>
      <c r="O208" s="17">
        <v>0</v>
      </c>
      <c r="P208" s="28">
        <f t="shared" si="129"/>
        <v>14900</v>
      </c>
      <c r="Q208" s="28">
        <f t="shared" si="130"/>
        <v>0</v>
      </c>
      <c r="R208" s="28">
        <f t="shared" si="131"/>
        <v>0</v>
      </c>
      <c r="S208" s="28">
        <v>0</v>
      </c>
      <c r="T208" s="28">
        <v>0</v>
      </c>
      <c r="U208" s="28">
        <v>0</v>
      </c>
      <c r="V208" s="28">
        <f t="shared" si="158"/>
        <v>14900</v>
      </c>
      <c r="W208" s="28">
        <f t="shared" si="159"/>
        <v>14900</v>
      </c>
      <c r="X208" s="28">
        <f t="shared" si="160"/>
        <v>14900</v>
      </c>
      <c r="Y208" s="28">
        <f t="shared" si="128"/>
        <v>1788</v>
      </c>
      <c r="Z208" s="28">
        <f t="shared" si="132"/>
        <v>112</v>
      </c>
      <c r="AA208" s="38">
        <v>0</v>
      </c>
      <c r="AB208" s="28">
        <v>0</v>
      </c>
      <c r="AC208" s="28">
        <v>0</v>
      </c>
      <c r="AD208" s="28">
        <f t="shared" si="161"/>
        <v>1900</v>
      </c>
      <c r="AE208" s="28">
        <f t="shared" si="156"/>
        <v>13000</v>
      </c>
      <c r="AF208" s="34" t="s">
        <v>38</v>
      </c>
      <c r="AG208" s="47">
        <v>44110</v>
      </c>
      <c r="AI208" s="56"/>
      <c r="AJ208" s="56"/>
      <c r="AK208" s="56"/>
      <c r="AL208" s="56"/>
      <c r="AM208" s="56"/>
      <c r="AN208" s="56"/>
      <c r="AO208" s="56"/>
      <c r="AP208" s="57"/>
    </row>
    <row r="209" spans="1:42" s="42" customFormat="1" ht="30.6" customHeight="1">
      <c r="A209" s="13">
        <v>200</v>
      </c>
      <c r="B209" s="45" t="s">
        <v>585</v>
      </c>
      <c r="C209" s="23" t="s">
        <v>602</v>
      </c>
      <c r="D209" s="23" t="s">
        <v>125</v>
      </c>
      <c r="E209" s="12" t="s">
        <v>283</v>
      </c>
      <c r="F209" s="16">
        <v>1113628510</v>
      </c>
      <c r="G209" s="17">
        <v>11554</v>
      </c>
      <c r="H209" s="36" t="s">
        <v>603</v>
      </c>
      <c r="I209" s="28">
        <v>14900</v>
      </c>
      <c r="J209" s="28">
        <v>0</v>
      </c>
      <c r="K209" s="28">
        <v>0</v>
      </c>
      <c r="L209" s="28">
        <v>0</v>
      </c>
      <c r="M209" s="28">
        <f>I209+J209+K209+L209</f>
        <v>14900</v>
      </c>
      <c r="N209" s="17">
        <v>30</v>
      </c>
      <c r="O209" s="17">
        <v>0</v>
      </c>
      <c r="P209" s="28">
        <f t="shared" si="129"/>
        <v>14900</v>
      </c>
      <c r="Q209" s="28">
        <f t="shared" si="130"/>
        <v>0</v>
      </c>
      <c r="R209" s="28">
        <f t="shared" si="131"/>
        <v>0</v>
      </c>
      <c r="S209" s="28">
        <v>0</v>
      </c>
      <c r="T209" s="28">
        <v>0</v>
      </c>
      <c r="U209" s="28">
        <v>0</v>
      </c>
      <c r="V209" s="28">
        <f>P209+Q209+R209+S209+T209+U209</f>
        <v>14900</v>
      </c>
      <c r="W209" s="28">
        <f>IF(P209&gt;15000,15000,P209)</f>
        <v>14900</v>
      </c>
      <c r="X209" s="28">
        <f>V209</f>
        <v>14900</v>
      </c>
      <c r="Y209" s="28">
        <f t="shared" si="128"/>
        <v>1788</v>
      </c>
      <c r="Z209" s="28">
        <f t="shared" si="132"/>
        <v>112</v>
      </c>
      <c r="AA209" s="38">
        <v>0</v>
      </c>
      <c r="AB209" s="28">
        <v>0</v>
      </c>
      <c r="AC209" s="28">
        <v>0</v>
      </c>
      <c r="AD209" s="28">
        <f>+Y209+Z209+AA209+AB209+AC209</f>
        <v>1900</v>
      </c>
      <c r="AE209" s="28">
        <f>V209-AD209</f>
        <v>13000</v>
      </c>
      <c r="AF209" s="34" t="s">
        <v>38</v>
      </c>
      <c r="AG209" s="47">
        <v>44110</v>
      </c>
      <c r="AI209" s="56"/>
      <c r="AJ209" s="56"/>
      <c r="AK209" s="56"/>
      <c r="AL209" s="57"/>
    </row>
    <row r="210" spans="1:42" s="42" customFormat="1" ht="30.6" customHeight="1">
      <c r="A210" s="13">
        <v>201</v>
      </c>
      <c r="B210" s="45" t="s">
        <v>585</v>
      </c>
      <c r="C210" s="23" t="s">
        <v>846</v>
      </c>
      <c r="D210" s="23" t="s">
        <v>847</v>
      </c>
      <c r="E210" s="12" t="s">
        <v>283</v>
      </c>
      <c r="F210" s="247">
        <v>1115737579</v>
      </c>
      <c r="G210" s="17">
        <v>11874</v>
      </c>
      <c r="H210" s="139" t="s">
        <v>848</v>
      </c>
      <c r="I210" s="28">
        <v>14900</v>
      </c>
      <c r="J210" s="28">
        <v>0</v>
      </c>
      <c r="K210" s="28">
        <v>0</v>
      </c>
      <c r="L210" s="28">
        <v>0</v>
      </c>
      <c r="M210" s="28">
        <f t="shared" ref="M210:M221" si="162">I210+J210+K210+L210</f>
        <v>14900</v>
      </c>
      <c r="N210" s="17">
        <v>23</v>
      </c>
      <c r="O210" s="17">
        <v>0</v>
      </c>
      <c r="P210" s="28">
        <f t="shared" si="129"/>
        <v>11423</v>
      </c>
      <c r="Q210" s="28">
        <f t="shared" si="130"/>
        <v>0</v>
      </c>
      <c r="R210" s="28">
        <f t="shared" si="131"/>
        <v>0</v>
      </c>
      <c r="S210" s="28">
        <v>0</v>
      </c>
      <c r="T210" s="28">
        <v>0</v>
      </c>
      <c r="U210" s="28">
        <v>0</v>
      </c>
      <c r="V210" s="28">
        <f t="shared" ref="V210:V221" si="163">P210+Q210+R210+S210+T210+U210</f>
        <v>11423</v>
      </c>
      <c r="W210" s="28">
        <f t="shared" ref="W210:W221" si="164">IF(P210&gt;15000,15000,P210)</f>
        <v>11423</v>
      </c>
      <c r="X210" s="28">
        <f t="shared" ref="X210:X221" si="165">V210</f>
        <v>11423</v>
      </c>
      <c r="Y210" s="28">
        <f t="shared" si="128"/>
        <v>1371</v>
      </c>
      <c r="Z210" s="28">
        <f t="shared" si="132"/>
        <v>86</v>
      </c>
      <c r="AA210" s="38">
        <v>0</v>
      </c>
      <c r="AB210" s="28">
        <v>0</v>
      </c>
      <c r="AC210" s="28">
        <v>0</v>
      </c>
      <c r="AD210" s="28">
        <f t="shared" ref="AD210:AD221" si="166">+Y210+Z210+AA210+AB210+AC210</f>
        <v>1457</v>
      </c>
      <c r="AE210" s="28">
        <f t="shared" ref="AE210:AE212" si="167">V210-AD210</f>
        <v>9966</v>
      </c>
      <c r="AF210" s="34" t="s">
        <v>38</v>
      </c>
      <c r="AG210" s="47">
        <v>44111</v>
      </c>
      <c r="AI210" s="56"/>
      <c r="AJ210" s="56"/>
      <c r="AK210" s="56"/>
      <c r="AL210" s="57"/>
    </row>
    <row r="211" spans="1:42" s="42" customFormat="1" ht="30.6" customHeight="1">
      <c r="A211" s="13">
        <v>202</v>
      </c>
      <c r="B211" s="45" t="s">
        <v>585</v>
      </c>
      <c r="C211" s="23" t="s">
        <v>849</v>
      </c>
      <c r="D211" s="23" t="s">
        <v>397</v>
      </c>
      <c r="E211" s="12" t="s">
        <v>283</v>
      </c>
      <c r="F211" s="217">
        <v>1115737624</v>
      </c>
      <c r="G211" s="17">
        <v>11886</v>
      </c>
      <c r="H211" s="139" t="s">
        <v>850</v>
      </c>
      <c r="I211" s="28">
        <v>14900</v>
      </c>
      <c r="J211" s="28">
        <v>0</v>
      </c>
      <c r="K211" s="28">
        <v>0</v>
      </c>
      <c r="L211" s="28">
        <v>0</v>
      </c>
      <c r="M211" s="28">
        <f t="shared" si="162"/>
        <v>14900</v>
      </c>
      <c r="N211" s="17">
        <v>23</v>
      </c>
      <c r="O211" s="17">
        <v>0</v>
      </c>
      <c r="P211" s="28">
        <f t="shared" si="129"/>
        <v>11423</v>
      </c>
      <c r="Q211" s="28">
        <f t="shared" si="130"/>
        <v>0</v>
      </c>
      <c r="R211" s="28">
        <f t="shared" si="131"/>
        <v>0</v>
      </c>
      <c r="S211" s="28">
        <v>0</v>
      </c>
      <c r="T211" s="28">
        <v>0</v>
      </c>
      <c r="U211" s="28">
        <v>0</v>
      </c>
      <c r="V211" s="28">
        <f t="shared" si="163"/>
        <v>11423</v>
      </c>
      <c r="W211" s="28">
        <f t="shared" si="164"/>
        <v>11423</v>
      </c>
      <c r="X211" s="28">
        <f t="shared" si="165"/>
        <v>11423</v>
      </c>
      <c r="Y211" s="28">
        <f t="shared" si="128"/>
        <v>1371</v>
      </c>
      <c r="Z211" s="28">
        <f t="shared" si="132"/>
        <v>86</v>
      </c>
      <c r="AA211" s="38">
        <v>0</v>
      </c>
      <c r="AB211" s="28">
        <v>0</v>
      </c>
      <c r="AC211" s="28">
        <v>0</v>
      </c>
      <c r="AD211" s="28">
        <f t="shared" si="166"/>
        <v>1457</v>
      </c>
      <c r="AE211" s="28">
        <f t="shared" si="167"/>
        <v>9966</v>
      </c>
      <c r="AF211" s="34" t="s">
        <v>38</v>
      </c>
      <c r="AG211" s="47">
        <v>44113</v>
      </c>
      <c r="AI211" s="56"/>
      <c r="AJ211" s="56"/>
      <c r="AK211" s="56"/>
      <c r="AL211" s="57"/>
    </row>
    <row r="212" spans="1:42" s="42" customFormat="1" ht="30.6" customHeight="1">
      <c r="A212" s="13">
        <v>203</v>
      </c>
      <c r="B212" s="45" t="s">
        <v>585</v>
      </c>
      <c r="C212" s="23" t="s">
        <v>851</v>
      </c>
      <c r="D212" s="23" t="s">
        <v>852</v>
      </c>
      <c r="E212" s="12" t="s">
        <v>283</v>
      </c>
      <c r="F212" s="217">
        <v>1115738824</v>
      </c>
      <c r="G212" s="17">
        <v>11890</v>
      </c>
      <c r="H212" s="139" t="s">
        <v>853</v>
      </c>
      <c r="I212" s="28">
        <v>14900</v>
      </c>
      <c r="J212" s="28">
        <v>0</v>
      </c>
      <c r="K212" s="28">
        <v>0</v>
      </c>
      <c r="L212" s="28">
        <v>0</v>
      </c>
      <c r="M212" s="28">
        <f t="shared" si="162"/>
        <v>14900</v>
      </c>
      <c r="N212" s="17">
        <v>21</v>
      </c>
      <c r="O212" s="17">
        <v>0</v>
      </c>
      <c r="P212" s="28">
        <f t="shared" si="129"/>
        <v>10430</v>
      </c>
      <c r="Q212" s="28">
        <f t="shared" si="130"/>
        <v>0</v>
      </c>
      <c r="R212" s="28">
        <f t="shared" si="131"/>
        <v>0</v>
      </c>
      <c r="S212" s="28">
        <v>0</v>
      </c>
      <c r="T212" s="28">
        <v>0</v>
      </c>
      <c r="U212" s="28">
        <v>0</v>
      </c>
      <c r="V212" s="28">
        <f t="shared" si="163"/>
        <v>10430</v>
      </c>
      <c r="W212" s="28">
        <f t="shared" si="164"/>
        <v>10430</v>
      </c>
      <c r="X212" s="28">
        <f t="shared" si="165"/>
        <v>10430</v>
      </c>
      <c r="Y212" s="28">
        <f t="shared" si="128"/>
        <v>1252</v>
      </c>
      <c r="Z212" s="28">
        <f t="shared" si="132"/>
        <v>79</v>
      </c>
      <c r="AA212" s="38">
        <v>0</v>
      </c>
      <c r="AB212" s="28">
        <v>0</v>
      </c>
      <c r="AC212" s="28">
        <v>0</v>
      </c>
      <c r="AD212" s="28">
        <f t="shared" si="166"/>
        <v>1331</v>
      </c>
      <c r="AE212" s="28">
        <f t="shared" si="167"/>
        <v>9099</v>
      </c>
      <c r="AF212" s="34" t="s">
        <v>38</v>
      </c>
      <c r="AG212" s="47">
        <v>44113</v>
      </c>
      <c r="AI212" s="56"/>
      <c r="AJ212" s="56"/>
      <c r="AK212" s="56"/>
      <c r="AL212" s="57"/>
    </row>
    <row r="213" spans="1:42" s="42" customFormat="1" ht="30.6" customHeight="1">
      <c r="A213" s="13">
        <v>204</v>
      </c>
      <c r="B213" s="45" t="s">
        <v>604</v>
      </c>
      <c r="C213" s="23" t="s">
        <v>605</v>
      </c>
      <c r="D213" s="12" t="s">
        <v>606</v>
      </c>
      <c r="E213" s="12" t="s">
        <v>277</v>
      </c>
      <c r="F213" s="182">
        <v>1113276777</v>
      </c>
      <c r="G213" s="18">
        <v>627</v>
      </c>
      <c r="H213" s="157" t="s">
        <v>607</v>
      </c>
      <c r="I213" s="28">
        <v>18000</v>
      </c>
      <c r="J213" s="28">
        <v>0</v>
      </c>
      <c r="K213" s="28">
        <v>0</v>
      </c>
      <c r="L213" s="28">
        <v>0</v>
      </c>
      <c r="M213" s="28">
        <f t="shared" si="162"/>
        <v>18000</v>
      </c>
      <c r="N213" s="17">
        <v>30</v>
      </c>
      <c r="O213" s="17">
        <v>0</v>
      </c>
      <c r="P213" s="28">
        <f t="shared" si="129"/>
        <v>18000</v>
      </c>
      <c r="Q213" s="28">
        <f t="shared" si="130"/>
        <v>0</v>
      </c>
      <c r="R213" s="28">
        <f t="shared" si="131"/>
        <v>0</v>
      </c>
      <c r="S213" s="28">
        <v>0</v>
      </c>
      <c r="T213" s="28">
        <v>0</v>
      </c>
      <c r="U213" s="28">
        <v>0</v>
      </c>
      <c r="V213" s="28">
        <f t="shared" si="163"/>
        <v>18000</v>
      </c>
      <c r="W213" s="28">
        <f t="shared" si="164"/>
        <v>15000</v>
      </c>
      <c r="X213" s="28">
        <f t="shared" si="165"/>
        <v>18000</v>
      </c>
      <c r="Y213" s="28">
        <f t="shared" si="128"/>
        <v>1800</v>
      </c>
      <c r="Z213" s="28">
        <f t="shared" si="132"/>
        <v>135</v>
      </c>
      <c r="AA213" s="38">
        <v>0</v>
      </c>
      <c r="AB213" s="28">
        <v>0</v>
      </c>
      <c r="AC213" s="28">
        <v>0</v>
      </c>
      <c r="AD213" s="28">
        <f t="shared" si="166"/>
        <v>1935</v>
      </c>
      <c r="AE213" s="28">
        <f>V213-AD213</f>
        <v>16065</v>
      </c>
      <c r="AF213" s="34" t="s">
        <v>38</v>
      </c>
      <c r="AG213" s="47">
        <v>44111</v>
      </c>
      <c r="AH213" s="56"/>
      <c r="AI213" s="56"/>
      <c r="AJ213" s="56"/>
      <c r="AK213" s="56"/>
      <c r="AL213" s="57"/>
    </row>
    <row r="214" spans="1:42" s="42" customFormat="1" ht="30.6" customHeight="1">
      <c r="A214" s="13">
        <v>205</v>
      </c>
      <c r="B214" s="45" t="s">
        <v>604</v>
      </c>
      <c r="C214" s="12" t="s">
        <v>608</v>
      </c>
      <c r="D214" s="12" t="s">
        <v>609</v>
      </c>
      <c r="E214" s="12" t="s">
        <v>280</v>
      </c>
      <c r="F214" s="182">
        <v>1106652828</v>
      </c>
      <c r="G214" s="17">
        <v>103</v>
      </c>
      <c r="H214" s="157" t="s">
        <v>610</v>
      </c>
      <c r="I214" s="28">
        <v>18000</v>
      </c>
      <c r="J214" s="28">
        <v>0</v>
      </c>
      <c r="K214" s="28">
        <v>0</v>
      </c>
      <c r="L214" s="28">
        <v>0</v>
      </c>
      <c r="M214" s="28">
        <f t="shared" si="162"/>
        <v>18000</v>
      </c>
      <c r="N214" s="17">
        <v>30</v>
      </c>
      <c r="O214" s="17">
        <v>0</v>
      </c>
      <c r="P214" s="28">
        <f t="shared" si="129"/>
        <v>18000</v>
      </c>
      <c r="Q214" s="28">
        <f t="shared" si="130"/>
        <v>0</v>
      </c>
      <c r="R214" s="28">
        <f t="shared" si="131"/>
        <v>0</v>
      </c>
      <c r="S214" s="28">
        <v>0</v>
      </c>
      <c r="T214" s="28">
        <v>0</v>
      </c>
      <c r="U214" s="28">
        <v>0</v>
      </c>
      <c r="V214" s="28">
        <f t="shared" si="163"/>
        <v>18000</v>
      </c>
      <c r="W214" s="28">
        <f t="shared" si="164"/>
        <v>15000</v>
      </c>
      <c r="X214" s="28">
        <f t="shared" si="165"/>
        <v>18000</v>
      </c>
      <c r="Y214" s="28">
        <f t="shared" si="128"/>
        <v>1800</v>
      </c>
      <c r="Z214" s="28">
        <f t="shared" si="132"/>
        <v>135</v>
      </c>
      <c r="AA214" s="38">
        <v>0</v>
      </c>
      <c r="AB214" s="28">
        <v>0</v>
      </c>
      <c r="AC214" s="28">
        <v>0</v>
      </c>
      <c r="AD214" s="28">
        <f t="shared" si="166"/>
        <v>1935</v>
      </c>
      <c r="AE214" s="28">
        <f>V214-AD214</f>
        <v>16065</v>
      </c>
      <c r="AF214" s="34" t="s">
        <v>38</v>
      </c>
      <c r="AG214" s="47">
        <v>44111</v>
      </c>
      <c r="AI214" s="56"/>
      <c r="AJ214" s="56"/>
      <c r="AK214" s="56"/>
      <c r="AL214" s="56"/>
      <c r="AM214" s="56"/>
      <c r="AN214" s="56"/>
      <c r="AO214" s="56"/>
      <c r="AP214" s="57"/>
    </row>
    <row r="215" spans="1:42" s="42" customFormat="1" ht="30.6" customHeight="1">
      <c r="A215" s="13">
        <v>206</v>
      </c>
      <c r="B215" s="45" t="s">
        <v>604</v>
      </c>
      <c r="C215" s="12" t="s">
        <v>276</v>
      </c>
      <c r="D215" s="12" t="s">
        <v>611</v>
      </c>
      <c r="E215" s="12" t="s">
        <v>280</v>
      </c>
      <c r="F215" s="182">
        <v>1112389645</v>
      </c>
      <c r="G215" s="17">
        <v>343</v>
      </c>
      <c r="H215" s="157" t="s">
        <v>612</v>
      </c>
      <c r="I215" s="28">
        <v>18000</v>
      </c>
      <c r="J215" s="28">
        <v>0</v>
      </c>
      <c r="K215" s="28">
        <v>0</v>
      </c>
      <c r="L215" s="28">
        <v>0</v>
      </c>
      <c r="M215" s="28">
        <f t="shared" si="162"/>
        <v>18000</v>
      </c>
      <c r="N215" s="17">
        <v>30</v>
      </c>
      <c r="O215" s="17">
        <v>0</v>
      </c>
      <c r="P215" s="28">
        <f t="shared" si="129"/>
        <v>18000</v>
      </c>
      <c r="Q215" s="28">
        <f t="shared" si="130"/>
        <v>0</v>
      </c>
      <c r="R215" s="28">
        <f t="shared" si="131"/>
        <v>0</v>
      </c>
      <c r="S215" s="28">
        <v>0</v>
      </c>
      <c r="T215" s="28">
        <v>0</v>
      </c>
      <c r="U215" s="28">
        <v>0</v>
      </c>
      <c r="V215" s="28">
        <f t="shared" si="163"/>
        <v>18000</v>
      </c>
      <c r="W215" s="28">
        <f t="shared" si="164"/>
        <v>15000</v>
      </c>
      <c r="X215" s="28">
        <f t="shared" si="165"/>
        <v>18000</v>
      </c>
      <c r="Y215" s="28">
        <f t="shared" si="128"/>
        <v>1800</v>
      </c>
      <c r="Z215" s="28">
        <f t="shared" si="132"/>
        <v>135</v>
      </c>
      <c r="AA215" s="38">
        <v>0</v>
      </c>
      <c r="AB215" s="28">
        <v>0</v>
      </c>
      <c r="AC215" s="28">
        <v>0</v>
      </c>
      <c r="AD215" s="28">
        <f t="shared" si="166"/>
        <v>1935</v>
      </c>
      <c r="AE215" s="28">
        <f>V215-AD215</f>
        <v>16065</v>
      </c>
      <c r="AF215" s="34" t="s">
        <v>38</v>
      </c>
      <c r="AG215" s="47">
        <v>44111</v>
      </c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0.6" customHeight="1">
      <c r="A216" s="13">
        <v>207</v>
      </c>
      <c r="B216" s="45" t="s">
        <v>604</v>
      </c>
      <c r="C216" s="12" t="s">
        <v>613</v>
      </c>
      <c r="D216" s="23" t="s">
        <v>614</v>
      </c>
      <c r="E216" s="12" t="s">
        <v>283</v>
      </c>
      <c r="F216" s="182">
        <v>1112027159</v>
      </c>
      <c r="G216" s="17">
        <v>1040</v>
      </c>
      <c r="H216" s="157" t="s">
        <v>615</v>
      </c>
      <c r="I216" s="28">
        <v>14900</v>
      </c>
      <c r="J216" s="28">
        <v>0</v>
      </c>
      <c r="K216" s="28">
        <v>0</v>
      </c>
      <c r="L216" s="28">
        <v>0</v>
      </c>
      <c r="M216" s="28">
        <f t="shared" si="162"/>
        <v>14900</v>
      </c>
      <c r="N216" s="17">
        <v>0</v>
      </c>
      <c r="O216" s="17">
        <v>0</v>
      </c>
      <c r="P216" s="28">
        <f t="shared" si="129"/>
        <v>0</v>
      </c>
      <c r="Q216" s="28">
        <f t="shared" si="130"/>
        <v>0</v>
      </c>
      <c r="R216" s="28">
        <f t="shared" si="131"/>
        <v>0</v>
      </c>
      <c r="S216" s="28">
        <v>0</v>
      </c>
      <c r="T216" s="28">
        <v>0</v>
      </c>
      <c r="U216" s="28">
        <v>0</v>
      </c>
      <c r="V216" s="28">
        <f t="shared" si="163"/>
        <v>0</v>
      </c>
      <c r="W216" s="28">
        <f t="shared" si="164"/>
        <v>0</v>
      </c>
      <c r="X216" s="28">
        <f t="shared" si="165"/>
        <v>0</v>
      </c>
      <c r="Y216" s="28">
        <f t="shared" ref="Y216:Y271" si="168">ROUND(W216*12%,0)</f>
        <v>0</v>
      </c>
      <c r="Z216" s="28">
        <f t="shared" si="132"/>
        <v>0</v>
      </c>
      <c r="AA216" s="38">
        <v>0</v>
      </c>
      <c r="AB216" s="28">
        <v>0</v>
      </c>
      <c r="AC216" s="28">
        <v>0</v>
      </c>
      <c r="AD216" s="28">
        <f t="shared" si="166"/>
        <v>0</v>
      </c>
      <c r="AE216" s="28">
        <f>V216-AD216</f>
        <v>0</v>
      </c>
      <c r="AF216" s="34"/>
      <c r="AG216" s="47"/>
      <c r="AH216" s="67"/>
      <c r="AI216" s="56"/>
      <c r="AJ216" s="56"/>
      <c r="AK216" s="56"/>
      <c r="AL216" s="57"/>
    </row>
    <row r="217" spans="1:42" s="159" customFormat="1" ht="30.6" customHeight="1">
      <c r="A217" s="13">
        <v>208</v>
      </c>
      <c r="B217" s="230" t="s">
        <v>604</v>
      </c>
      <c r="C217" s="206" t="s">
        <v>477</v>
      </c>
      <c r="D217" s="206" t="s">
        <v>616</v>
      </c>
      <c r="E217" s="263" t="s">
        <v>283</v>
      </c>
      <c r="F217" s="248">
        <v>1014126587</v>
      </c>
      <c r="G217" s="233">
        <v>11855</v>
      </c>
      <c r="H217" s="249" t="s">
        <v>617</v>
      </c>
      <c r="I217" s="232">
        <v>14900</v>
      </c>
      <c r="J217" s="232">
        <v>0</v>
      </c>
      <c r="K217" s="232">
        <v>0</v>
      </c>
      <c r="L217" s="232">
        <v>0</v>
      </c>
      <c r="M217" s="232">
        <f t="shared" si="162"/>
        <v>14900</v>
      </c>
      <c r="N217" s="233">
        <v>0</v>
      </c>
      <c r="O217" s="233">
        <v>0</v>
      </c>
      <c r="P217" s="232">
        <f t="shared" ref="P217:P280" si="169">ROUND(I217/30*N217,0)</f>
        <v>0</v>
      </c>
      <c r="Q217" s="232">
        <f t="shared" ref="Q217:Q280" si="170">ROUND(J217/30*N217,0)</f>
        <v>0</v>
      </c>
      <c r="R217" s="232">
        <f t="shared" ref="R217:R280" si="171">ROUND(K217/30*N217,0)</f>
        <v>0</v>
      </c>
      <c r="S217" s="232">
        <v>0</v>
      </c>
      <c r="T217" s="232">
        <v>0</v>
      </c>
      <c r="U217" s="232">
        <v>0</v>
      </c>
      <c r="V217" s="232">
        <f t="shared" si="163"/>
        <v>0</v>
      </c>
      <c r="W217" s="232">
        <f t="shared" si="164"/>
        <v>0</v>
      </c>
      <c r="X217" s="232">
        <f t="shared" si="165"/>
        <v>0</v>
      </c>
      <c r="Y217" s="232">
        <f t="shared" si="168"/>
        <v>0</v>
      </c>
      <c r="Z217" s="232">
        <f t="shared" ref="Z217:Z271" si="172">CEILING(X217*0.75%,1)</f>
        <v>0</v>
      </c>
      <c r="AA217" s="234">
        <v>0</v>
      </c>
      <c r="AB217" s="232">
        <v>0</v>
      </c>
      <c r="AC217" s="232">
        <v>0</v>
      </c>
      <c r="AD217" s="232">
        <f t="shared" si="166"/>
        <v>0</v>
      </c>
      <c r="AE217" s="232">
        <f t="shared" ref="AE217:AE218" si="173">V217-AD217</f>
        <v>0</v>
      </c>
      <c r="AF217" s="204"/>
      <c r="AG217" s="235"/>
      <c r="AH217" s="250"/>
      <c r="AI217" s="237"/>
      <c r="AJ217" s="237"/>
      <c r="AK217" s="237"/>
      <c r="AL217" s="239"/>
    </row>
    <row r="218" spans="1:42" s="42" customFormat="1" ht="30.6" customHeight="1">
      <c r="A218" s="13">
        <v>209</v>
      </c>
      <c r="B218" s="45" t="s">
        <v>604</v>
      </c>
      <c r="C218" s="23" t="s">
        <v>618</v>
      </c>
      <c r="D218" s="23" t="s">
        <v>619</v>
      </c>
      <c r="E218" s="12" t="s">
        <v>283</v>
      </c>
      <c r="F218" s="183">
        <v>1014285534</v>
      </c>
      <c r="G218" s="17">
        <v>11861</v>
      </c>
      <c r="H218" s="139" t="s">
        <v>620</v>
      </c>
      <c r="I218" s="28">
        <v>14900</v>
      </c>
      <c r="J218" s="28">
        <v>0</v>
      </c>
      <c r="K218" s="28">
        <v>0</v>
      </c>
      <c r="L218" s="28">
        <v>0</v>
      </c>
      <c r="M218" s="28">
        <f t="shared" si="162"/>
        <v>14900</v>
      </c>
      <c r="N218" s="17">
        <v>30</v>
      </c>
      <c r="O218" s="17">
        <v>0</v>
      </c>
      <c r="P218" s="28">
        <f t="shared" si="169"/>
        <v>14900</v>
      </c>
      <c r="Q218" s="28">
        <f t="shared" si="170"/>
        <v>0</v>
      </c>
      <c r="R218" s="28">
        <f t="shared" si="171"/>
        <v>0</v>
      </c>
      <c r="S218" s="28">
        <v>0</v>
      </c>
      <c r="T218" s="28">
        <v>0</v>
      </c>
      <c r="U218" s="28">
        <v>0</v>
      </c>
      <c r="V218" s="28">
        <f t="shared" si="163"/>
        <v>14900</v>
      </c>
      <c r="W218" s="28">
        <f t="shared" si="164"/>
        <v>14900</v>
      </c>
      <c r="X218" s="28">
        <f t="shared" si="165"/>
        <v>14900</v>
      </c>
      <c r="Y218" s="28">
        <f t="shared" si="168"/>
        <v>1788</v>
      </c>
      <c r="Z218" s="28">
        <f t="shared" si="172"/>
        <v>112</v>
      </c>
      <c r="AA218" s="38">
        <v>0</v>
      </c>
      <c r="AB218" s="28">
        <v>0</v>
      </c>
      <c r="AC218" s="28">
        <v>0</v>
      </c>
      <c r="AD218" s="28">
        <f t="shared" si="166"/>
        <v>1900</v>
      </c>
      <c r="AE218" s="28">
        <f t="shared" si="173"/>
        <v>13000</v>
      </c>
      <c r="AF218" s="34" t="s">
        <v>38</v>
      </c>
      <c r="AG218" s="47">
        <v>44111</v>
      </c>
      <c r="AH218" s="67"/>
      <c r="AI218" s="56"/>
      <c r="AJ218" s="56"/>
      <c r="AK218" s="56"/>
      <c r="AL218" s="57"/>
    </row>
    <row r="219" spans="1:42" s="159" customFormat="1" ht="30.6" customHeight="1">
      <c r="A219" s="13">
        <v>210</v>
      </c>
      <c r="B219" s="230" t="s">
        <v>621</v>
      </c>
      <c r="C219" s="206" t="s">
        <v>621</v>
      </c>
      <c r="D219" s="263" t="s">
        <v>622</v>
      </c>
      <c r="E219" s="263" t="s">
        <v>277</v>
      </c>
      <c r="F219" s="233">
        <v>1113667888</v>
      </c>
      <c r="G219" s="233">
        <v>218</v>
      </c>
      <c r="H219" s="251" t="s">
        <v>623</v>
      </c>
      <c r="I219" s="232">
        <v>20000</v>
      </c>
      <c r="J219" s="232">
        <v>0</v>
      </c>
      <c r="K219" s="232">
        <v>0</v>
      </c>
      <c r="L219" s="232">
        <v>0</v>
      </c>
      <c r="M219" s="232">
        <f t="shared" si="162"/>
        <v>20000</v>
      </c>
      <c r="N219" s="233">
        <v>0</v>
      </c>
      <c r="O219" s="233">
        <v>0</v>
      </c>
      <c r="P219" s="232">
        <f t="shared" si="169"/>
        <v>0</v>
      </c>
      <c r="Q219" s="232">
        <f t="shared" si="170"/>
        <v>0</v>
      </c>
      <c r="R219" s="232">
        <f t="shared" si="171"/>
        <v>0</v>
      </c>
      <c r="S219" s="232">
        <v>0</v>
      </c>
      <c r="T219" s="232">
        <v>0</v>
      </c>
      <c r="U219" s="232">
        <v>0</v>
      </c>
      <c r="V219" s="232">
        <f t="shared" si="163"/>
        <v>0</v>
      </c>
      <c r="W219" s="232">
        <f t="shared" si="164"/>
        <v>0</v>
      </c>
      <c r="X219" s="232">
        <f t="shared" si="165"/>
        <v>0</v>
      </c>
      <c r="Y219" s="232">
        <f t="shared" si="168"/>
        <v>0</v>
      </c>
      <c r="Z219" s="232">
        <f t="shared" si="172"/>
        <v>0</v>
      </c>
      <c r="AA219" s="234">
        <v>0</v>
      </c>
      <c r="AB219" s="232">
        <v>0</v>
      </c>
      <c r="AC219" s="232">
        <v>0</v>
      </c>
      <c r="AD219" s="232">
        <f t="shared" si="166"/>
        <v>0</v>
      </c>
      <c r="AE219" s="232">
        <f>V219-AD219</f>
        <v>0</v>
      </c>
      <c r="AF219" s="204"/>
      <c r="AG219" s="235"/>
      <c r="AH219" s="236"/>
      <c r="AI219" s="237"/>
      <c r="AJ219" s="237"/>
      <c r="AK219" s="237"/>
      <c r="AL219" s="238"/>
      <c r="AM219" s="237"/>
      <c r="AN219" s="237"/>
      <c r="AO219" s="237"/>
      <c r="AP219" s="239"/>
    </row>
    <row r="220" spans="1:42" s="159" customFormat="1" ht="30.6" customHeight="1">
      <c r="A220" s="13">
        <v>211</v>
      </c>
      <c r="B220" s="230" t="s">
        <v>621</v>
      </c>
      <c r="C220" s="206" t="s">
        <v>624</v>
      </c>
      <c r="D220" s="206" t="s">
        <v>625</v>
      </c>
      <c r="E220" s="263" t="s">
        <v>283</v>
      </c>
      <c r="F220" s="252">
        <v>6717141931</v>
      </c>
      <c r="G220" s="203">
        <v>11727</v>
      </c>
      <c r="H220" s="253" t="s">
        <v>626</v>
      </c>
      <c r="I220" s="232">
        <v>14900</v>
      </c>
      <c r="J220" s="232">
        <v>0</v>
      </c>
      <c r="K220" s="232">
        <v>0</v>
      </c>
      <c r="L220" s="232">
        <v>0</v>
      </c>
      <c r="M220" s="232">
        <f t="shared" si="162"/>
        <v>14900</v>
      </c>
      <c r="N220" s="233">
        <v>0</v>
      </c>
      <c r="O220" s="233">
        <v>0</v>
      </c>
      <c r="P220" s="232">
        <f t="shared" si="169"/>
        <v>0</v>
      </c>
      <c r="Q220" s="232">
        <f t="shared" si="170"/>
        <v>0</v>
      </c>
      <c r="R220" s="232">
        <f t="shared" si="171"/>
        <v>0</v>
      </c>
      <c r="S220" s="232">
        <v>0</v>
      </c>
      <c r="T220" s="232">
        <v>0</v>
      </c>
      <c r="U220" s="232">
        <v>0</v>
      </c>
      <c r="V220" s="232">
        <f t="shared" si="163"/>
        <v>0</v>
      </c>
      <c r="W220" s="232">
        <f t="shared" si="164"/>
        <v>0</v>
      </c>
      <c r="X220" s="232">
        <f t="shared" si="165"/>
        <v>0</v>
      </c>
      <c r="Y220" s="232">
        <f t="shared" si="168"/>
        <v>0</v>
      </c>
      <c r="Z220" s="232">
        <f t="shared" si="172"/>
        <v>0</v>
      </c>
      <c r="AA220" s="234">
        <v>0</v>
      </c>
      <c r="AB220" s="232">
        <v>0</v>
      </c>
      <c r="AC220" s="232">
        <v>0</v>
      </c>
      <c r="AD220" s="232">
        <f t="shared" si="166"/>
        <v>0</v>
      </c>
      <c r="AE220" s="232">
        <f>V220-AD220</f>
        <v>0</v>
      </c>
      <c r="AF220" s="204"/>
      <c r="AG220" s="235"/>
      <c r="AH220" s="237"/>
      <c r="AI220" s="237"/>
      <c r="AJ220" s="237"/>
      <c r="AK220" s="237"/>
      <c r="AL220" s="237"/>
      <c r="AM220" s="237"/>
      <c r="AN220" s="237"/>
      <c r="AO220" s="237"/>
      <c r="AP220" s="239"/>
    </row>
    <row r="221" spans="1:42" s="42" customFormat="1" ht="30.6" customHeight="1">
      <c r="A221" s="13">
        <v>212</v>
      </c>
      <c r="B221" s="45" t="s">
        <v>627</v>
      </c>
      <c r="C221" s="23" t="s">
        <v>627</v>
      </c>
      <c r="D221" s="12" t="s">
        <v>628</v>
      </c>
      <c r="E221" s="264" t="s">
        <v>277</v>
      </c>
      <c r="F221" s="17">
        <v>1113748917</v>
      </c>
      <c r="G221" s="14">
        <v>11806</v>
      </c>
      <c r="H221" s="157" t="s">
        <v>629</v>
      </c>
      <c r="I221" s="28">
        <v>18000</v>
      </c>
      <c r="J221" s="28">
        <v>0</v>
      </c>
      <c r="K221" s="28">
        <v>0</v>
      </c>
      <c r="L221" s="28">
        <v>0</v>
      </c>
      <c r="M221" s="28">
        <f t="shared" si="162"/>
        <v>18000</v>
      </c>
      <c r="N221" s="17">
        <v>30</v>
      </c>
      <c r="O221" s="17">
        <v>0</v>
      </c>
      <c r="P221" s="28">
        <f t="shared" si="169"/>
        <v>18000</v>
      </c>
      <c r="Q221" s="28">
        <f t="shared" si="170"/>
        <v>0</v>
      </c>
      <c r="R221" s="28">
        <f t="shared" si="171"/>
        <v>0</v>
      </c>
      <c r="S221" s="28">
        <v>0</v>
      </c>
      <c r="T221" s="28">
        <v>0</v>
      </c>
      <c r="U221" s="28">
        <v>0</v>
      </c>
      <c r="V221" s="28">
        <f t="shared" si="163"/>
        <v>18000</v>
      </c>
      <c r="W221" s="28">
        <f t="shared" si="164"/>
        <v>15000</v>
      </c>
      <c r="X221" s="28">
        <f t="shared" si="165"/>
        <v>18000</v>
      </c>
      <c r="Y221" s="28">
        <f t="shared" si="168"/>
        <v>1800</v>
      </c>
      <c r="Z221" s="28">
        <f t="shared" si="172"/>
        <v>135</v>
      </c>
      <c r="AA221" s="38">
        <v>0</v>
      </c>
      <c r="AB221" s="28">
        <v>0</v>
      </c>
      <c r="AC221" s="28">
        <v>0</v>
      </c>
      <c r="AD221" s="28">
        <f t="shared" si="166"/>
        <v>1935</v>
      </c>
      <c r="AE221" s="28">
        <f>V221-AD221</f>
        <v>16065</v>
      </c>
      <c r="AF221" s="78" t="s">
        <v>38</v>
      </c>
      <c r="AG221" s="49">
        <v>44114</v>
      </c>
      <c r="AH221" s="68"/>
      <c r="AI221" s="56"/>
      <c r="AJ221" s="56"/>
      <c r="AK221" s="56"/>
      <c r="AL221" s="59"/>
      <c r="AM221" s="56"/>
      <c r="AN221" s="56"/>
      <c r="AO221" s="56"/>
      <c r="AP221" s="57"/>
    </row>
    <row r="222" spans="1:42" s="42" customFormat="1" ht="30.6" customHeight="1">
      <c r="A222" s="13">
        <v>213</v>
      </c>
      <c r="B222" s="45" t="s">
        <v>627</v>
      </c>
      <c r="C222" s="23" t="s">
        <v>630</v>
      </c>
      <c r="D222" s="61" t="s">
        <v>631</v>
      </c>
      <c r="E222" s="264" t="s">
        <v>280</v>
      </c>
      <c r="F222" s="17">
        <v>1106655233</v>
      </c>
      <c r="G222" s="14">
        <v>11695</v>
      </c>
      <c r="H222" s="157" t="s">
        <v>632</v>
      </c>
      <c r="I222" s="28">
        <v>18000</v>
      </c>
      <c r="J222" s="28">
        <v>0</v>
      </c>
      <c r="K222" s="28">
        <v>0</v>
      </c>
      <c r="L222" s="28">
        <v>0</v>
      </c>
      <c r="M222" s="28">
        <f>I222+J222+K222+L222</f>
        <v>18000</v>
      </c>
      <c r="N222" s="17">
        <v>30</v>
      </c>
      <c r="O222" s="17">
        <v>0</v>
      </c>
      <c r="P222" s="28">
        <f t="shared" si="169"/>
        <v>18000</v>
      </c>
      <c r="Q222" s="28">
        <f t="shared" si="170"/>
        <v>0</v>
      </c>
      <c r="R222" s="28">
        <f t="shared" si="171"/>
        <v>0</v>
      </c>
      <c r="S222" s="28">
        <v>0</v>
      </c>
      <c r="T222" s="28">
        <v>0</v>
      </c>
      <c r="U222" s="28">
        <v>0</v>
      </c>
      <c r="V222" s="28">
        <f>P222+Q222+R222+S222+T222+U222</f>
        <v>18000</v>
      </c>
      <c r="W222" s="28">
        <f>IF(P222&gt;15000,15000,P222)</f>
        <v>15000</v>
      </c>
      <c r="X222" s="28">
        <f>V222</f>
        <v>18000</v>
      </c>
      <c r="Y222" s="28">
        <f t="shared" si="168"/>
        <v>1800</v>
      </c>
      <c r="Z222" s="28">
        <f t="shared" si="172"/>
        <v>135</v>
      </c>
      <c r="AA222" s="38">
        <v>0</v>
      </c>
      <c r="AB222" s="28">
        <v>0</v>
      </c>
      <c r="AC222" s="28">
        <v>0</v>
      </c>
      <c r="AD222" s="28">
        <f>+Y222+Z222+AA222+AB222+AC222</f>
        <v>1935</v>
      </c>
      <c r="AE222" s="28">
        <f>V222-AD222</f>
        <v>16065</v>
      </c>
      <c r="AF222" s="78" t="s">
        <v>38</v>
      </c>
      <c r="AG222" s="49">
        <v>44118</v>
      </c>
      <c r="AH222" s="68"/>
      <c r="AI222" s="56"/>
      <c r="AJ222" s="56"/>
      <c r="AK222" s="56"/>
      <c r="AL222" s="59"/>
      <c r="AM222" s="56"/>
      <c r="AN222" s="56"/>
      <c r="AO222" s="56"/>
      <c r="AP222" s="57"/>
    </row>
    <row r="223" spans="1:42" s="69" customFormat="1" ht="30.6" customHeight="1">
      <c r="A223" s="13">
        <v>214</v>
      </c>
      <c r="B223" s="16" t="s">
        <v>633</v>
      </c>
      <c r="C223" s="23" t="s">
        <v>633</v>
      </c>
      <c r="D223" s="23" t="s">
        <v>634</v>
      </c>
      <c r="E223" s="12" t="s">
        <v>280</v>
      </c>
      <c r="F223" s="123">
        <v>1113748253</v>
      </c>
      <c r="G223" s="14">
        <v>11908</v>
      </c>
      <c r="H223" s="157" t="s">
        <v>635</v>
      </c>
      <c r="I223" s="28">
        <v>18000</v>
      </c>
      <c r="J223" s="28">
        <v>0</v>
      </c>
      <c r="K223" s="28">
        <v>0</v>
      </c>
      <c r="L223" s="28">
        <v>0</v>
      </c>
      <c r="M223" s="28">
        <f t="shared" ref="M223:M235" si="174">I223+J223+K223+L223</f>
        <v>18000</v>
      </c>
      <c r="N223" s="17">
        <v>25</v>
      </c>
      <c r="O223" s="17">
        <v>0</v>
      </c>
      <c r="P223" s="28">
        <f t="shared" si="169"/>
        <v>15000</v>
      </c>
      <c r="Q223" s="28">
        <f t="shared" si="170"/>
        <v>0</v>
      </c>
      <c r="R223" s="28">
        <f t="shared" si="171"/>
        <v>0</v>
      </c>
      <c r="S223" s="28">
        <v>0</v>
      </c>
      <c r="T223" s="28">
        <v>0</v>
      </c>
      <c r="U223" s="28">
        <v>0</v>
      </c>
      <c r="V223" s="28">
        <f t="shared" ref="V223:V235" si="175">P223+Q223+R223+S223+T223+U223</f>
        <v>15000</v>
      </c>
      <c r="W223" s="28">
        <f t="shared" ref="W223:W235" si="176">IF(P223&gt;15000,15000,P223)</f>
        <v>15000</v>
      </c>
      <c r="X223" s="28">
        <f t="shared" ref="X223:X235" si="177">V223</f>
        <v>15000</v>
      </c>
      <c r="Y223" s="28">
        <f t="shared" si="168"/>
        <v>1800</v>
      </c>
      <c r="Z223" s="28">
        <f t="shared" si="172"/>
        <v>113</v>
      </c>
      <c r="AA223" s="38">
        <v>0</v>
      </c>
      <c r="AB223" s="28">
        <v>0</v>
      </c>
      <c r="AC223" s="28">
        <v>0</v>
      </c>
      <c r="AD223" s="28">
        <f t="shared" ref="AD223:AD257" si="178">+Y223+Z223+AA223+AB223+AC223</f>
        <v>1913</v>
      </c>
      <c r="AE223" s="28">
        <f>ROUND(V223-AD223,0)</f>
        <v>13087</v>
      </c>
      <c r="AF223" s="78" t="s">
        <v>38</v>
      </c>
      <c r="AG223" s="49">
        <v>44114</v>
      </c>
      <c r="AH223" s="56"/>
      <c r="AI223" s="56"/>
      <c r="AJ223" s="56"/>
      <c r="AK223" s="56"/>
      <c r="AL223" s="57"/>
      <c r="AM223" s="42"/>
      <c r="AN223" s="42"/>
      <c r="AO223" s="42"/>
      <c r="AP223" s="42"/>
    </row>
    <row r="224" spans="1:42" s="42" customFormat="1" ht="30.6" customHeight="1">
      <c r="A224" s="13">
        <v>215</v>
      </c>
      <c r="B224" s="16" t="s">
        <v>633</v>
      </c>
      <c r="C224" s="12" t="s">
        <v>854</v>
      </c>
      <c r="D224" s="12" t="s">
        <v>636</v>
      </c>
      <c r="E224" s="12" t="s">
        <v>280</v>
      </c>
      <c r="F224" s="17">
        <v>1107029176</v>
      </c>
      <c r="G224" s="112"/>
      <c r="H224" s="157" t="s">
        <v>637</v>
      </c>
      <c r="I224" s="28">
        <v>18000</v>
      </c>
      <c r="J224" s="28">
        <v>0</v>
      </c>
      <c r="K224" s="28">
        <v>0</v>
      </c>
      <c r="L224" s="28">
        <v>0</v>
      </c>
      <c r="M224" s="28">
        <f t="shared" si="174"/>
        <v>18000</v>
      </c>
      <c r="N224" s="17">
        <v>0</v>
      </c>
      <c r="O224" s="17">
        <v>0</v>
      </c>
      <c r="P224" s="28">
        <f t="shared" si="169"/>
        <v>0</v>
      </c>
      <c r="Q224" s="28">
        <f t="shared" si="170"/>
        <v>0</v>
      </c>
      <c r="R224" s="28">
        <f t="shared" si="171"/>
        <v>0</v>
      </c>
      <c r="S224" s="28">
        <v>0</v>
      </c>
      <c r="T224" s="28">
        <v>0</v>
      </c>
      <c r="U224" s="28">
        <v>0</v>
      </c>
      <c r="V224" s="28">
        <f t="shared" si="175"/>
        <v>0</v>
      </c>
      <c r="W224" s="28">
        <f t="shared" si="176"/>
        <v>0</v>
      </c>
      <c r="X224" s="28">
        <f t="shared" si="177"/>
        <v>0</v>
      </c>
      <c r="Y224" s="28">
        <f t="shared" si="168"/>
        <v>0</v>
      </c>
      <c r="Z224" s="28">
        <f t="shared" si="172"/>
        <v>0</v>
      </c>
      <c r="AA224" s="38">
        <v>0</v>
      </c>
      <c r="AB224" s="28">
        <v>0</v>
      </c>
      <c r="AC224" s="28">
        <v>0</v>
      </c>
      <c r="AD224" s="28">
        <f t="shared" si="178"/>
        <v>0</v>
      </c>
      <c r="AE224" s="28">
        <f>ROUND(V224-AD224,0)</f>
        <v>0</v>
      </c>
      <c r="AF224" s="78"/>
      <c r="AG224" s="49"/>
      <c r="AH224" s="56"/>
      <c r="AI224" s="56"/>
      <c r="AJ224" s="56"/>
      <c r="AK224" s="56"/>
      <c r="AL224" s="56"/>
      <c r="AM224" s="56"/>
      <c r="AN224" s="56"/>
      <c r="AO224" s="56"/>
      <c r="AP224" s="57"/>
    </row>
    <row r="225" spans="1:16382" s="42" customFormat="1" ht="30.6" customHeight="1">
      <c r="A225" s="13">
        <v>216</v>
      </c>
      <c r="B225" s="16" t="s">
        <v>58</v>
      </c>
      <c r="C225" s="12" t="s">
        <v>638</v>
      </c>
      <c r="D225" s="12" t="s">
        <v>639</v>
      </c>
      <c r="E225" s="12" t="s">
        <v>277</v>
      </c>
      <c r="F225" s="17">
        <v>1113738749</v>
      </c>
      <c r="G225" s="17">
        <v>722</v>
      </c>
      <c r="H225" s="157" t="s">
        <v>640</v>
      </c>
      <c r="I225" s="28">
        <v>18000</v>
      </c>
      <c r="J225" s="28">
        <v>0</v>
      </c>
      <c r="K225" s="28">
        <v>0</v>
      </c>
      <c r="L225" s="28">
        <v>0</v>
      </c>
      <c r="M225" s="28">
        <f t="shared" si="174"/>
        <v>18000</v>
      </c>
      <c r="N225" s="17">
        <v>0</v>
      </c>
      <c r="O225" s="17">
        <v>0</v>
      </c>
      <c r="P225" s="28">
        <f t="shared" si="169"/>
        <v>0</v>
      </c>
      <c r="Q225" s="28">
        <f t="shared" si="170"/>
        <v>0</v>
      </c>
      <c r="R225" s="28">
        <f t="shared" si="171"/>
        <v>0</v>
      </c>
      <c r="S225" s="28">
        <v>0</v>
      </c>
      <c r="T225" s="28">
        <v>0</v>
      </c>
      <c r="U225" s="28">
        <v>0</v>
      </c>
      <c r="V225" s="28">
        <f t="shared" si="175"/>
        <v>0</v>
      </c>
      <c r="W225" s="28">
        <f t="shared" si="176"/>
        <v>0</v>
      </c>
      <c r="X225" s="28">
        <f t="shared" si="177"/>
        <v>0</v>
      </c>
      <c r="Y225" s="28">
        <f t="shared" si="168"/>
        <v>0</v>
      </c>
      <c r="Z225" s="28">
        <f t="shared" si="172"/>
        <v>0</v>
      </c>
      <c r="AA225" s="38">
        <v>0</v>
      </c>
      <c r="AB225" s="28">
        <v>0</v>
      </c>
      <c r="AC225" s="28">
        <v>0</v>
      </c>
      <c r="AD225" s="28">
        <f t="shared" si="178"/>
        <v>0</v>
      </c>
      <c r="AE225" s="28">
        <f>V225-AD225</f>
        <v>0</v>
      </c>
      <c r="AF225" s="34"/>
      <c r="AG225" s="47"/>
      <c r="AH225" s="65"/>
      <c r="AJ225" s="56"/>
      <c r="AK225" s="56"/>
      <c r="AL225" s="57"/>
    </row>
    <row r="226" spans="1:16382" s="42" customFormat="1" ht="30.6" customHeight="1">
      <c r="A226" s="13">
        <v>217</v>
      </c>
      <c r="B226" s="16" t="s">
        <v>58</v>
      </c>
      <c r="C226" s="12" t="s">
        <v>58</v>
      </c>
      <c r="D226" s="12" t="s">
        <v>639</v>
      </c>
      <c r="E226" s="12" t="s">
        <v>280</v>
      </c>
      <c r="F226" s="17">
        <v>1111897367</v>
      </c>
      <c r="G226" s="14">
        <v>1443</v>
      </c>
      <c r="H226" s="157" t="s">
        <v>641</v>
      </c>
      <c r="I226" s="28">
        <v>18000</v>
      </c>
      <c r="J226" s="28">
        <v>0</v>
      </c>
      <c r="K226" s="28">
        <v>0</v>
      </c>
      <c r="L226" s="28">
        <v>0</v>
      </c>
      <c r="M226" s="28">
        <f t="shared" si="174"/>
        <v>18000</v>
      </c>
      <c r="N226" s="17">
        <v>30</v>
      </c>
      <c r="O226" s="17">
        <v>0</v>
      </c>
      <c r="P226" s="28">
        <f t="shared" si="169"/>
        <v>18000</v>
      </c>
      <c r="Q226" s="28">
        <f t="shared" si="170"/>
        <v>0</v>
      </c>
      <c r="R226" s="28">
        <f t="shared" si="171"/>
        <v>0</v>
      </c>
      <c r="S226" s="28">
        <v>0</v>
      </c>
      <c r="T226" s="28">
        <v>0</v>
      </c>
      <c r="U226" s="28">
        <v>0</v>
      </c>
      <c r="V226" s="28">
        <f t="shared" si="175"/>
        <v>18000</v>
      </c>
      <c r="W226" s="28">
        <f t="shared" si="176"/>
        <v>15000</v>
      </c>
      <c r="X226" s="28">
        <f t="shared" si="177"/>
        <v>18000</v>
      </c>
      <c r="Y226" s="28">
        <f t="shared" si="168"/>
        <v>1800</v>
      </c>
      <c r="Z226" s="28">
        <f t="shared" si="172"/>
        <v>135</v>
      </c>
      <c r="AA226" s="38">
        <v>0</v>
      </c>
      <c r="AB226" s="28">
        <v>0</v>
      </c>
      <c r="AC226" s="28">
        <v>0</v>
      </c>
      <c r="AD226" s="28">
        <f t="shared" si="178"/>
        <v>1935</v>
      </c>
      <c r="AE226" s="28">
        <f>V226-AD226</f>
        <v>16065</v>
      </c>
      <c r="AF226" s="78" t="s">
        <v>38</v>
      </c>
      <c r="AG226" s="49">
        <v>44114</v>
      </c>
      <c r="AH226" s="68"/>
      <c r="AJ226" s="56"/>
      <c r="AK226" s="56"/>
      <c r="AL226" s="59"/>
      <c r="AM226" s="56"/>
      <c r="AN226" s="56"/>
      <c r="AO226" s="56"/>
      <c r="AP226" s="57"/>
    </row>
    <row r="227" spans="1:16382" s="42" customFormat="1" ht="30.6" customHeight="1">
      <c r="A227" s="13">
        <v>218</v>
      </c>
      <c r="B227" s="16" t="s">
        <v>58</v>
      </c>
      <c r="C227" s="44" t="s">
        <v>812</v>
      </c>
      <c r="D227" s="23" t="s">
        <v>324</v>
      </c>
      <c r="E227" s="44" t="s">
        <v>280</v>
      </c>
      <c r="F227" s="82">
        <v>1114198493</v>
      </c>
      <c r="G227" s="82">
        <v>11875</v>
      </c>
      <c r="H227" s="80" t="s">
        <v>813</v>
      </c>
      <c r="I227" s="44">
        <v>14900</v>
      </c>
      <c r="J227" s="44">
        <v>0</v>
      </c>
      <c r="K227" s="44">
        <v>0</v>
      </c>
      <c r="L227" s="44">
        <v>0</v>
      </c>
      <c r="M227" s="44">
        <f t="shared" si="174"/>
        <v>14900</v>
      </c>
      <c r="N227" s="44">
        <v>23</v>
      </c>
      <c r="O227" s="30">
        <v>0</v>
      </c>
      <c r="P227" s="28">
        <f t="shared" si="169"/>
        <v>11423</v>
      </c>
      <c r="Q227" s="28">
        <f t="shared" si="170"/>
        <v>0</v>
      </c>
      <c r="R227" s="28">
        <f t="shared" si="171"/>
        <v>0</v>
      </c>
      <c r="S227" s="220">
        <v>0</v>
      </c>
      <c r="T227" s="220">
        <v>0</v>
      </c>
      <c r="U227" s="220">
        <v>0</v>
      </c>
      <c r="V227" s="220">
        <f t="shared" si="175"/>
        <v>11423</v>
      </c>
      <c r="W227" s="220">
        <f t="shared" si="176"/>
        <v>11423</v>
      </c>
      <c r="X227" s="220">
        <f t="shared" si="177"/>
        <v>11423</v>
      </c>
      <c r="Y227" s="220">
        <f t="shared" si="168"/>
        <v>1371</v>
      </c>
      <c r="Z227" s="220">
        <f t="shared" si="172"/>
        <v>86</v>
      </c>
      <c r="AA227" s="31">
        <v>0</v>
      </c>
      <c r="AB227" s="220">
        <v>0</v>
      </c>
      <c r="AC227" s="220">
        <v>0</v>
      </c>
      <c r="AD227" s="220">
        <f t="shared" si="178"/>
        <v>1457</v>
      </c>
      <c r="AE227" s="220">
        <f>V227-AD227</f>
        <v>9966</v>
      </c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  <c r="ABC227" s="44"/>
      <c r="ABD227" s="44"/>
      <c r="ABE227" s="44"/>
      <c r="ABF227" s="44"/>
      <c r="ABG227" s="44"/>
      <c r="ABH227" s="44"/>
      <c r="ABI227" s="44"/>
      <c r="ABJ227" s="44"/>
      <c r="ABK227" s="44"/>
      <c r="ABL227" s="44"/>
      <c r="ABM227" s="44"/>
      <c r="ABN227" s="44"/>
      <c r="ABO227" s="44"/>
      <c r="ABP227" s="44"/>
      <c r="ABQ227" s="44"/>
      <c r="ABR227" s="44"/>
      <c r="ABS227" s="44"/>
      <c r="ABT227" s="44"/>
      <c r="ABU227" s="44"/>
      <c r="ABV227" s="44"/>
      <c r="ABW227" s="44"/>
      <c r="ABX227" s="44"/>
      <c r="ABY227" s="44"/>
      <c r="ABZ227" s="44"/>
      <c r="ACA227" s="44"/>
      <c r="ACB227" s="44"/>
      <c r="ACC227" s="44"/>
      <c r="ACD227" s="44"/>
      <c r="ACE227" s="44"/>
      <c r="ACF227" s="44"/>
      <c r="ACG227" s="44"/>
      <c r="ACH227" s="44"/>
      <c r="ACI227" s="44"/>
      <c r="ACJ227" s="44"/>
      <c r="ACK227" s="44"/>
      <c r="ACL227" s="44"/>
      <c r="ACM227" s="44"/>
      <c r="ACN227" s="44"/>
      <c r="ACO227" s="44"/>
      <c r="ACP227" s="44"/>
      <c r="ACQ227" s="44"/>
      <c r="ACR227" s="44"/>
      <c r="ACS227" s="44"/>
      <c r="ACT227" s="44"/>
      <c r="ACU227" s="44"/>
      <c r="ACV227" s="44"/>
      <c r="ACW227" s="44"/>
      <c r="ACX227" s="44"/>
      <c r="ACY227" s="44"/>
      <c r="ACZ227" s="44"/>
      <c r="ADA227" s="44"/>
      <c r="ADB227" s="44"/>
      <c r="ADC227" s="44"/>
      <c r="ADD227" s="44"/>
      <c r="ADE227" s="44"/>
      <c r="ADF227" s="44"/>
      <c r="ADG227" s="44"/>
      <c r="ADH227" s="44"/>
      <c r="ADI227" s="44"/>
      <c r="ADJ227" s="44"/>
      <c r="ADK227" s="44"/>
      <c r="ADL227" s="44"/>
      <c r="ADM227" s="44"/>
      <c r="ADN227" s="44"/>
      <c r="ADO227" s="44"/>
      <c r="ADP227" s="44"/>
      <c r="ADQ227" s="44"/>
      <c r="ADR227" s="44"/>
      <c r="ADS227" s="44"/>
      <c r="ADT227" s="44"/>
      <c r="ADU227" s="44"/>
      <c r="ADV227" s="44"/>
      <c r="ADW227" s="44"/>
      <c r="ADX227" s="44"/>
      <c r="ADY227" s="44"/>
      <c r="ADZ227" s="44"/>
      <c r="AEA227" s="44"/>
      <c r="AEB227" s="44"/>
      <c r="AEC227" s="44"/>
      <c r="AED227" s="44"/>
      <c r="AEE227" s="44"/>
      <c r="AEF227" s="44"/>
      <c r="AEG227" s="44"/>
      <c r="AEH227" s="44"/>
      <c r="AEI227" s="44"/>
      <c r="AEJ227" s="44"/>
      <c r="AEK227" s="44"/>
      <c r="AEL227" s="44"/>
      <c r="AEM227" s="44"/>
      <c r="AEN227" s="44"/>
      <c r="AEO227" s="44"/>
      <c r="AEP227" s="44"/>
      <c r="AEQ227" s="44"/>
      <c r="AER227" s="44"/>
      <c r="AES227" s="44"/>
      <c r="AET227" s="44"/>
      <c r="AEU227" s="44"/>
      <c r="AEV227" s="44"/>
      <c r="AEW227" s="44"/>
      <c r="AEX227" s="44"/>
      <c r="AEY227" s="44"/>
      <c r="AEZ227" s="44"/>
      <c r="AFA227" s="44"/>
      <c r="AFB227" s="44"/>
      <c r="AFC227" s="44"/>
      <c r="AFD227" s="44"/>
      <c r="AFE227" s="44"/>
      <c r="AFF227" s="44"/>
      <c r="AFG227" s="44"/>
      <c r="AFH227" s="44"/>
      <c r="AFI227" s="44"/>
      <c r="AFJ227" s="44"/>
      <c r="AFK227" s="44"/>
      <c r="AFL227" s="44"/>
      <c r="AFM227" s="44"/>
      <c r="AFN227" s="44"/>
      <c r="AFO227" s="44"/>
      <c r="AFP227" s="44"/>
      <c r="AFQ227" s="44"/>
      <c r="AFR227" s="44"/>
      <c r="AFS227" s="44"/>
      <c r="AFT227" s="44"/>
      <c r="AFU227" s="44"/>
      <c r="AFV227" s="44"/>
      <c r="AFW227" s="44"/>
      <c r="AFX227" s="44"/>
      <c r="AFY227" s="44"/>
      <c r="AFZ227" s="44"/>
      <c r="AGA227" s="44"/>
      <c r="AGB227" s="44"/>
      <c r="AGC227" s="44"/>
      <c r="AGD227" s="44"/>
      <c r="AGE227" s="44"/>
      <c r="AGF227" s="44"/>
      <c r="AGG227" s="44"/>
      <c r="AGH227" s="44"/>
      <c r="AGI227" s="44"/>
      <c r="AGJ227" s="44"/>
      <c r="AGK227" s="44"/>
      <c r="AGL227" s="44"/>
      <c r="AGM227" s="44"/>
      <c r="AGN227" s="44"/>
      <c r="AGO227" s="44"/>
      <c r="AGP227" s="44"/>
      <c r="AGQ227" s="44"/>
      <c r="AGR227" s="44"/>
      <c r="AGS227" s="44"/>
      <c r="AGT227" s="44"/>
      <c r="AGU227" s="44"/>
      <c r="AGV227" s="44"/>
      <c r="AGW227" s="44"/>
      <c r="AGX227" s="44"/>
      <c r="AGY227" s="44"/>
      <c r="AGZ227" s="44"/>
      <c r="AHA227" s="44"/>
      <c r="AHB227" s="44"/>
      <c r="AHC227" s="44"/>
      <c r="AHD227" s="44"/>
      <c r="AHE227" s="44"/>
      <c r="AHF227" s="44"/>
      <c r="AHG227" s="44"/>
      <c r="AHH227" s="44"/>
      <c r="AHI227" s="44"/>
      <c r="AHJ227" s="44"/>
      <c r="AHK227" s="44"/>
      <c r="AHL227" s="44"/>
      <c r="AHM227" s="44"/>
      <c r="AHN227" s="44"/>
      <c r="AHO227" s="44"/>
      <c r="AHP227" s="44"/>
      <c r="AHQ227" s="44"/>
      <c r="AHR227" s="44"/>
      <c r="AHS227" s="44"/>
      <c r="AHT227" s="44"/>
      <c r="AHU227" s="44"/>
      <c r="AHV227" s="44"/>
      <c r="AHW227" s="44"/>
      <c r="AHX227" s="44"/>
      <c r="AHY227" s="44"/>
      <c r="AHZ227" s="44"/>
      <c r="AIA227" s="44"/>
      <c r="AIB227" s="44"/>
      <c r="AIC227" s="44"/>
      <c r="AID227" s="44"/>
      <c r="AIE227" s="44"/>
      <c r="AIF227" s="44"/>
      <c r="AIG227" s="44"/>
      <c r="AIH227" s="44"/>
      <c r="AII227" s="44"/>
      <c r="AIJ227" s="44"/>
      <c r="AIK227" s="44"/>
      <c r="AIL227" s="44"/>
      <c r="AIM227" s="44"/>
      <c r="AIN227" s="44"/>
      <c r="AIO227" s="44"/>
      <c r="AIP227" s="44"/>
      <c r="AIQ227" s="44"/>
      <c r="AIR227" s="44"/>
      <c r="AIS227" s="44"/>
      <c r="AIT227" s="44"/>
      <c r="AIU227" s="44"/>
      <c r="AIV227" s="44"/>
      <c r="AIW227" s="44"/>
      <c r="AIX227" s="44"/>
      <c r="AIY227" s="44"/>
      <c r="AIZ227" s="44"/>
      <c r="AJA227" s="44"/>
      <c r="AJB227" s="44"/>
      <c r="AJC227" s="44"/>
      <c r="AJD227" s="44"/>
      <c r="AJE227" s="44"/>
      <c r="AJF227" s="44"/>
      <c r="AJG227" s="44"/>
      <c r="AJH227" s="44"/>
      <c r="AJI227" s="44"/>
      <c r="AJJ227" s="44"/>
      <c r="AJK227" s="44"/>
      <c r="AJL227" s="44"/>
      <c r="AJM227" s="44"/>
      <c r="AJN227" s="44"/>
      <c r="AJO227" s="44"/>
      <c r="AJP227" s="44"/>
      <c r="AJQ227" s="44"/>
      <c r="AJR227" s="44"/>
      <c r="AJS227" s="44"/>
      <c r="AJT227" s="44"/>
      <c r="AJU227" s="44"/>
      <c r="AJV227" s="44"/>
      <c r="AJW227" s="44"/>
      <c r="AJX227" s="44"/>
      <c r="AJY227" s="44"/>
      <c r="AJZ227" s="44"/>
      <c r="AKA227" s="44"/>
      <c r="AKB227" s="44"/>
      <c r="AKC227" s="44"/>
      <c r="AKD227" s="44"/>
      <c r="AKE227" s="44"/>
      <c r="AKF227" s="44"/>
      <c r="AKG227" s="44"/>
      <c r="AKH227" s="44"/>
      <c r="AKI227" s="44"/>
      <c r="AKJ227" s="44"/>
      <c r="AKK227" s="44"/>
      <c r="AKL227" s="44"/>
      <c r="AKM227" s="44"/>
      <c r="AKN227" s="44"/>
      <c r="AKO227" s="44"/>
      <c r="AKP227" s="44"/>
      <c r="AKQ227" s="44"/>
      <c r="AKR227" s="44"/>
      <c r="AKS227" s="44"/>
      <c r="AKT227" s="44"/>
      <c r="AKU227" s="44"/>
      <c r="AKV227" s="44"/>
      <c r="AKW227" s="44"/>
      <c r="AKX227" s="44"/>
      <c r="AKY227" s="44"/>
      <c r="AKZ227" s="44"/>
      <c r="ALA227" s="44"/>
      <c r="ALB227" s="44"/>
      <c r="ALC227" s="44"/>
      <c r="ALD227" s="44"/>
      <c r="ALE227" s="44"/>
      <c r="ALF227" s="44"/>
      <c r="ALG227" s="44"/>
      <c r="ALH227" s="44"/>
      <c r="ALI227" s="44"/>
      <c r="ALJ227" s="44"/>
      <c r="ALK227" s="44"/>
      <c r="ALL227" s="44"/>
      <c r="ALM227" s="44"/>
      <c r="ALN227" s="44"/>
      <c r="ALO227" s="44"/>
      <c r="ALP227" s="44"/>
      <c r="ALQ227" s="44"/>
      <c r="ALR227" s="44"/>
      <c r="ALS227" s="44"/>
      <c r="ALT227" s="44"/>
      <c r="ALU227" s="44"/>
      <c r="ALV227" s="44"/>
      <c r="ALW227" s="44"/>
      <c r="ALX227" s="44"/>
      <c r="ALY227" s="44"/>
      <c r="ALZ227" s="44"/>
      <c r="AMA227" s="44"/>
      <c r="AMB227" s="44"/>
      <c r="AMC227" s="44"/>
      <c r="AMD227" s="44"/>
      <c r="AME227" s="44"/>
      <c r="AMF227" s="44"/>
      <c r="AMG227" s="44"/>
      <c r="AMH227" s="44"/>
      <c r="AMI227" s="44"/>
      <c r="AMJ227" s="44"/>
      <c r="AMK227" s="44"/>
      <c r="AML227" s="44"/>
      <c r="AMM227" s="44"/>
      <c r="AMN227" s="44"/>
      <c r="AMO227" s="44"/>
      <c r="AMP227" s="44"/>
      <c r="AMQ227" s="44"/>
      <c r="AMR227" s="44"/>
      <c r="AMS227" s="44"/>
      <c r="AMT227" s="44"/>
      <c r="AMU227" s="44"/>
      <c r="AMV227" s="44"/>
      <c r="AMW227" s="44"/>
      <c r="AMX227" s="44"/>
      <c r="AMY227" s="44"/>
      <c r="AMZ227" s="44"/>
      <c r="ANA227" s="44"/>
      <c r="ANB227" s="44"/>
      <c r="ANC227" s="44"/>
      <c r="AND227" s="44"/>
      <c r="ANE227" s="44"/>
      <c r="ANF227" s="44"/>
      <c r="ANG227" s="44"/>
      <c r="ANH227" s="44"/>
      <c r="ANI227" s="44"/>
      <c r="ANJ227" s="44"/>
      <c r="ANK227" s="44"/>
      <c r="ANL227" s="44"/>
      <c r="ANM227" s="44"/>
      <c r="ANN227" s="44"/>
      <c r="ANO227" s="44"/>
      <c r="ANP227" s="44"/>
      <c r="ANQ227" s="44"/>
      <c r="ANR227" s="44"/>
      <c r="ANS227" s="44"/>
      <c r="ANT227" s="44"/>
      <c r="ANU227" s="44"/>
      <c r="ANV227" s="44"/>
      <c r="ANW227" s="44"/>
      <c r="ANX227" s="44"/>
      <c r="ANY227" s="44"/>
      <c r="ANZ227" s="44"/>
      <c r="AOA227" s="44"/>
      <c r="AOB227" s="44"/>
      <c r="AOC227" s="44"/>
      <c r="AOD227" s="44"/>
      <c r="AOE227" s="44"/>
      <c r="AOF227" s="44"/>
      <c r="AOG227" s="44"/>
      <c r="AOH227" s="44"/>
      <c r="AOI227" s="44"/>
      <c r="AOJ227" s="44"/>
      <c r="AOK227" s="44"/>
      <c r="AOL227" s="44"/>
      <c r="AOM227" s="44"/>
      <c r="AON227" s="44"/>
      <c r="AOO227" s="44"/>
      <c r="AOP227" s="44"/>
      <c r="AOQ227" s="44"/>
      <c r="AOR227" s="44"/>
      <c r="AOS227" s="44"/>
      <c r="AOT227" s="44"/>
      <c r="AOU227" s="44"/>
      <c r="AOV227" s="44"/>
      <c r="AOW227" s="44"/>
      <c r="AOX227" s="44"/>
      <c r="AOY227" s="44"/>
      <c r="AOZ227" s="44"/>
      <c r="APA227" s="44"/>
      <c r="APB227" s="44"/>
      <c r="APC227" s="44"/>
      <c r="APD227" s="44"/>
      <c r="APE227" s="44"/>
      <c r="APF227" s="44"/>
      <c r="APG227" s="44"/>
      <c r="APH227" s="44"/>
      <c r="API227" s="44"/>
      <c r="APJ227" s="44"/>
      <c r="APK227" s="44"/>
      <c r="APL227" s="44"/>
      <c r="APM227" s="44"/>
      <c r="APN227" s="44"/>
      <c r="APO227" s="44"/>
      <c r="APP227" s="44"/>
      <c r="APQ227" s="44"/>
      <c r="APR227" s="44"/>
      <c r="APS227" s="44"/>
      <c r="APT227" s="44"/>
      <c r="APU227" s="44"/>
      <c r="APV227" s="44"/>
      <c r="APW227" s="44"/>
      <c r="APX227" s="44"/>
      <c r="APY227" s="44"/>
      <c r="APZ227" s="44"/>
      <c r="AQA227" s="44"/>
      <c r="AQB227" s="44"/>
      <c r="AQC227" s="44"/>
      <c r="AQD227" s="44"/>
      <c r="AQE227" s="44"/>
      <c r="AQF227" s="44"/>
      <c r="AQG227" s="44"/>
      <c r="AQH227" s="44"/>
      <c r="AQI227" s="44"/>
      <c r="AQJ227" s="44"/>
      <c r="AQK227" s="44"/>
      <c r="AQL227" s="44"/>
      <c r="AQM227" s="44"/>
      <c r="AQN227" s="44"/>
      <c r="AQO227" s="44"/>
      <c r="AQP227" s="44"/>
      <c r="AQQ227" s="44"/>
      <c r="AQR227" s="44"/>
      <c r="AQS227" s="44"/>
      <c r="AQT227" s="44"/>
      <c r="AQU227" s="44"/>
      <c r="AQV227" s="44"/>
      <c r="AQW227" s="44"/>
      <c r="AQX227" s="44"/>
      <c r="AQY227" s="44"/>
      <c r="AQZ227" s="44"/>
      <c r="ARA227" s="44"/>
      <c r="ARB227" s="44"/>
      <c r="ARC227" s="44"/>
      <c r="ARD227" s="44"/>
      <c r="ARE227" s="44"/>
      <c r="ARF227" s="44"/>
      <c r="ARG227" s="44"/>
      <c r="ARH227" s="44"/>
      <c r="ARI227" s="44"/>
      <c r="ARJ227" s="44"/>
      <c r="ARK227" s="44"/>
      <c r="ARL227" s="44"/>
      <c r="ARM227" s="44"/>
      <c r="ARN227" s="44"/>
      <c r="ARO227" s="44"/>
      <c r="ARP227" s="44"/>
      <c r="ARQ227" s="44"/>
      <c r="ARR227" s="44"/>
      <c r="ARS227" s="44"/>
      <c r="ART227" s="44"/>
      <c r="ARU227" s="44"/>
      <c r="ARV227" s="44"/>
      <c r="ARW227" s="44"/>
      <c r="ARX227" s="44"/>
      <c r="ARY227" s="44"/>
      <c r="ARZ227" s="44"/>
      <c r="ASA227" s="44"/>
      <c r="ASB227" s="44"/>
      <c r="ASC227" s="44"/>
      <c r="ASD227" s="44"/>
      <c r="ASE227" s="44"/>
      <c r="ASF227" s="44"/>
      <c r="ASG227" s="44"/>
      <c r="ASH227" s="44"/>
      <c r="ASI227" s="44"/>
      <c r="ASJ227" s="44"/>
      <c r="ASK227" s="44"/>
      <c r="ASL227" s="44"/>
      <c r="ASM227" s="44"/>
      <c r="ASN227" s="44"/>
      <c r="ASO227" s="44"/>
      <c r="ASP227" s="44"/>
      <c r="ASQ227" s="44"/>
      <c r="ASR227" s="44"/>
      <c r="ASS227" s="44"/>
      <c r="AST227" s="44"/>
      <c r="ASU227" s="44"/>
      <c r="ASV227" s="44"/>
      <c r="ASW227" s="44"/>
      <c r="ASX227" s="44"/>
      <c r="ASY227" s="44"/>
      <c r="ASZ227" s="44"/>
      <c r="ATA227" s="44"/>
      <c r="ATB227" s="44"/>
      <c r="ATC227" s="44"/>
      <c r="ATD227" s="44"/>
      <c r="ATE227" s="44"/>
      <c r="ATF227" s="44"/>
      <c r="ATG227" s="44"/>
      <c r="ATH227" s="44"/>
      <c r="ATI227" s="44"/>
      <c r="ATJ227" s="44"/>
      <c r="ATK227" s="44"/>
      <c r="ATL227" s="44"/>
      <c r="ATM227" s="44"/>
      <c r="ATN227" s="44"/>
      <c r="ATO227" s="44"/>
      <c r="ATP227" s="44"/>
      <c r="ATQ227" s="44"/>
      <c r="ATR227" s="44"/>
      <c r="ATS227" s="44"/>
      <c r="ATT227" s="44"/>
      <c r="ATU227" s="44"/>
      <c r="ATV227" s="44"/>
      <c r="ATW227" s="44"/>
      <c r="ATX227" s="44"/>
      <c r="ATY227" s="44"/>
      <c r="ATZ227" s="44"/>
      <c r="AUA227" s="44"/>
      <c r="AUB227" s="44"/>
      <c r="AUC227" s="44"/>
      <c r="AUD227" s="44"/>
      <c r="AUE227" s="44"/>
      <c r="AUF227" s="44"/>
      <c r="AUG227" s="44"/>
      <c r="AUH227" s="44"/>
      <c r="AUI227" s="44"/>
      <c r="AUJ227" s="44"/>
      <c r="AUK227" s="44"/>
      <c r="AUL227" s="44"/>
      <c r="AUM227" s="44"/>
      <c r="AUN227" s="44"/>
      <c r="AUO227" s="44"/>
      <c r="AUP227" s="44"/>
      <c r="AUQ227" s="44"/>
      <c r="AUR227" s="44"/>
      <c r="AUS227" s="44"/>
      <c r="AUT227" s="44"/>
      <c r="AUU227" s="44"/>
      <c r="AUV227" s="44"/>
      <c r="AUW227" s="44"/>
      <c r="AUX227" s="44"/>
      <c r="AUY227" s="44"/>
      <c r="AUZ227" s="44"/>
      <c r="AVA227" s="44"/>
      <c r="AVB227" s="44"/>
      <c r="AVC227" s="44"/>
      <c r="AVD227" s="44"/>
      <c r="AVE227" s="44"/>
      <c r="AVF227" s="44"/>
      <c r="AVG227" s="44"/>
      <c r="AVH227" s="44"/>
      <c r="AVI227" s="44"/>
      <c r="AVJ227" s="44"/>
      <c r="AVK227" s="44"/>
      <c r="AVL227" s="44"/>
      <c r="AVM227" s="44"/>
      <c r="AVN227" s="44"/>
      <c r="AVO227" s="44"/>
      <c r="AVP227" s="44"/>
      <c r="AVQ227" s="44"/>
      <c r="AVR227" s="44"/>
      <c r="AVS227" s="44"/>
      <c r="AVT227" s="44"/>
      <c r="AVU227" s="44"/>
      <c r="AVV227" s="44"/>
      <c r="AVW227" s="44"/>
      <c r="AVX227" s="44"/>
      <c r="AVY227" s="44"/>
      <c r="AVZ227" s="44"/>
      <c r="AWA227" s="44"/>
      <c r="AWB227" s="44"/>
      <c r="AWC227" s="44"/>
      <c r="AWD227" s="44"/>
      <c r="AWE227" s="44"/>
      <c r="AWF227" s="44"/>
      <c r="AWG227" s="44"/>
      <c r="AWH227" s="44"/>
      <c r="AWI227" s="44"/>
      <c r="AWJ227" s="44"/>
      <c r="AWK227" s="44"/>
      <c r="AWL227" s="44"/>
      <c r="AWM227" s="44"/>
      <c r="AWN227" s="44"/>
      <c r="AWO227" s="44"/>
      <c r="AWP227" s="44"/>
      <c r="AWQ227" s="44"/>
      <c r="AWR227" s="44"/>
      <c r="AWS227" s="44"/>
      <c r="AWT227" s="44"/>
      <c r="AWU227" s="44"/>
      <c r="AWV227" s="44"/>
      <c r="AWW227" s="44"/>
      <c r="AWX227" s="44"/>
      <c r="AWY227" s="44"/>
      <c r="AWZ227" s="44"/>
      <c r="AXA227" s="44"/>
      <c r="AXB227" s="44"/>
      <c r="AXC227" s="44"/>
      <c r="AXD227" s="44"/>
      <c r="AXE227" s="44"/>
      <c r="AXF227" s="44"/>
      <c r="AXG227" s="44"/>
      <c r="AXH227" s="44"/>
      <c r="AXI227" s="44"/>
      <c r="AXJ227" s="44"/>
      <c r="AXK227" s="44"/>
      <c r="AXL227" s="44"/>
      <c r="AXM227" s="44"/>
      <c r="AXN227" s="44"/>
      <c r="AXO227" s="44"/>
      <c r="AXP227" s="44"/>
      <c r="AXQ227" s="44"/>
      <c r="AXR227" s="44"/>
      <c r="AXS227" s="44"/>
      <c r="AXT227" s="44"/>
      <c r="AXU227" s="44"/>
      <c r="AXV227" s="44"/>
      <c r="AXW227" s="44"/>
      <c r="AXX227" s="44"/>
      <c r="AXY227" s="44"/>
      <c r="AXZ227" s="44"/>
      <c r="AYA227" s="44"/>
      <c r="AYB227" s="44"/>
      <c r="AYC227" s="44"/>
      <c r="AYD227" s="44"/>
      <c r="AYE227" s="44"/>
      <c r="AYF227" s="44"/>
      <c r="AYG227" s="44"/>
      <c r="AYH227" s="44"/>
      <c r="AYI227" s="44"/>
      <c r="AYJ227" s="44"/>
      <c r="AYK227" s="44"/>
      <c r="AYL227" s="44"/>
      <c r="AYM227" s="44"/>
      <c r="AYN227" s="44"/>
      <c r="AYO227" s="44"/>
      <c r="AYP227" s="44"/>
      <c r="AYQ227" s="44"/>
      <c r="AYR227" s="44"/>
      <c r="AYS227" s="44"/>
      <c r="AYT227" s="44"/>
      <c r="AYU227" s="44"/>
      <c r="AYV227" s="44"/>
      <c r="AYW227" s="44"/>
      <c r="AYX227" s="44"/>
      <c r="AYY227" s="44"/>
      <c r="AYZ227" s="44"/>
      <c r="AZA227" s="44"/>
      <c r="AZB227" s="44"/>
      <c r="AZC227" s="44"/>
      <c r="AZD227" s="44"/>
      <c r="AZE227" s="44"/>
      <c r="AZF227" s="44"/>
      <c r="AZG227" s="44"/>
      <c r="AZH227" s="44"/>
      <c r="AZI227" s="44"/>
      <c r="AZJ227" s="44"/>
      <c r="AZK227" s="44"/>
      <c r="AZL227" s="44"/>
      <c r="AZM227" s="44"/>
      <c r="AZN227" s="44"/>
      <c r="AZO227" s="44"/>
      <c r="AZP227" s="44"/>
      <c r="AZQ227" s="44"/>
      <c r="AZR227" s="44"/>
      <c r="AZS227" s="44"/>
      <c r="AZT227" s="44"/>
      <c r="AZU227" s="44"/>
      <c r="AZV227" s="44"/>
      <c r="AZW227" s="44"/>
      <c r="AZX227" s="44"/>
      <c r="AZY227" s="44"/>
      <c r="AZZ227" s="44"/>
      <c r="BAA227" s="44"/>
      <c r="BAB227" s="44"/>
      <c r="BAC227" s="44"/>
      <c r="BAD227" s="44"/>
      <c r="BAE227" s="44"/>
      <c r="BAF227" s="44"/>
      <c r="BAG227" s="44"/>
      <c r="BAH227" s="44"/>
      <c r="BAI227" s="44"/>
      <c r="BAJ227" s="44"/>
      <c r="BAK227" s="44"/>
      <c r="BAL227" s="44"/>
      <c r="BAM227" s="44"/>
      <c r="BAN227" s="44"/>
      <c r="BAO227" s="44"/>
      <c r="BAP227" s="44"/>
      <c r="BAQ227" s="44"/>
      <c r="BAR227" s="44"/>
      <c r="BAS227" s="44"/>
      <c r="BAT227" s="44"/>
      <c r="BAU227" s="44"/>
      <c r="BAV227" s="44"/>
      <c r="BAW227" s="44"/>
      <c r="BAX227" s="44"/>
      <c r="BAY227" s="44"/>
      <c r="BAZ227" s="44"/>
      <c r="BBA227" s="44"/>
      <c r="BBB227" s="44"/>
      <c r="BBC227" s="44"/>
      <c r="BBD227" s="44"/>
      <c r="BBE227" s="44"/>
      <c r="BBF227" s="44"/>
      <c r="BBG227" s="44"/>
      <c r="BBH227" s="44"/>
      <c r="BBI227" s="44"/>
      <c r="BBJ227" s="44"/>
      <c r="BBK227" s="44"/>
      <c r="BBL227" s="44"/>
      <c r="BBM227" s="44"/>
      <c r="BBN227" s="44"/>
      <c r="BBO227" s="44"/>
      <c r="BBP227" s="44"/>
      <c r="BBQ227" s="44"/>
      <c r="BBR227" s="44"/>
      <c r="BBS227" s="44"/>
      <c r="BBT227" s="44"/>
      <c r="BBU227" s="44"/>
      <c r="BBV227" s="44"/>
      <c r="BBW227" s="44"/>
      <c r="BBX227" s="44"/>
      <c r="BBY227" s="44"/>
      <c r="BBZ227" s="44"/>
      <c r="BCA227" s="44"/>
      <c r="BCB227" s="44"/>
      <c r="BCC227" s="44"/>
      <c r="BCD227" s="44"/>
      <c r="BCE227" s="44"/>
      <c r="BCF227" s="44"/>
      <c r="BCG227" s="44"/>
      <c r="BCH227" s="44"/>
      <c r="BCI227" s="44"/>
      <c r="BCJ227" s="44"/>
      <c r="BCK227" s="44"/>
      <c r="BCL227" s="44"/>
      <c r="BCM227" s="44"/>
      <c r="BCN227" s="44"/>
      <c r="BCO227" s="44"/>
      <c r="BCP227" s="44"/>
      <c r="BCQ227" s="44"/>
      <c r="BCR227" s="44"/>
      <c r="BCS227" s="44"/>
      <c r="BCT227" s="44"/>
      <c r="BCU227" s="44"/>
      <c r="BCV227" s="44"/>
      <c r="BCW227" s="44"/>
      <c r="BCX227" s="44"/>
      <c r="BCY227" s="44"/>
      <c r="BCZ227" s="44"/>
      <c r="BDA227" s="44"/>
      <c r="BDB227" s="44"/>
      <c r="BDC227" s="44"/>
      <c r="BDD227" s="44"/>
      <c r="BDE227" s="44"/>
      <c r="BDF227" s="44"/>
      <c r="BDG227" s="44"/>
      <c r="BDH227" s="44"/>
      <c r="BDI227" s="44"/>
      <c r="BDJ227" s="44"/>
      <c r="BDK227" s="44"/>
      <c r="BDL227" s="44"/>
      <c r="BDM227" s="44"/>
      <c r="BDN227" s="44"/>
      <c r="BDO227" s="44"/>
      <c r="BDP227" s="44"/>
      <c r="BDQ227" s="44"/>
      <c r="BDR227" s="44"/>
      <c r="BDS227" s="44"/>
      <c r="BDT227" s="44"/>
      <c r="BDU227" s="44"/>
      <c r="BDV227" s="44"/>
      <c r="BDW227" s="44"/>
      <c r="BDX227" s="44"/>
      <c r="BDY227" s="44"/>
      <c r="BDZ227" s="44"/>
      <c r="BEA227" s="44"/>
      <c r="BEB227" s="44"/>
      <c r="BEC227" s="44"/>
      <c r="BED227" s="44"/>
      <c r="BEE227" s="44"/>
      <c r="BEF227" s="44"/>
      <c r="BEG227" s="44"/>
      <c r="BEH227" s="44"/>
      <c r="BEI227" s="44"/>
      <c r="BEJ227" s="44"/>
      <c r="BEK227" s="44"/>
      <c r="BEL227" s="44"/>
      <c r="BEM227" s="44"/>
      <c r="BEN227" s="44"/>
      <c r="BEO227" s="44"/>
      <c r="BEP227" s="44"/>
      <c r="BEQ227" s="44"/>
      <c r="BER227" s="44"/>
      <c r="BES227" s="44"/>
      <c r="BET227" s="44"/>
      <c r="BEU227" s="44"/>
      <c r="BEV227" s="44"/>
      <c r="BEW227" s="44"/>
      <c r="BEX227" s="44"/>
      <c r="BEY227" s="44"/>
      <c r="BEZ227" s="44"/>
      <c r="BFA227" s="44"/>
      <c r="BFB227" s="44"/>
      <c r="BFC227" s="44"/>
      <c r="BFD227" s="44"/>
      <c r="BFE227" s="44"/>
      <c r="BFF227" s="44"/>
      <c r="BFG227" s="44"/>
      <c r="BFH227" s="44"/>
      <c r="BFI227" s="44"/>
      <c r="BFJ227" s="44"/>
      <c r="BFK227" s="44"/>
      <c r="BFL227" s="44"/>
      <c r="BFM227" s="44"/>
      <c r="BFN227" s="44"/>
      <c r="BFO227" s="44"/>
      <c r="BFP227" s="44"/>
      <c r="BFQ227" s="44"/>
      <c r="BFR227" s="44"/>
      <c r="BFS227" s="44"/>
      <c r="BFT227" s="44"/>
      <c r="BFU227" s="44"/>
      <c r="BFV227" s="44"/>
      <c r="BFW227" s="44"/>
      <c r="BFX227" s="44"/>
      <c r="BFY227" s="44"/>
      <c r="BFZ227" s="44"/>
      <c r="BGA227" s="44"/>
      <c r="BGB227" s="44"/>
      <c r="BGC227" s="44"/>
      <c r="BGD227" s="44"/>
      <c r="BGE227" s="44"/>
      <c r="BGF227" s="44"/>
      <c r="BGG227" s="44"/>
      <c r="BGH227" s="44"/>
      <c r="BGI227" s="44"/>
      <c r="BGJ227" s="44"/>
      <c r="BGK227" s="44"/>
      <c r="BGL227" s="44"/>
      <c r="BGM227" s="44"/>
      <c r="BGN227" s="44"/>
      <c r="BGO227" s="44"/>
      <c r="BGP227" s="44"/>
      <c r="BGQ227" s="44"/>
      <c r="BGR227" s="44"/>
      <c r="BGS227" s="44"/>
      <c r="BGT227" s="44"/>
      <c r="BGU227" s="44"/>
      <c r="BGV227" s="44"/>
      <c r="BGW227" s="44"/>
      <c r="BGX227" s="44"/>
      <c r="BGY227" s="44"/>
      <c r="BGZ227" s="44"/>
      <c r="BHA227" s="44"/>
      <c r="BHB227" s="44"/>
      <c r="BHC227" s="44"/>
      <c r="BHD227" s="44"/>
      <c r="BHE227" s="44"/>
      <c r="BHF227" s="44"/>
      <c r="BHG227" s="44"/>
      <c r="BHH227" s="44"/>
      <c r="BHI227" s="44"/>
      <c r="BHJ227" s="44"/>
      <c r="BHK227" s="44"/>
      <c r="BHL227" s="44"/>
      <c r="BHM227" s="44"/>
      <c r="BHN227" s="44"/>
      <c r="BHO227" s="44"/>
      <c r="BHP227" s="44"/>
      <c r="BHQ227" s="44"/>
      <c r="BHR227" s="44"/>
      <c r="BHS227" s="44"/>
      <c r="BHT227" s="44"/>
      <c r="BHU227" s="44"/>
      <c r="BHV227" s="44"/>
      <c r="BHW227" s="44"/>
      <c r="BHX227" s="44"/>
      <c r="BHY227" s="44"/>
      <c r="BHZ227" s="44"/>
      <c r="BIA227" s="44"/>
      <c r="BIB227" s="44"/>
      <c r="BIC227" s="44"/>
      <c r="BID227" s="44"/>
      <c r="BIE227" s="44"/>
      <c r="BIF227" s="44"/>
      <c r="BIG227" s="44"/>
      <c r="BIH227" s="44"/>
      <c r="BII227" s="44"/>
      <c r="BIJ227" s="44"/>
      <c r="BIK227" s="44"/>
      <c r="BIL227" s="44"/>
      <c r="BIM227" s="44"/>
      <c r="BIN227" s="44"/>
      <c r="BIO227" s="44"/>
      <c r="BIP227" s="44"/>
      <c r="BIQ227" s="44"/>
      <c r="BIR227" s="44"/>
      <c r="BIS227" s="44"/>
      <c r="BIT227" s="44"/>
      <c r="BIU227" s="44"/>
      <c r="BIV227" s="44"/>
      <c r="BIW227" s="44"/>
      <c r="BIX227" s="44"/>
      <c r="BIY227" s="44"/>
      <c r="BIZ227" s="44"/>
      <c r="BJA227" s="44"/>
      <c r="BJB227" s="44"/>
      <c r="BJC227" s="44"/>
      <c r="BJD227" s="44"/>
      <c r="BJE227" s="44"/>
      <c r="BJF227" s="44"/>
      <c r="BJG227" s="44"/>
      <c r="BJH227" s="44"/>
      <c r="BJI227" s="44"/>
      <c r="BJJ227" s="44"/>
      <c r="BJK227" s="44"/>
      <c r="BJL227" s="44"/>
      <c r="BJM227" s="44"/>
      <c r="BJN227" s="44"/>
      <c r="BJO227" s="44"/>
      <c r="BJP227" s="44"/>
      <c r="BJQ227" s="44"/>
      <c r="BJR227" s="44"/>
      <c r="BJS227" s="44"/>
      <c r="BJT227" s="44"/>
      <c r="BJU227" s="44"/>
      <c r="BJV227" s="44"/>
      <c r="BJW227" s="44"/>
      <c r="BJX227" s="44"/>
      <c r="BJY227" s="44"/>
      <c r="BJZ227" s="44"/>
      <c r="BKA227" s="44"/>
      <c r="BKB227" s="44"/>
      <c r="BKC227" s="44"/>
      <c r="BKD227" s="44"/>
      <c r="BKE227" s="44"/>
      <c r="BKF227" s="44"/>
      <c r="BKG227" s="44"/>
      <c r="BKH227" s="44"/>
      <c r="BKI227" s="44"/>
      <c r="BKJ227" s="44"/>
      <c r="BKK227" s="44"/>
      <c r="BKL227" s="44"/>
      <c r="BKM227" s="44"/>
      <c r="BKN227" s="44"/>
      <c r="BKO227" s="44"/>
      <c r="BKP227" s="44"/>
      <c r="BKQ227" s="44"/>
      <c r="BKR227" s="44"/>
      <c r="BKS227" s="44"/>
      <c r="BKT227" s="44"/>
      <c r="BKU227" s="44"/>
      <c r="BKV227" s="44"/>
      <c r="BKW227" s="44"/>
      <c r="BKX227" s="44"/>
      <c r="BKY227" s="44"/>
      <c r="BKZ227" s="44"/>
      <c r="BLA227" s="44"/>
      <c r="BLB227" s="44"/>
      <c r="BLC227" s="44"/>
      <c r="BLD227" s="44"/>
      <c r="BLE227" s="44"/>
      <c r="BLF227" s="44"/>
      <c r="BLG227" s="44"/>
      <c r="BLH227" s="44"/>
      <c r="BLI227" s="44"/>
      <c r="BLJ227" s="44"/>
      <c r="BLK227" s="44"/>
      <c r="BLL227" s="44"/>
      <c r="BLM227" s="44"/>
      <c r="BLN227" s="44"/>
      <c r="BLO227" s="44"/>
      <c r="BLP227" s="44"/>
      <c r="BLQ227" s="44"/>
      <c r="BLR227" s="44"/>
      <c r="BLS227" s="44"/>
      <c r="BLT227" s="44"/>
      <c r="BLU227" s="44"/>
      <c r="BLV227" s="44"/>
      <c r="BLW227" s="44"/>
      <c r="BLX227" s="44"/>
      <c r="BLY227" s="44"/>
      <c r="BLZ227" s="44"/>
      <c r="BMA227" s="44"/>
      <c r="BMB227" s="44"/>
      <c r="BMC227" s="44"/>
      <c r="BMD227" s="44"/>
      <c r="BME227" s="44"/>
      <c r="BMF227" s="44"/>
      <c r="BMG227" s="44"/>
      <c r="BMH227" s="44"/>
      <c r="BMI227" s="44"/>
      <c r="BMJ227" s="44"/>
      <c r="BMK227" s="44"/>
      <c r="BML227" s="44"/>
      <c r="BMM227" s="44"/>
      <c r="BMN227" s="44"/>
      <c r="BMO227" s="44"/>
      <c r="BMP227" s="44"/>
      <c r="BMQ227" s="44"/>
      <c r="BMR227" s="44"/>
      <c r="BMS227" s="44"/>
      <c r="BMT227" s="44"/>
      <c r="BMU227" s="44"/>
      <c r="BMV227" s="44"/>
      <c r="BMW227" s="44"/>
      <c r="BMX227" s="44"/>
      <c r="BMY227" s="44"/>
      <c r="BMZ227" s="44"/>
      <c r="BNA227" s="44"/>
      <c r="BNB227" s="44"/>
      <c r="BNC227" s="44"/>
      <c r="BND227" s="44"/>
      <c r="BNE227" s="44"/>
      <c r="BNF227" s="44"/>
      <c r="BNG227" s="44"/>
      <c r="BNH227" s="44"/>
      <c r="BNI227" s="44"/>
      <c r="BNJ227" s="44"/>
      <c r="BNK227" s="44"/>
      <c r="BNL227" s="44"/>
      <c r="BNM227" s="44"/>
      <c r="BNN227" s="44"/>
      <c r="BNO227" s="44"/>
      <c r="BNP227" s="44"/>
      <c r="BNQ227" s="44"/>
      <c r="BNR227" s="44"/>
      <c r="BNS227" s="44"/>
      <c r="BNT227" s="44"/>
      <c r="BNU227" s="44"/>
      <c r="BNV227" s="44"/>
      <c r="BNW227" s="44"/>
      <c r="BNX227" s="44"/>
      <c r="BNY227" s="44"/>
      <c r="BNZ227" s="44"/>
      <c r="BOA227" s="44"/>
      <c r="BOB227" s="44"/>
      <c r="BOC227" s="44"/>
      <c r="BOD227" s="44"/>
      <c r="BOE227" s="44"/>
      <c r="BOF227" s="44"/>
      <c r="BOG227" s="44"/>
      <c r="BOH227" s="44"/>
      <c r="BOI227" s="44"/>
      <c r="BOJ227" s="44"/>
      <c r="BOK227" s="44"/>
      <c r="BOL227" s="44"/>
      <c r="BOM227" s="44"/>
      <c r="BON227" s="44"/>
      <c r="BOO227" s="44"/>
      <c r="BOP227" s="44"/>
      <c r="BOQ227" s="44"/>
      <c r="BOR227" s="44"/>
      <c r="BOS227" s="44"/>
      <c r="BOT227" s="44"/>
      <c r="BOU227" s="44"/>
      <c r="BOV227" s="44"/>
      <c r="BOW227" s="44"/>
      <c r="BOX227" s="44"/>
      <c r="BOY227" s="44"/>
      <c r="BOZ227" s="44"/>
      <c r="BPA227" s="44"/>
      <c r="BPB227" s="44"/>
      <c r="BPC227" s="44"/>
      <c r="BPD227" s="44"/>
      <c r="BPE227" s="44"/>
      <c r="BPF227" s="44"/>
      <c r="BPG227" s="44"/>
      <c r="BPH227" s="44"/>
      <c r="BPI227" s="44"/>
      <c r="BPJ227" s="44"/>
      <c r="BPK227" s="44"/>
      <c r="BPL227" s="44"/>
      <c r="BPM227" s="44"/>
      <c r="BPN227" s="44"/>
      <c r="BPO227" s="44"/>
      <c r="BPP227" s="44"/>
      <c r="BPQ227" s="44"/>
      <c r="BPR227" s="44"/>
      <c r="BPS227" s="44"/>
      <c r="BPT227" s="44"/>
      <c r="BPU227" s="44"/>
      <c r="BPV227" s="44"/>
      <c r="BPW227" s="44"/>
      <c r="BPX227" s="44"/>
      <c r="BPY227" s="44"/>
      <c r="BPZ227" s="44"/>
      <c r="BQA227" s="44"/>
      <c r="BQB227" s="44"/>
      <c r="BQC227" s="44"/>
      <c r="BQD227" s="44"/>
      <c r="BQE227" s="44"/>
      <c r="BQF227" s="44"/>
      <c r="BQG227" s="44"/>
      <c r="BQH227" s="44"/>
      <c r="BQI227" s="44"/>
      <c r="BQJ227" s="44"/>
      <c r="BQK227" s="44"/>
      <c r="BQL227" s="44"/>
      <c r="BQM227" s="44"/>
      <c r="BQN227" s="44"/>
      <c r="BQO227" s="44"/>
      <c r="BQP227" s="44"/>
      <c r="BQQ227" s="44"/>
      <c r="BQR227" s="44"/>
      <c r="BQS227" s="44"/>
      <c r="BQT227" s="44"/>
      <c r="BQU227" s="44"/>
      <c r="BQV227" s="44"/>
      <c r="BQW227" s="44"/>
      <c r="BQX227" s="44"/>
      <c r="BQY227" s="44"/>
      <c r="BQZ227" s="44"/>
      <c r="BRA227" s="44"/>
      <c r="BRB227" s="44"/>
      <c r="BRC227" s="44"/>
      <c r="BRD227" s="44"/>
      <c r="BRE227" s="44"/>
      <c r="BRF227" s="44"/>
      <c r="BRG227" s="44"/>
      <c r="BRH227" s="44"/>
      <c r="BRI227" s="44"/>
      <c r="BRJ227" s="44"/>
      <c r="BRK227" s="44"/>
      <c r="BRL227" s="44"/>
      <c r="BRM227" s="44"/>
      <c r="BRN227" s="44"/>
      <c r="BRO227" s="44"/>
      <c r="BRP227" s="44"/>
      <c r="BRQ227" s="44"/>
      <c r="BRR227" s="44"/>
      <c r="BRS227" s="44"/>
      <c r="BRT227" s="44"/>
      <c r="BRU227" s="44"/>
      <c r="BRV227" s="44"/>
      <c r="BRW227" s="44"/>
      <c r="BRX227" s="44"/>
      <c r="BRY227" s="44"/>
      <c r="BRZ227" s="44"/>
      <c r="BSA227" s="44"/>
      <c r="BSB227" s="44"/>
      <c r="BSC227" s="44"/>
      <c r="BSD227" s="44"/>
      <c r="BSE227" s="44"/>
      <c r="BSF227" s="44"/>
      <c r="BSG227" s="44"/>
      <c r="BSH227" s="44"/>
      <c r="BSI227" s="44"/>
      <c r="BSJ227" s="44"/>
      <c r="BSK227" s="44"/>
      <c r="BSL227" s="44"/>
      <c r="BSM227" s="44"/>
      <c r="BSN227" s="44"/>
      <c r="BSO227" s="44"/>
      <c r="BSP227" s="44"/>
      <c r="BSQ227" s="44"/>
      <c r="BSR227" s="44"/>
      <c r="BSS227" s="44"/>
      <c r="BST227" s="44"/>
      <c r="BSU227" s="44"/>
      <c r="BSV227" s="44"/>
      <c r="BSW227" s="44"/>
      <c r="BSX227" s="44"/>
      <c r="BSY227" s="44"/>
      <c r="BSZ227" s="44"/>
      <c r="BTA227" s="44"/>
      <c r="BTB227" s="44"/>
      <c r="BTC227" s="44"/>
      <c r="BTD227" s="44"/>
      <c r="BTE227" s="44"/>
      <c r="BTF227" s="44"/>
      <c r="BTG227" s="44"/>
      <c r="BTH227" s="44"/>
      <c r="BTI227" s="44"/>
      <c r="BTJ227" s="44"/>
      <c r="BTK227" s="44"/>
      <c r="BTL227" s="44"/>
      <c r="BTM227" s="44"/>
      <c r="BTN227" s="44"/>
      <c r="BTO227" s="44"/>
      <c r="BTP227" s="44"/>
      <c r="BTQ227" s="44"/>
      <c r="BTR227" s="44"/>
      <c r="BTS227" s="44"/>
      <c r="BTT227" s="44"/>
      <c r="BTU227" s="44"/>
      <c r="BTV227" s="44"/>
      <c r="BTW227" s="44"/>
      <c r="BTX227" s="44"/>
      <c r="BTY227" s="44"/>
      <c r="BTZ227" s="44"/>
      <c r="BUA227" s="44"/>
      <c r="BUB227" s="44"/>
      <c r="BUC227" s="44"/>
      <c r="BUD227" s="44"/>
      <c r="BUE227" s="44"/>
      <c r="BUF227" s="44"/>
      <c r="BUG227" s="44"/>
      <c r="BUH227" s="44"/>
      <c r="BUI227" s="44"/>
      <c r="BUJ227" s="44"/>
      <c r="BUK227" s="44"/>
      <c r="BUL227" s="44"/>
      <c r="BUM227" s="44"/>
      <c r="BUN227" s="44"/>
      <c r="BUO227" s="44"/>
      <c r="BUP227" s="44"/>
      <c r="BUQ227" s="44"/>
      <c r="BUR227" s="44"/>
      <c r="BUS227" s="44"/>
      <c r="BUT227" s="44"/>
      <c r="BUU227" s="44"/>
      <c r="BUV227" s="44"/>
      <c r="BUW227" s="44"/>
      <c r="BUX227" s="44"/>
      <c r="BUY227" s="44"/>
      <c r="BUZ227" s="44"/>
      <c r="BVA227" s="44"/>
      <c r="BVB227" s="44"/>
      <c r="BVC227" s="44"/>
      <c r="BVD227" s="44"/>
      <c r="BVE227" s="44"/>
      <c r="BVF227" s="44"/>
      <c r="BVG227" s="44"/>
      <c r="BVH227" s="44"/>
      <c r="BVI227" s="44"/>
      <c r="BVJ227" s="44"/>
      <c r="BVK227" s="44"/>
      <c r="BVL227" s="44"/>
      <c r="BVM227" s="44"/>
      <c r="BVN227" s="44"/>
      <c r="BVO227" s="44"/>
      <c r="BVP227" s="44"/>
      <c r="BVQ227" s="44"/>
      <c r="BVR227" s="44"/>
      <c r="BVS227" s="44"/>
      <c r="BVT227" s="44"/>
      <c r="BVU227" s="44"/>
      <c r="BVV227" s="44"/>
      <c r="BVW227" s="44"/>
      <c r="BVX227" s="44"/>
      <c r="BVY227" s="44"/>
      <c r="BVZ227" s="44"/>
      <c r="BWA227" s="44"/>
      <c r="BWB227" s="44"/>
      <c r="BWC227" s="44"/>
      <c r="BWD227" s="44"/>
      <c r="BWE227" s="44"/>
      <c r="BWF227" s="44"/>
      <c r="BWG227" s="44"/>
      <c r="BWH227" s="44"/>
      <c r="BWI227" s="44"/>
      <c r="BWJ227" s="44"/>
      <c r="BWK227" s="44"/>
      <c r="BWL227" s="44"/>
      <c r="BWM227" s="44"/>
      <c r="BWN227" s="44"/>
      <c r="BWO227" s="44"/>
      <c r="BWP227" s="44"/>
      <c r="BWQ227" s="44"/>
      <c r="BWR227" s="44"/>
      <c r="BWS227" s="44"/>
      <c r="BWT227" s="44"/>
      <c r="BWU227" s="44"/>
      <c r="BWV227" s="44"/>
      <c r="BWW227" s="44"/>
      <c r="BWX227" s="44"/>
      <c r="BWY227" s="44"/>
      <c r="BWZ227" s="44"/>
      <c r="BXA227" s="44"/>
      <c r="BXB227" s="44"/>
      <c r="BXC227" s="44"/>
      <c r="BXD227" s="44"/>
      <c r="BXE227" s="44"/>
      <c r="BXF227" s="44"/>
      <c r="BXG227" s="44"/>
      <c r="BXH227" s="44"/>
      <c r="BXI227" s="44"/>
      <c r="BXJ227" s="44"/>
      <c r="BXK227" s="44"/>
      <c r="BXL227" s="44"/>
      <c r="BXM227" s="44"/>
      <c r="BXN227" s="44"/>
      <c r="BXO227" s="44"/>
      <c r="BXP227" s="44"/>
      <c r="BXQ227" s="44"/>
      <c r="BXR227" s="44"/>
      <c r="BXS227" s="44"/>
      <c r="BXT227" s="44"/>
      <c r="BXU227" s="44"/>
      <c r="BXV227" s="44"/>
      <c r="BXW227" s="44"/>
      <c r="BXX227" s="44"/>
      <c r="BXY227" s="44"/>
      <c r="BXZ227" s="44"/>
      <c r="BYA227" s="44"/>
      <c r="BYB227" s="44"/>
      <c r="BYC227" s="44"/>
      <c r="BYD227" s="44"/>
      <c r="BYE227" s="44"/>
      <c r="BYF227" s="44"/>
      <c r="BYG227" s="44"/>
      <c r="BYH227" s="44"/>
      <c r="BYI227" s="44"/>
      <c r="BYJ227" s="44"/>
      <c r="BYK227" s="44"/>
      <c r="BYL227" s="44"/>
      <c r="BYM227" s="44"/>
      <c r="BYN227" s="44"/>
      <c r="BYO227" s="44"/>
      <c r="BYP227" s="44"/>
      <c r="BYQ227" s="44"/>
      <c r="BYR227" s="44"/>
      <c r="BYS227" s="44"/>
      <c r="BYT227" s="44"/>
      <c r="BYU227" s="44"/>
      <c r="BYV227" s="44"/>
      <c r="BYW227" s="44"/>
      <c r="BYX227" s="44"/>
      <c r="BYY227" s="44"/>
      <c r="BYZ227" s="44"/>
      <c r="BZA227" s="44"/>
      <c r="BZB227" s="44"/>
      <c r="BZC227" s="44"/>
      <c r="BZD227" s="44"/>
      <c r="BZE227" s="44"/>
      <c r="BZF227" s="44"/>
      <c r="BZG227" s="44"/>
      <c r="BZH227" s="44"/>
      <c r="BZI227" s="44"/>
      <c r="BZJ227" s="44"/>
      <c r="BZK227" s="44"/>
      <c r="BZL227" s="44"/>
      <c r="BZM227" s="44"/>
      <c r="BZN227" s="44"/>
      <c r="BZO227" s="44"/>
      <c r="BZP227" s="44"/>
      <c r="BZQ227" s="44"/>
      <c r="BZR227" s="44"/>
      <c r="BZS227" s="44"/>
      <c r="BZT227" s="44"/>
      <c r="BZU227" s="44"/>
      <c r="BZV227" s="44"/>
      <c r="BZW227" s="44"/>
      <c r="BZX227" s="44"/>
      <c r="BZY227" s="44"/>
      <c r="BZZ227" s="44"/>
      <c r="CAA227" s="44"/>
      <c r="CAB227" s="44"/>
      <c r="CAC227" s="44"/>
      <c r="CAD227" s="44"/>
      <c r="CAE227" s="44"/>
      <c r="CAF227" s="44"/>
      <c r="CAG227" s="44"/>
      <c r="CAH227" s="44"/>
      <c r="CAI227" s="44"/>
      <c r="CAJ227" s="44"/>
      <c r="CAK227" s="44"/>
      <c r="CAL227" s="44"/>
      <c r="CAM227" s="44"/>
      <c r="CAN227" s="44"/>
      <c r="CAO227" s="44"/>
      <c r="CAP227" s="44"/>
      <c r="CAQ227" s="44"/>
      <c r="CAR227" s="44"/>
      <c r="CAS227" s="44"/>
      <c r="CAT227" s="44"/>
      <c r="CAU227" s="44"/>
      <c r="CAV227" s="44"/>
      <c r="CAW227" s="44"/>
      <c r="CAX227" s="44"/>
      <c r="CAY227" s="44"/>
      <c r="CAZ227" s="44"/>
      <c r="CBA227" s="44"/>
      <c r="CBB227" s="44"/>
      <c r="CBC227" s="44"/>
      <c r="CBD227" s="44"/>
      <c r="CBE227" s="44"/>
      <c r="CBF227" s="44"/>
      <c r="CBG227" s="44"/>
      <c r="CBH227" s="44"/>
      <c r="CBI227" s="44"/>
      <c r="CBJ227" s="44"/>
      <c r="CBK227" s="44"/>
      <c r="CBL227" s="44"/>
      <c r="CBM227" s="44"/>
      <c r="CBN227" s="44"/>
      <c r="CBO227" s="44"/>
      <c r="CBP227" s="44"/>
      <c r="CBQ227" s="44"/>
      <c r="CBR227" s="44"/>
      <c r="CBS227" s="44"/>
      <c r="CBT227" s="44"/>
      <c r="CBU227" s="44"/>
      <c r="CBV227" s="44"/>
      <c r="CBW227" s="44"/>
      <c r="CBX227" s="44"/>
      <c r="CBY227" s="44"/>
      <c r="CBZ227" s="44"/>
      <c r="CCA227" s="44"/>
      <c r="CCB227" s="44"/>
      <c r="CCC227" s="44"/>
      <c r="CCD227" s="44"/>
      <c r="CCE227" s="44"/>
      <c r="CCF227" s="44"/>
      <c r="CCG227" s="44"/>
      <c r="CCH227" s="44"/>
      <c r="CCI227" s="44"/>
      <c r="CCJ227" s="44"/>
      <c r="CCK227" s="44"/>
      <c r="CCL227" s="44"/>
      <c r="CCM227" s="44"/>
      <c r="CCN227" s="44"/>
      <c r="CCO227" s="44"/>
      <c r="CCP227" s="44"/>
      <c r="CCQ227" s="44"/>
      <c r="CCR227" s="44"/>
      <c r="CCS227" s="44"/>
      <c r="CCT227" s="44"/>
      <c r="CCU227" s="44"/>
      <c r="CCV227" s="44"/>
      <c r="CCW227" s="44"/>
      <c r="CCX227" s="44"/>
      <c r="CCY227" s="44"/>
      <c r="CCZ227" s="44"/>
      <c r="CDA227" s="44"/>
      <c r="CDB227" s="44"/>
      <c r="CDC227" s="44"/>
      <c r="CDD227" s="44"/>
      <c r="CDE227" s="44"/>
      <c r="CDF227" s="44"/>
      <c r="CDG227" s="44"/>
      <c r="CDH227" s="44"/>
      <c r="CDI227" s="44"/>
      <c r="CDJ227" s="44"/>
      <c r="CDK227" s="44"/>
      <c r="CDL227" s="44"/>
      <c r="CDM227" s="44"/>
      <c r="CDN227" s="44"/>
      <c r="CDO227" s="44"/>
      <c r="CDP227" s="44"/>
      <c r="CDQ227" s="44"/>
      <c r="CDR227" s="44"/>
      <c r="CDS227" s="44"/>
      <c r="CDT227" s="44"/>
      <c r="CDU227" s="44"/>
      <c r="CDV227" s="44"/>
      <c r="CDW227" s="44"/>
      <c r="CDX227" s="44"/>
      <c r="CDY227" s="44"/>
      <c r="CDZ227" s="44"/>
      <c r="CEA227" s="44"/>
      <c r="CEB227" s="44"/>
      <c r="CEC227" s="44"/>
      <c r="CED227" s="44"/>
      <c r="CEE227" s="44"/>
      <c r="CEF227" s="44"/>
      <c r="CEG227" s="44"/>
      <c r="CEH227" s="44"/>
      <c r="CEI227" s="44"/>
      <c r="CEJ227" s="44"/>
      <c r="CEK227" s="44"/>
      <c r="CEL227" s="44"/>
      <c r="CEM227" s="44"/>
      <c r="CEN227" s="44"/>
      <c r="CEO227" s="44"/>
      <c r="CEP227" s="44"/>
      <c r="CEQ227" s="44"/>
      <c r="CER227" s="44"/>
      <c r="CES227" s="44"/>
      <c r="CET227" s="44"/>
      <c r="CEU227" s="44"/>
      <c r="CEV227" s="44"/>
      <c r="CEW227" s="44"/>
      <c r="CEX227" s="44"/>
      <c r="CEY227" s="44"/>
      <c r="CEZ227" s="44"/>
      <c r="CFA227" s="44"/>
      <c r="CFB227" s="44"/>
      <c r="CFC227" s="44"/>
      <c r="CFD227" s="44"/>
      <c r="CFE227" s="44"/>
      <c r="CFF227" s="44"/>
      <c r="CFG227" s="44"/>
      <c r="CFH227" s="44"/>
      <c r="CFI227" s="44"/>
      <c r="CFJ227" s="44"/>
      <c r="CFK227" s="44"/>
      <c r="CFL227" s="44"/>
      <c r="CFM227" s="44"/>
      <c r="CFN227" s="44"/>
      <c r="CFO227" s="44"/>
      <c r="CFP227" s="44"/>
      <c r="CFQ227" s="44"/>
      <c r="CFR227" s="44"/>
      <c r="CFS227" s="44"/>
      <c r="CFT227" s="44"/>
      <c r="CFU227" s="44"/>
      <c r="CFV227" s="44"/>
      <c r="CFW227" s="44"/>
      <c r="CFX227" s="44"/>
      <c r="CFY227" s="44"/>
      <c r="CFZ227" s="44"/>
      <c r="CGA227" s="44"/>
      <c r="CGB227" s="44"/>
      <c r="CGC227" s="44"/>
      <c r="CGD227" s="44"/>
      <c r="CGE227" s="44"/>
      <c r="CGF227" s="44"/>
      <c r="CGG227" s="44"/>
      <c r="CGH227" s="44"/>
      <c r="CGI227" s="44"/>
      <c r="CGJ227" s="44"/>
      <c r="CGK227" s="44"/>
      <c r="CGL227" s="44"/>
      <c r="CGM227" s="44"/>
      <c r="CGN227" s="44"/>
      <c r="CGO227" s="44"/>
      <c r="CGP227" s="44"/>
      <c r="CGQ227" s="44"/>
      <c r="CGR227" s="44"/>
      <c r="CGS227" s="44"/>
      <c r="CGT227" s="44"/>
      <c r="CGU227" s="44"/>
      <c r="CGV227" s="44"/>
      <c r="CGW227" s="44"/>
      <c r="CGX227" s="44"/>
      <c r="CGY227" s="44"/>
      <c r="CGZ227" s="44"/>
      <c r="CHA227" s="44"/>
      <c r="CHB227" s="44"/>
      <c r="CHC227" s="44"/>
      <c r="CHD227" s="44"/>
      <c r="CHE227" s="44"/>
      <c r="CHF227" s="44"/>
      <c r="CHG227" s="44"/>
      <c r="CHH227" s="44"/>
      <c r="CHI227" s="44"/>
      <c r="CHJ227" s="44"/>
      <c r="CHK227" s="44"/>
      <c r="CHL227" s="44"/>
      <c r="CHM227" s="44"/>
      <c r="CHN227" s="44"/>
      <c r="CHO227" s="44"/>
      <c r="CHP227" s="44"/>
      <c r="CHQ227" s="44"/>
      <c r="CHR227" s="44"/>
      <c r="CHS227" s="44"/>
      <c r="CHT227" s="44"/>
      <c r="CHU227" s="44"/>
      <c r="CHV227" s="44"/>
      <c r="CHW227" s="44"/>
      <c r="CHX227" s="44"/>
      <c r="CHY227" s="44"/>
      <c r="CHZ227" s="44"/>
      <c r="CIA227" s="44"/>
      <c r="CIB227" s="44"/>
      <c r="CIC227" s="44"/>
      <c r="CID227" s="44"/>
      <c r="CIE227" s="44"/>
      <c r="CIF227" s="44"/>
      <c r="CIG227" s="44"/>
      <c r="CIH227" s="44"/>
      <c r="CII227" s="44"/>
      <c r="CIJ227" s="44"/>
      <c r="CIK227" s="44"/>
      <c r="CIL227" s="44"/>
      <c r="CIM227" s="44"/>
      <c r="CIN227" s="44"/>
      <c r="CIO227" s="44"/>
      <c r="CIP227" s="44"/>
      <c r="CIQ227" s="44"/>
      <c r="CIR227" s="44"/>
      <c r="CIS227" s="44"/>
      <c r="CIT227" s="44"/>
      <c r="CIU227" s="44"/>
      <c r="CIV227" s="44"/>
      <c r="CIW227" s="44"/>
      <c r="CIX227" s="44"/>
      <c r="CIY227" s="44"/>
      <c r="CIZ227" s="44"/>
      <c r="CJA227" s="44"/>
      <c r="CJB227" s="44"/>
      <c r="CJC227" s="44"/>
      <c r="CJD227" s="44"/>
      <c r="CJE227" s="44"/>
      <c r="CJF227" s="44"/>
      <c r="CJG227" s="44"/>
      <c r="CJH227" s="44"/>
      <c r="CJI227" s="44"/>
      <c r="CJJ227" s="44"/>
      <c r="CJK227" s="44"/>
      <c r="CJL227" s="44"/>
      <c r="CJM227" s="44"/>
      <c r="CJN227" s="44"/>
      <c r="CJO227" s="44"/>
      <c r="CJP227" s="44"/>
      <c r="CJQ227" s="44"/>
      <c r="CJR227" s="44"/>
      <c r="CJS227" s="44"/>
      <c r="CJT227" s="44"/>
      <c r="CJU227" s="44"/>
      <c r="CJV227" s="44"/>
      <c r="CJW227" s="44"/>
      <c r="CJX227" s="44"/>
      <c r="CJY227" s="44"/>
      <c r="CJZ227" s="44"/>
      <c r="CKA227" s="44"/>
      <c r="CKB227" s="44"/>
      <c r="CKC227" s="44"/>
      <c r="CKD227" s="44"/>
      <c r="CKE227" s="44"/>
      <c r="CKF227" s="44"/>
      <c r="CKG227" s="44"/>
      <c r="CKH227" s="44"/>
      <c r="CKI227" s="44"/>
      <c r="CKJ227" s="44"/>
      <c r="CKK227" s="44"/>
      <c r="CKL227" s="44"/>
      <c r="CKM227" s="44"/>
      <c r="CKN227" s="44"/>
      <c r="CKO227" s="44"/>
      <c r="CKP227" s="44"/>
      <c r="CKQ227" s="44"/>
      <c r="CKR227" s="44"/>
      <c r="CKS227" s="44"/>
      <c r="CKT227" s="44"/>
      <c r="CKU227" s="44"/>
      <c r="CKV227" s="44"/>
      <c r="CKW227" s="44"/>
      <c r="CKX227" s="44"/>
      <c r="CKY227" s="44"/>
      <c r="CKZ227" s="44"/>
      <c r="CLA227" s="44"/>
      <c r="CLB227" s="44"/>
      <c r="CLC227" s="44"/>
      <c r="CLD227" s="44"/>
      <c r="CLE227" s="44"/>
      <c r="CLF227" s="44"/>
      <c r="CLG227" s="44"/>
      <c r="CLH227" s="44"/>
      <c r="CLI227" s="44"/>
      <c r="CLJ227" s="44"/>
      <c r="CLK227" s="44"/>
      <c r="CLL227" s="44"/>
      <c r="CLM227" s="44"/>
      <c r="CLN227" s="44"/>
      <c r="CLO227" s="44"/>
      <c r="CLP227" s="44"/>
      <c r="CLQ227" s="44"/>
      <c r="CLR227" s="44"/>
      <c r="CLS227" s="44"/>
      <c r="CLT227" s="44"/>
      <c r="CLU227" s="44"/>
      <c r="CLV227" s="44"/>
      <c r="CLW227" s="44"/>
      <c r="CLX227" s="44"/>
      <c r="CLY227" s="44"/>
      <c r="CLZ227" s="44"/>
      <c r="CMA227" s="44"/>
      <c r="CMB227" s="44"/>
      <c r="CMC227" s="44"/>
      <c r="CMD227" s="44"/>
      <c r="CME227" s="44"/>
      <c r="CMF227" s="44"/>
      <c r="CMG227" s="44"/>
      <c r="CMH227" s="44"/>
      <c r="CMI227" s="44"/>
      <c r="CMJ227" s="44"/>
      <c r="CMK227" s="44"/>
      <c r="CML227" s="44"/>
      <c r="CMM227" s="44"/>
      <c r="CMN227" s="44"/>
      <c r="CMO227" s="44"/>
      <c r="CMP227" s="44"/>
      <c r="CMQ227" s="44"/>
      <c r="CMR227" s="44"/>
      <c r="CMS227" s="44"/>
      <c r="CMT227" s="44"/>
      <c r="CMU227" s="44"/>
      <c r="CMV227" s="44"/>
      <c r="CMW227" s="44"/>
      <c r="CMX227" s="44"/>
      <c r="CMY227" s="44"/>
      <c r="CMZ227" s="44"/>
      <c r="CNA227" s="44"/>
      <c r="CNB227" s="44"/>
      <c r="CNC227" s="44"/>
      <c r="CND227" s="44"/>
      <c r="CNE227" s="44"/>
      <c r="CNF227" s="44"/>
      <c r="CNG227" s="44"/>
      <c r="CNH227" s="44"/>
      <c r="CNI227" s="44"/>
      <c r="CNJ227" s="44"/>
      <c r="CNK227" s="44"/>
      <c r="CNL227" s="44"/>
      <c r="CNM227" s="44"/>
      <c r="CNN227" s="44"/>
      <c r="CNO227" s="44"/>
      <c r="CNP227" s="44"/>
      <c r="CNQ227" s="44"/>
      <c r="CNR227" s="44"/>
      <c r="CNS227" s="44"/>
      <c r="CNT227" s="44"/>
      <c r="CNU227" s="44"/>
      <c r="CNV227" s="44"/>
      <c r="CNW227" s="44"/>
      <c r="CNX227" s="44"/>
      <c r="CNY227" s="44"/>
      <c r="CNZ227" s="44"/>
      <c r="COA227" s="44"/>
      <c r="COB227" s="44"/>
      <c r="COC227" s="44"/>
      <c r="COD227" s="44"/>
      <c r="COE227" s="44"/>
      <c r="COF227" s="44"/>
      <c r="COG227" s="44"/>
      <c r="COH227" s="44"/>
      <c r="COI227" s="44"/>
      <c r="COJ227" s="44"/>
      <c r="COK227" s="44"/>
      <c r="COL227" s="44"/>
      <c r="COM227" s="44"/>
      <c r="CON227" s="44"/>
      <c r="COO227" s="44"/>
      <c r="COP227" s="44"/>
      <c r="COQ227" s="44"/>
      <c r="COR227" s="44"/>
      <c r="COS227" s="44"/>
      <c r="COT227" s="44"/>
      <c r="COU227" s="44"/>
      <c r="COV227" s="44"/>
      <c r="COW227" s="44"/>
      <c r="COX227" s="44"/>
      <c r="COY227" s="44"/>
      <c r="COZ227" s="44"/>
      <c r="CPA227" s="44"/>
      <c r="CPB227" s="44"/>
      <c r="CPC227" s="44"/>
      <c r="CPD227" s="44"/>
      <c r="CPE227" s="44"/>
      <c r="CPF227" s="44"/>
      <c r="CPG227" s="44"/>
      <c r="CPH227" s="44"/>
      <c r="CPI227" s="44"/>
      <c r="CPJ227" s="44"/>
      <c r="CPK227" s="44"/>
      <c r="CPL227" s="44"/>
      <c r="CPM227" s="44"/>
      <c r="CPN227" s="44"/>
      <c r="CPO227" s="44"/>
      <c r="CPP227" s="44"/>
      <c r="CPQ227" s="44"/>
      <c r="CPR227" s="44"/>
      <c r="CPS227" s="44"/>
      <c r="CPT227" s="44"/>
      <c r="CPU227" s="44"/>
      <c r="CPV227" s="44"/>
      <c r="CPW227" s="44"/>
      <c r="CPX227" s="44"/>
      <c r="CPY227" s="44"/>
      <c r="CPZ227" s="44"/>
      <c r="CQA227" s="44"/>
      <c r="CQB227" s="44"/>
      <c r="CQC227" s="44"/>
      <c r="CQD227" s="44"/>
      <c r="CQE227" s="44"/>
      <c r="CQF227" s="44"/>
      <c r="CQG227" s="44"/>
      <c r="CQH227" s="44"/>
      <c r="CQI227" s="44"/>
      <c r="CQJ227" s="44"/>
      <c r="CQK227" s="44"/>
      <c r="CQL227" s="44"/>
      <c r="CQM227" s="44"/>
      <c r="CQN227" s="44"/>
      <c r="CQO227" s="44"/>
      <c r="CQP227" s="44"/>
      <c r="CQQ227" s="44"/>
      <c r="CQR227" s="44"/>
      <c r="CQS227" s="44"/>
      <c r="CQT227" s="44"/>
      <c r="CQU227" s="44"/>
      <c r="CQV227" s="44"/>
      <c r="CQW227" s="44"/>
      <c r="CQX227" s="44"/>
      <c r="CQY227" s="44"/>
      <c r="CQZ227" s="44"/>
      <c r="CRA227" s="44"/>
      <c r="CRB227" s="44"/>
      <c r="CRC227" s="44"/>
      <c r="CRD227" s="44"/>
      <c r="CRE227" s="44"/>
      <c r="CRF227" s="44"/>
      <c r="CRG227" s="44"/>
      <c r="CRH227" s="44"/>
      <c r="CRI227" s="44"/>
      <c r="CRJ227" s="44"/>
      <c r="CRK227" s="44"/>
      <c r="CRL227" s="44"/>
      <c r="CRM227" s="44"/>
      <c r="CRN227" s="44"/>
      <c r="CRO227" s="44"/>
      <c r="CRP227" s="44"/>
      <c r="CRQ227" s="44"/>
      <c r="CRR227" s="44"/>
      <c r="CRS227" s="44"/>
      <c r="CRT227" s="44"/>
      <c r="CRU227" s="44"/>
      <c r="CRV227" s="44"/>
      <c r="CRW227" s="44"/>
      <c r="CRX227" s="44"/>
      <c r="CRY227" s="44"/>
      <c r="CRZ227" s="44"/>
      <c r="CSA227" s="44"/>
      <c r="CSB227" s="44"/>
      <c r="CSC227" s="44"/>
      <c r="CSD227" s="44"/>
      <c r="CSE227" s="44"/>
      <c r="CSF227" s="44"/>
      <c r="CSG227" s="44"/>
      <c r="CSH227" s="44"/>
      <c r="CSI227" s="44"/>
      <c r="CSJ227" s="44"/>
      <c r="CSK227" s="44"/>
      <c r="CSL227" s="44"/>
      <c r="CSM227" s="44"/>
      <c r="CSN227" s="44"/>
      <c r="CSO227" s="44"/>
      <c r="CSP227" s="44"/>
      <c r="CSQ227" s="44"/>
      <c r="CSR227" s="44"/>
      <c r="CSS227" s="44"/>
      <c r="CST227" s="44"/>
      <c r="CSU227" s="44"/>
      <c r="CSV227" s="44"/>
      <c r="CSW227" s="44"/>
      <c r="CSX227" s="44"/>
      <c r="CSY227" s="44"/>
      <c r="CSZ227" s="44"/>
      <c r="CTA227" s="44"/>
      <c r="CTB227" s="44"/>
      <c r="CTC227" s="44"/>
      <c r="CTD227" s="44"/>
      <c r="CTE227" s="44"/>
      <c r="CTF227" s="44"/>
      <c r="CTG227" s="44"/>
      <c r="CTH227" s="44"/>
      <c r="CTI227" s="44"/>
      <c r="CTJ227" s="44"/>
      <c r="CTK227" s="44"/>
      <c r="CTL227" s="44"/>
      <c r="CTM227" s="44"/>
      <c r="CTN227" s="44"/>
      <c r="CTO227" s="44"/>
      <c r="CTP227" s="44"/>
      <c r="CTQ227" s="44"/>
      <c r="CTR227" s="44"/>
      <c r="CTS227" s="44"/>
      <c r="CTT227" s="44"/>
      <c r="CTU227" s="44"/>
      <c r="CTV227" s="44"/>
      <c r="CTW227" s="44"/>
      <c r="CTX227" s="44"/>
      <c r="CTY227" s="44"/>
      <c r="CTZ227" s="44"/>
      <c r="CUA227" s="44"/>
      <c r="CUB227" s="44"/>
      <c r="CUC227" s="44"/>
      <c r="CUD227" s="44"/>
      <c r="CUE227" s="44"/>
      <c r="CUF227" s="44"/>
      <c r="CUG227" s="44"/>
      <c r="CUH227" s="44"/>
      <c r="CUI227" s="44"/>
      <c r="CUJ227" s="44"/>
      <c r="CUK227" s="44"/>
      <c r="CUL227" s="44"/>
      <c r="CUM227" s="44"/>
      <c r="CUN227" s="44"/>
      <c r="CUO227" s="44"/>
      <c r="CUP227" s="44"/>
      <c r="CUQ227" s="44"/>
      <c r="CUR227" s="44"/>
      <c r="CUS227" s="44"/>
      <c r="CUT227" s="44"/>
      <c r="CUU227" s="44"/>
      <c r="CUV227" s="44"/>
      <c r="CUW227" s="44"/>
      <c r="CUX227" s="44"/>
      <c r="CUY227" s="44"/>
      <c r="CUZ227" s="44"/>
      <c r="CVA227" s="44"/>
      <c r="CVB227" s="44"/>
      <c r="CVC227" s="44"/>
      <c r="CVD227" s="44"/>
      <c r="CVE227" s="44"/>
      <c r="CVF227" s="44"/>
      <c r="CVG227" s="44"/>
      <c r="CVH227" s="44"/>
      <c r="CVI227" s="44"/>
      <c r="CVJ227" s="44"/>
      <c r="CVK227" s="44"/>
      <c r="CVL227" s="44"/>
      <c r="CVM227" s="44"/>
      <c r="CVN227" s="44"/>
      <c r="CVO227" s="44"/>
      <c r="CVP227" s="44"/>
      <c r="CVQ227" s="44"/>
      <c r="CVR227" s="44"/>
      <c r="CVS227" s="44"/>
      <c r="CVT227" s="44"/>
      <c r="CVU227" s="44"/>
      <c r="CVV227" s="44"/>
      <c r="CVW227" s="44"/>
      <c r="CVX227" s="44"/>
      <c r="CVY227" s="44"/>
      <c r="CVZ227" s="44"/>
      <c r="CWA227" s="44"/>
      <c r="CWB227" s="44"/>
      <c r="CWC227" s="44"/>
      <c r="CWD227" s="44"/>
      <c r="CWE227" s="44"/>
      <c r="CWF227" s="44"/>
      <c r="CWG227" s="44"/>
      <c r="CWH227" s="44"/>
      <c r="CWI227" s="44"/>
      <c r="CWJ227" s="44"/>
      <c r="CWK227" s="44"/>
      <c r="CWL227" s="44"/>
      <c r="CWM227" s="44"/>
      <c r="CWN227" s="44"/>
      <c r="CWO227" s="44"/>
      <c r="CWP227" s="44"/>
      <c r="CWQ227" s="44"/>
      <c r="CWR227" s="44"/>
      <c r="CWS227" s="44"/>
      <c r="CWT227" s="44"/>
      <c r="CWU227" s="44"/>
      <c r="CWV227" s="44"/>
      <c r="CWW227" s="44"/>
      <c r="CWX227" s="44"/>
      <c r="CWY227" s="44"/>
      <c r="CWZ227" s="44"/>
      <c r="CXA227" s="44"/>
      <c r="CXB227" s="44"/>
      <c r="CXC227" s="44"/>
      <c r="CXD227" s="44"/>
      <c r="CXE227" s="44"/>
      <c r="CXF227" s="44"/>
      <c r="CXG227" s="44"/>
      <c r="CXH227" s="44"/>
      <c r="CXI227" s="44"/>
      <c r="CXJ227" s="44"/>
      <c r="CXK227" s="44"/>
      <c r="CXL227" s="44"/>
      <c r="CXM227" s="44"/>
      <c r="CXN227" s="44"/>
      <c r="CXO227" s="44"/>
      <c r="CXP227" s="44"/>
      <c r="CXQ227" s="44"/>
      <c r="CXR227" s="44"/>
      <c r="CXS227" s="44"/>
      <c r="CXT227" s="44"/>
      <c r="CXU227" s="44"/>
      <c r="CXV227" s="44"/>
      <c r="CXW227" s="44"/>
      <c r="CXX227" s="44"/>
      <c r="CXY227" s="44"/>
      <c r="CXZ227" s="44"/>
      <c r="CYA227" s="44"/>
      <c r="CYB227" s="44"/>
      <c r="CYC227" s="44"/>
      <c r="CYD227" s="44"/>
      <c r="CYE227" s="44"/>
      <c r="CYF227" s="44"/>
      <c r="CYG227" s="44"/>
      <c r="CYH227" s="44"/>
      <c r="CYI227" s="44"/>
      <c r="CYJ227" s="44"/>
      <c r="CYK227" s="44"/>
      <c r="CYL227" s="44"/>
      <c r="CYM227" s="44"/>
      <c r="CYN227" s="44"/>
      <c r="CYO227" s="44"/>
      <c r="CYP227" s="44"/>
      <c r="CYQ227" s="44"/>
      <c r="CYR227" s="44"/>
      <c r="CYS227" s="44"/>
      <c r="CYT227" s="44"/>
      <c r="CYU227" s="44"/>
      <c r="CYV227" s="44"/>
      <c r="CYW227" s="44"/>
      <c r="CYX227" s="44"/>
      <c r="CYY227" s="44"/>
      <c r="CYZ227" s="44"/>
      <c r="CZA227" s="44"/>
      <c r="CZB227" s="44"/>
      <c r="CZC227" s="44"/>
      <c r="CZD227" s="44"/>
      <c r="CZE227" s="44"/>
      <c r="CZF227" s="44"/>
      <c r="CZG227" s="44"/>
      <c r="CZH227" s="44"/>
      <c r="CZI227" s="44"/>
      <c r="CZJ227" s="44"/>
      <c r="CZK227" s="44"/>
      <c r="CZL227" s="44"/>
      <c r="CZM227" s="44"/>
      <c r="CZN227" s="44"/>
      <c r="CZO227" s="44"/>
      <c r="CZP227" s="44"/>
      <c r="CZQ227" s="44"/>
      <c r="CZR227" s="44"/>
      <c r="CZS227" s="44"/>
      <c r="CZT227" s="44"/>
      <c r="CZU227" s="44"/>
      <c r="CZV227" s="44"/>
      <c r="CZW227" s="44"/>
      <c r="CZX227" s="44"/>
      <c r="CZY227" s="44"/>
      <c r="CZZ227" s="44"/>
      <c r="DAA227" s="44"/>
      <c r="DAB227" s="44"/>
      <c r="DAC227" s="44"/>
      <c r="DAD227" s="44"/>
      <c r="DAE227" s="44"/>
      <c r="DAF227" s="44"/>
      <c r="DAG227" s="44"/>
      <c r="DAH227" s="44"/>
      <c r="DAI227" s="44"/>
      <c r="DAJ227" s="44"/>
      <c r="DAK227" s="44"/>
      <c r="DAL227" s="44"/>
      <c r="DAM227" s="44"/>
      <c r="DAN227" s="44"/>
      <c r="DAO227" s="44"/>
      <c r="DAP227" s="44"/>
      <c r="DAQ227" s="44"/>
      <c r="DAR227" s="44"/>
      <c r="DAS227" s="44"/>
      <c r="DAT227" s="44"/>
      <c r="DAU227" s="44"/>
      <c r="DAV227" s="44"/>
      <c r="DAW227" s="44"/>
      <c r="DAX227" s="44"/>
      <c r="DAY227" s="44"/>
      <c r="DAZ227" s="44"/>
      <c r="DBA227" s="44"/>
      <c r="DBB227" s="44"/>
      <c r="DBC227" s="44"/>
      <c r="DBD227" s="44"/>
      <c r="DBE227" s="44"/>
      <c r="DBF227" s="44"/>
      <c r="DBG227" s="44"/>
      <c r="DBH227" s="44"/>
      <c r="DBI227" s="44"/>
      <c r="DBJ227" s="44"/>
      <c r="DBK227" s="44"/>
      <c r="DBL227" s="44"/>
      <c r="DBM227" s="44"/>
      <c r="DBN227" s="44"/>
      <c r="DBO227" s="44"/>
      <c r="DBP227" s="44"/>
      <c r="DBQ227" s="44"/>
      <c r="DBR227" s="44"/>
      <c r="DBS227" s="44"/>
      <c r="DBT227" s="44"/>
      <c r="DBU227" s="44"/>
      <c r="DBV227" s="44"/>
      <c r="DBW227" s="44"/>
      <c r="DBX227" s="44"/>
      <c r="DBY227" s="44"/>
      <c r="DBZ227" s="44"/>
      <c r="DCA227" s="44"/>
      <c r="DCB227" s="44"/>
      <c r="DCC227" s="44"/>
      <c r="DCD227" s="44"/>
      <c r="DCE227" s="44"/>
      <c r="DCF227" s="44"/>
      <c r="DCG227" s="44"/>
      <c r="DCH227" s="44"/>
      <c r="DCI227" s="44"/>
      <c r="DCJ227" s="44"/>
      <c r="DCK227" s="44"/>
      <c r="DCL227" s="44"/>
      <c r="DCM227" s="44"/>
      <c r="DCN227" s="44"/>
      <c r="DCO227" s="44"/>
      <c r="DCP227" s="44"/>
      <c r="DCQ227" s="44"/>
      <c r="DCR227" s="44"/>
      <c r="DCS227" s="44"/>
      <c r="DCT227" s="44"/>
      <c r="DCU227" s="44"/>
      <c r="DCV227" s="44"/>
      <c r="DCW227" s="44"/>
      <c r="DCX227" s="44"/>
      <c r="DCY227" s="44"/>
      <c r="DCZ227" s="44"/>
      <c r="DDA227" s="44"/>
      <c r="DDB227" s="44"/>
      <c r="DDC227" s="44"/>
      <c r="DDD227" s="44"/>
      <c r="DDE227" s="44"/>
      <c r="DDF227" s="44"/>
      <c r="DDG227" s="44"/>
      <c r="DDH227" s="44"/>
      <c r="DDI227" s="44"/>
      <c r="DDJ227" s="44"/>
      <c r="DDK227" s="44"/>
      <c r="DDL227" s="44"/>
      <c r="DDM227" s="44"/>
      <c r="DDN227" s="44"/>
      <c r="DDO227" s="44"/>
      <c r="DDP227" s="44"/>
      <c r="DDQ227" s="44"/>
      <c r="DDR227" s="44"/>
      <c r="DDS227" s="44"/>
      <c r="DDT227" s="44"/>
      <c r="DDU227" s="44"/>
      <c r="DDV227" s="44"/>
      <c r="DDW227" s="44"/>
      <c r="DDX227" s="44"/>
      <c r="DDY227" s="44"/>
      <c r="DDZ227" s="44"/>
      <c r="DEA227" s="44"/>
      <c r="DEB227" s="44"/>
      <c r="DEC227" s="44"/>
      <c r="DED227" s="44"/>
      <c r="DEE227" s="44"/>
      <c r="DEF227" s="44"/>
      <c r="DEG227" s="44"/>
      <c r="DEH227" s="44"/>
      <c r="DEI227" s="44"/>
      <c r="DEJ227" s="44"/>
      <c r="DEK227" s="44"/>
      <c r="DEL227" s="44"/>
      <c r="DEM227" s="44"/>
      <c r="DEN227" s="44"/>
      <c r="DEO227" s="44"/>
      <c r="DEP227" s="44"/>
      <c r="DEQ227" s="44"/>
      <c r="DER227" s="44"/>
      <c r="DES227" s="44"/>
      <c r="DET227" s="44"/>
      <c r="DEU227" s="44"/>
      <c r="DEV227" s="44"/>
      <c r="DEW227" s="44"/>
      <c r="DEX227" s="44"/>
      <c r="DEY227" s="44"/>
      <c r="DEZ227" s="44"/>
      <c r="DFA227" s="44"/>
      <c r="DFB227" s="44"/>
      <c r="DFC227" s="44"/>
      <c r="DFD227" s="44"/>
      <c r="DFE227" s="44"/>
      <c r="DFF227" s="44"/>
      <c r="DFG227" s="44"/>
      <c r="DFH227" s="44"/>
      <c r="DFI227" s="44"/>
      <c r="DFJ227" s="44"/>
      <c r="DFK227" s="44"/>
      <c r="DFL227" s="44"/>
      <c r="DFM227" s="44"/>
      <c r="DFN227" s="44"/>
      <c r="DFO227" s="44"/>
      <c r="DFP227" s="44"/>
      <c r="DFQ227" s="44"/>
      <c r="DFR227" s="44"/>
      <c r="DFS227" s="44"/>
      <c r="DFT227" s="44"/>
      <c r="DFU227" s="44"/>
      <c r="DFV227" s="44"/>
      <c r="DFW227" s="44"/>
      <c r="DFX227" s="44"/>
      <c r="DFY227" s="44"/>
      <c r="DFZ227" s="44"/>
      <c r="DGA227" s="44"/>
      <c r="DGB227" s="44"/>
      <c r="DGC227" s="44"/>
      <c r="DGD227" s="44"/>
      <c r="DGE227" s="44"/>
      <c r="DGF227" s="44"/>
      <c r="DGG227" s="44"/>
      <c r="DGH227" s="44"/>
      <c r="DGI227" s="44"/>
      <c r="DGJ227" s="44"/>
      <c r="DGK227" s="44"/>
      <c r="DGL227" s="44"/>
      <c r="DGM227" s="44"/>
      <c r="DGN227" s="44"/>
      <c r="DGO227" s="44"/>
      <c r="DGP227" s="44"/>
      <c r="DGQ227" s="44"/>
      <c r="DGR227" s="44"/>
      <c r="DGS227" s="44"/>
      <c r="DGT227" s="44"/>
      <c r="DGU227" s="44"/>
      <c r="DGV227" s="44"/>
      <c r="DGW227" s="44"/>
      <c r="DGX227" s="44"/>
      <c r="DGY227" s="44"/>
      <c r="DGZ227" s="44"/>
      <c r="DHA227" s="44"/>
      <c r="DHB227" s="44"/>
      <c r="DHC227" s="44"/>
      <c r="DHD227" s="44"/>
      <c r="DHE227" s="44"/>
      <c r="DHF227" s="44"/>
      <c r="DHG227" s="44"/>
      <c r="DHH227" s="44"/>
      <c r="DHI227" s="44"/>
      <c r="DHJ227" s="44"/>
      <c r="DHK227" s="44"/>
      <c r="DHL227" s="44"/>
      <c r="DHM227" s="44"/>
      <c r="DHN227" s="44"/>
      <c r="DHO227" s="44"/>
      <c r="DHP227" s="44"/>
      <c r="DHQ227" s="44"/>
      <c r="DHR227" s="44"/>
      <c r="DHS227" s="44"/>
      <c r="DHT227" s="44"/>
      <c r="DHU227" s="44"/>
      <c r="DHV227" s="44"/>
      <c r="DHW227" s="44"/>
      <c r="DHX227" s="44"/>
      <c r="DHY227" s="44"/>
      <c r="DHZ227" s="44"/>
      <c r="DIA227" s="44"/>
      <c r="DIB227" s="44"/>
      <c r="DIC227" s="44"/>
      <c r="DID227" s="44"/>
      <c r="DIE227" s="44"/>
      <c r="DIF227" s="44"/>
      <c r="DIG227" s="44"/>
      <c r="DIH227" s="44"/>
      <c r="DII227" s="44"/>
      <c r="DIJ227" s="44"/>
      <c r="DIK227" s="44"/>
      <c r="DIL227" s="44"/>
      <c r="DIM227" s="44"/>
      <c r="DIN227" s="44"/>
      <c r="DIO227" s="44"/>
      <c r="DIP227" s="44"/>
      <c r="DIQ227" s="44"/>
      <c r="DIR227" s="44"/>
      <c r="DIS227" s="44"/>
      <c r="DIT227" s="44"/>
      <c r="DIU227" s="44"/>
      <c r="DIV227" s="44"/>
      <c r="DIW227" s="44"/>
      <c r="DIX227" s="44"/>
      <c r="DIY227" s="44"/>
      <c r="DIZ227" s="44"/>
      <c r="DJA227" s="44"/>
      <c r="DJB227" s="44"/>
      <c r="DJC227" s="44"/>
      <c r="DJD227" s="44"/>
      <c r="DJE227" s="44"/>
      <c r="DJF227" s="44"/>
      <c r="DJG227" s="44"/>
      <c r="DJH227" s="44"/>
      <c r="DJI227" s="44"/>
      <c r="DJJ227" s="44"/>
      <c r="DJK227" s="44"/>
      <c r="DJL227" s="44"/>
      <c r="DJM227" s="44"/>
      <c r="DJN227" s="44"/>
      <c r="DJO227" s="44"/>
      <c r="DJP227" s="44"/>
      <c r="DJQ227" s="44"/>
      <c r="DJR227" s="44"/>
      <c r="DJS227" s="44"/>
      <c r="DJT227" s="44"/>
      <c r="DJU227" s="44"/>
      <c r="DJV227" s="44"/>
      <c r="DJW227" s="44"/>
      <c r="DJX227" s="44"/>
      <c r="DJY227" s="44"/>
      <c r="DJZ227" s="44"/>
      <c r="DKA227" s="44"/>
      <c r="DKB227" s="44"/>
      <c r="DKC227" s="44"/>
      <c r="DKD227" s="44"/>
      <c r="DKE227" s="44"/>
      <c r="DKF227" s="44"/>
      <c r="DKG227" s="44"/>
      <c r="DKH227" s="44"/>
      <c r="DKI227" s="44"/>
      <c r="DKJ227" s="44"/>
      <c r="DKK227" s="44"/>
      <c r="DKL227" s="44"/>
      <c r="DKM227" s="44"/>
      <c r="DKN227" s="44"/>
      <c r="DKO227" s="44"/>
      <c r="DKP227" s="44"/>
      <c r="DKQ227" s="44"/>
      <c r="DKR227" s="44"/>
      <c r="DKS227" s="44"/>
      <c r="DKT227" s="44"/>
      <c r="DKU227" s="44"/>
      <c r="DKV227" s="44"/>
      <c r="DKW227" s="44"/>
      <c r="DKX227" s="44"/>
      <c r="DKY227" s="44"/>
      <c r="DKZ227" s="44"/>
      <c r="DLA227" s="44"/>
      <c r="DLB227" s="44"/>
      <c r="DLC227" s="44"/>
      <c r="DLD227" s="44"/>
      <c r="DLE227" s="44"/>
      <c r="DLF227" s="44"/>
      <c r="DLG227" s="44"/>
      <c r="DLH227" s="44"/>
      <c r="DLI227" s="44"/>
      <c r="DLJ227" s="44"/>
      <c r="DLK227" s="44"/>
      <c r="DLL227" s="44"/>
      <c r="DLM227" s="44"/>
      <c r="DLN227" s="44"/>
      <c r="DLO227" s="44"/>
      <c r="DLP227" s="44"/>
      <c r="DLQ227" s="44"/>
      <c r="DLR227" s="44"/>
      <c r="DLS227" s="44"/>
      <c r="DLT227" s="44"/>
      <c r="DLU227" s="44"/>
      <c r="DLV227" s="44"/>
      <c r="DLW227" s="44"/>
      <c r="DLX227" s="44"/>
      <c r="DLY227" s="44"/>
      <c r="DLZ227" s="44"/>
      <c r="DMA227" s="44"/>
      <c r="DMB227" s="44"/>
      <c r="DMC227" s="44"/>
      <c r="DMD227" s="44"/>
      <c r="DME227" s="44"/>
      <c r="DMF227" s="44"/>
      <c r="DMG227" s="44"/>
      <c r="DMH227" s="44"/>
      <c r="DMI227" s="44"/>
      <c r="DMJ227" s="44"/>
      <c r="DMK227" s="44"/>
      <c r="DML227" s="44"/>
      <c r="DMM227" s="44"/>
      <c r="DMN227" s="44"/>
      <c r="DMO227" s="44"/>
      <c r="DMP227" s="44"/>
      <c r="DMQ227" s="44"/>
      <c r="DMR227" s="44"/>
      <c r="DMS227" s="44"/>
      <c r="DMT227" s="44"/>
      <c r="DMU227" s="44"/>
      <c r="DMV227" s="44"/>
      <c r="DMW227" s="44"/>
      <c r="DMX227" s="44"/>
      <c r="DMY227" s="44"/>
      <c r="DMZ227" s="44"/>
      <c r="DNA227" s="44"/>
      <c r="DNB227" s="44"/>
      <c r="DNC227" s="44"/>
      <c r="DND227" s="44"/>
      <c r="DNE227" s="44"/>
      <c r="DNF227" s="44"/>
      <c r="DNG227" s="44"/>
      <c r="DNH227" s="44"/>
      <c r="DNI227" s="44"/>
      <c r="DNJ227" s="44"/>
      <c r="DNK227" s="44"/>
      <c r="DNL227" s="44"/>
      <c r="DNM227" s="44"/>
      <c r="DNN227" s="44"/>
      <c r="DNO227" s="44"/>
      <c r="DNP227" s="44"/>
      <c r="DNQ227" s="44"/>
      <c r="DNR227" s="44"/>
      <c r="DNS227" s="44"/>
      <c r="DNT227" s="44"/>
      <c r="DNU227" s="44"/>
      <c r="DNV227" s="44"/>
      <c r="DNW227" s="44"/>
      <c r="DNX227" s="44"/>
      <c r="DNY227" s="44"/>
      <c r="DNZ227" s="44"/>
      <c r="DOA227" s="44"/>
      <c r="DOB227" s="44"/>
      <c r="DOC227" s="44"/>
      <c r="DOD227" s="44"/>
      <c r="DOE227" s="44"/>
      <c r="DOF227" s="44"/>
      <c r="DOG227" s="44"/>
      <c r="DOH227" s="44"/>
      <c r="DOI227" s="44"/>
      <c r="DOJ227" s="44"/>
      <c r="DOK227" s="44"/>
      <c r="DOL227" s="44"/>
      <c r="DOM227" s="44"/>
      <c r="DON227" s="44"/>
      <c r="DOO227" s="44"/>
      <c r="DOP227" s="44"/>
      <c r="DOQ227" s="44"/>
      <c r="DOR227" s="44"/>
      <c r="DOS227" s="44"/>
      <c r="DOT227" s="44"/>
      <c r="DOU227" s="44"/>
      <c r="DOV227" s="44"/>
      <c r="DOW227" s="44"/>
      <c r="DOX227" s="44"/>
      <c r="DOY227" s="44"/>
      <c r="DOZ227" s="44"/>
      <c r="DPA227" s="44"/>
      <c r="DPB227" s="44"/>
      <c r="DPC227" s="44"/>
      <c r="DPD227" s="44"/>
      <c r="DPE227" s="44"/>
      <c r="DPF227" s="44"/>
      <c r="DPG227" s="44"/>
      <c r="DPH227" s="44"/>
      <c r="DPI227" s="44"/>
      <c r="DPJ227" s="44"/>
      <c r="DPK227" s="44"/>
      <c r="DPL227" s="44"/>
      <c r="DPM227" s="44"/>
      <c r="DPN227" s="44"/>
      <c r="DPO227" s="44"/>
      <c r="DPP227" s="44"/>
      <c r="DPQ227" s="44"/>
      <c r="DPR227" s="44"/>
      <c r="DPS227" s="44"/>
      <c r="DPT227" s="44"/>
      <c r="DPU227" s="44"/>
      <c r="DPV227" s="44"/>
      <c r="DPW227" s="44"/>
      <c r="DPX227" s="44"/>
      <c r="DPY227" s="44"/>
      <c r="DPZ227" s="44"/>
      <c r="DQA227" s="44"/>
      <c r="DQB227" s="44"/>
      <c r="DQC227" s="44"/>
      <c r="DQD227" s="44"/>
      <c r="DQE227" s="44"/>
      <c r="DQF227" s="44"/>
      <c r="DQG227" s="44"/>
      <c r="DQH227" s="44"/>
      <c r="DQI227" s="44"/>
      <c r="DQJ227" s="44"/>
      <c r="DQK227" s="44"/>
      <c r="DQL227" s="44"/>
      <c r="DQM227" s="44"/>
      <c r="DQN227" s="44"/>
      <c r="DQO227" s="44"/>
      <c r="DQP227" s="44"/>
      <c r="DQQ227" s="44"/>
      <c r="DQR227" s="44"/>
      <c r="DQS227" s="44"/>
      <c r="DQT227" s="44"/>
      <c r="DQU227" s="44"/>
      <c r="DQV227" s="44"/>
      <c r="DQW227" s="44"/>
      <c r="DQX227" s="44"/>
      <c r="DQY227" s="44"/>
      <c r="DQZ227" s="44"/>
      <c r="DRA227" s="44"/>
      <c r="DRB227" s="44"/>
      <c r="DRC227" s="44"/>
      <c r="DRD227" s="44"/>
      <c r="DRE227" s="44"/>
      <c r="DRF227" s="44"/>
      <c r="DRG227" s="44"/>
      <c r="DRH227" s="44"/>
      <c r="DRI227" s="44"/>
      <c r="DRJ227" s="44"/>
      <c r="DRK227" s="44"/>
      <c r="DRL227" s="44"/>
      <c r="DRM227" s="44"/>
      <c r="DRN227" s="44"/>
      <c r="DRO227" s="44"/>
      <c r="DRP227" s="44"/>
      <c r="DRQ227" s="44"/>
      <c r="DRR227" s="44"/>
      <c r="DRS227" s="44"/>
      <c r="DRT227" s="44"/>
      <c r="DRU227" s="44"/>
      <c r="DRV227" s="44"/>
      <c r="DRW227" s="44"/>
      <c r="DRX227" s="44"/>
      <c r="DRY227" s="44"/>
      <c r="DRZ227" s="44"/>
      <c r="DSA227" s="44"/>
      <c r="DSB227" s="44"/>
      <c r="DSC227" s="44"/>
      <c r="DSD227" s="44"/>
      <c r="DSE227" s="44"/>
      <c r="DSF227" s="44"/>
      <c r="DSG227" s="44"/>
      <c r="DSH227" s="44"/>
      <c r="DSI227" s="44"/>
      <c r="DSJ227" s="44"/>
      <c r="DSK227" s="44"/>
      <c r="DSL227" s="44"/>
      <c r="DSM227" s="44"/>
      <c r="DSN227" s="44"/>
      <c r="DSO227" s="44"/>
      <c r="DSP227" s="44"/>
      <c r="DSQ227" s="44"/>
      <c r="DSR227" s="44"/>
      <c r="DSS227" s="44"/>
      <c r="DST227" s="44"/>
      <c r="DSU227" s="44"/>
      <c r="DSV227" s="44"/>
      <c r="DSW227" s="44"/>
      <c r="DSX227" s="44"/>
      <c r="DSY227" s="44"/>
      <c r="DSZ227" s="44"/>
      <c r="DTA227" s="44"/>
      <c r="DTB227" s="44"/>
      <c r="DTC227" s="44"/>
      <c r="DTD227" s="44"/>
      <c r="DTE227" s="44"/>
      <c r="DTF227" s="44"/>
      <c r="DTG227" s="44"/>
      <c r="DTH227" s="44"/>
      <c r="DTI227" s="44"/>
      <c r="DTJ227" s="44"/>
      <c r="DTK227" s="44"/>
      <c r="DTL227" s="44"/>
      <c r="DTM227" s="44"/>
      <c r="DTN227" s="44"/>
      <c r="DTO227" s="44"/>
      <c r="DTP227" s="44"/>
      <c r="DTQ227" s="44"/>
      <c r="DTR227" s="44"/>
      <c r="DTS227" s="44"/>
      <c r="DTT227" s="44"/>
      <c r="DTU227" s="44"/>
      <c r="DTV227" s="44"/>
      <c r="DTW227" s="44"/>
      <c r="DTX227" s="44"/>
      <c r="DTY227" s="44"/>
      <c r="DTZ227" s="44"/>
      <c r="DUA227" s="44"/>
      <c r="DUB227" s="44"/>
      <c r="DUC227" s="44"/>
      <c r="DUD227" s="44"/>
      <c r="DUE227" s="44"/>
      <c r="DUF227" s="44"/>
      <c r="DUG227" s="44"/>
      <c r="DUH227" s="44"/>
      <c r="DUI227" s="44"/>
      <c r="DUJ227" s="44"/>
      <c r="DUK227" s="44"/>
      <c r="DUL227" s="44"/>
      <c r="DUM227" s="44"/>
      <c r="DUN227" s="44"/>
      <c r="DUO227" s="44"/>
      <c r="DUP227" s="44"/>
      <c r="DUQ227" s="44"/>
      <c r="DUR227" s="44"/>
      <c r="DUS227" s="44"/>
      <c r="DUT227" s="44"/>
      <c r="DUU227" s="44"/>
      <c r="DUV227" s="44"/>
      <c r="DUW227" s="44"/>
      <c r="DUX227" s="44"/>
      <c r="DUY227" s="44"/>
      <c r="DUZ227" s="44"/>
      <c r="DVA227" s="44"/>
      <c r="DVB227" s="44"/>
      <c r="DVC227" s="44"/>
      <c r="DVD227" s="44"/>
      <c r="DVE227" s="44"/>
      <c r="DVF227" s="44"/>
      <c r="DVG227" s="44"/>
      <c r="DVH227" s="44"/>
      <c r="DVI227" s="44"/>
      <c r="DVJ227" s="44"/>
      <c r="DVK227" s="44"/>
      <c r="DVL227" s="44"/>
      <c r="DVM227" s="44"/>
      <c r="DVN227" s="44"/>
      <c r="DVO227" s="44"/>
      <c r="DVP227" s="44"/>
      <c r="DVQ227" s="44"/>
      <c r="DVR227" s="44"/>
      <c r="DVS227" s="44"/>
      <c r="DVT227" s="44"/>
      <c r="DVU227" s="44"/>
      <c r="DVV227" s="44"/>
      <c r="DVW227" s="44"/>
      <c r="DVX227" s="44"/>
      <c r="DVY227" s="44"/>
      <c r="DVZ227" s="44"/>
      <c r="DWA227" s="44"/>
      <c r="DWB227" s="44"/>
      <c r="DWC227" s="44"/>
      <c r="DWD227" s="44"/>
      <c r="DWE227" s="44"/>
      <c r="DWF227" s="44"/>
      <c r="DWG227" s="44"/>
      <c r="DWH227" s="44"/>
      <c r="DWI227" s="44"/>
      <c r="DWJ227" s="44"/>
      <c r="DWK227" s="44"/>
      <c r="DWL227" s="44"/>
      <c r="DWM227" s="44"/>
      <c r="DWN227" s="44"/>
      <c r="DWO227" s="44"/>
      <c r="DWP227" s="44"/>
      <c r="DWQ227" s="44"/>
      <c r="DWR227" s="44"/>
      <c r="DWS227" s="44"/>
      <c r="DWT227" s="44"/>
      <c r="DWU227" s="44"/>
      <c r="DWV227" s="44"/>
      <c r="DWW227" s="44"/>
      <c r="DWX227" s="44"/>
      <c r="DWY227" s="44"/>
      <c r="DWZ227" s="44"/>
      <c r="DXA227" s="44"/>
      <c r="DXB227" s="44"/>
      <c r="DXC227" s="44"/>
      <c r="DXD227" s="44"/>
      <c r="DXE227" s="44"/>
      <c r="DXF227" s="44"/>
      <c r="DXG227" s="44"/>
      <c r="DXH227" s="44"/>
      <c r="DXI227" s="44"/>
      <c r="DXJ227" s="44"/>
      <c r="DXK227" s="44"/>
      <c r="DXL227" s="44"/>
      <c r="DXM227" s="44"/>
      <c r="DXN227" s="44"/>
      <c r="DXO227" s="44"/>
      <c r="DXP227" s="44"/>
      <c r="DXQ227" s="44"/>
      <c r="DXR227" s="44"/>
      <c r="DXS227" s="44"/>
      <c r="DXT227" s="44"/>
      <c r="DXU227" s="44"/>
      <c r="DXV227" s="44"/>
      <c r="DXW227" s="44"/>
      <c r="DXX227" s="44"/>
      <c r="DXY227" s="44"/>
      <c r="DXZ227" s="44"/>
      <c r="DYA227" s="44"/>
      <c r="DYB227" s="44"/>
      <c r="DYC227" s="44"/>
      <c r="DYD227" s="44"/>
      <c r="DYE227" s="44"/>
      <c r="DYF227" s="44"/>
      <c r="DYG227" s="44"/>
      <c r="DYH227" s="44"/>
      <c r="DYI227" s="44"/>
      <c r="DYJ227" s="44"/>
      <c r="DYK227" s="44"/>
      <c r="DYL227" s="44"/>
      <c r="DYM227" s="44"/>
      <c r="DYN227" s="44"/>
      <c r="DYO227" s="44"/>
      <c r="DYP227" s="44"/>
      <c r="DYQ227" s="44"/>
      <c r="DYR227" s="44"/>
      <c r="DYS227" s="44"/>
      <c r="DYT227" s="44"/>
      <c r="DYU227" s="44"/>
      <c r="DYV227" s="44"/>
      <c r="DYW227" s="44"/>
      <c r="DYX227" s="44"/>
      <c r="DYY227" s="44"/>
      <c r="DYZ227" s="44"/>
      <c r="DZA227" s="44"/>
      <c r="DZB227" s="44"/>
      <c r="DZC227" s="44"/>
      <c r="DZD227" s="44"/>
      <c r="DZE227" s="44"/>
      <c r="DZF227" s="44"/>
      <c r="DZG227" s="44"/>
      <c r="DZH227" s="44"/>
      <c r="DZI227" s="44"/>
      <c r="DZJ227" s="44"/>
      <c r="DZK227" s="44"/>
      <c r="DZL227" s="44"/>
      <c r="DZM227" s="44"/>
      <c r="DZN227" s="44"/>
      <c r="DZO227" s="44"/>
      <c r="DZP227" s="44"/>
      <c r="DZQ227" s="44"/>
      <c r="DZR227" s="44"/>
      <c r="DZS227" s="44"/>
      <c r="DZT227" s="44"/>
      <c r="DZU227" s="44"/>
      <c r="DZV227" s="44"/>
      <c r="DZW227" s="44"/>
      <c r="DZX227" s="44"/>
      <c r="DZY227" s="44"/>
      <c r="DZZ227" s="44"/>
      <c r="EAA227" s="44"/>
      <c r="EAB227" s="44"/>
      <c r="EAC227" s="44"/>
      <c r="EAD227" s="44"/>
      <c r="EAE227" s="44"/>
      <c r="EAF227" s="44"/>
      <c r="EAG227" s="44"/>
      <c r="EAH227" s="44"/>
      <c r="EAI227" s="44"/>
      <c r="EAJ227" s="44"/>
      <c r="EAK227" s="44"/>
      <c r="EAL227" s="44"/>
      <c r="EAM227" s="44"/>
      <c r="EAN227" s="44"/>
      <c r="EAO227" s="44"/>
      <c r="EAP227" s="44"/>
      <c r="EAQ227" s="44"/>
      <c r="EAR227" s="44"/>
      <c r="EAS227" s="44"/>
      <c r="EAT227" s="44"/>
      <c r="EAU227" s="44"/>
      <c r="EAV227" s="44"/>
      <c r="EAW227" s="44"/>
      <c r="EAX227" s="44"/>
      <c r="EAY227" s="44"/>
      <c r="EAZ227" s="44"/>
      <c r="EBA227" s="44"/>
      <c r="EBB227" s="44"/>
      <c r="EBC227" s="44"/>
      <c r="EBD227" s="44"/>
      <c r="EBE227" s="44"/>
      <c r="EBF227" s="44"/>
      <c r="EBG227" s="44"/>
      <c r="EBH227" s="44"/>
      <c r="EBI227" s="44"/>
      <c r="EBJ227" s="44"/>
      <c r="EBK227" s="44"/>
      <c r="EBL227" s="44"/>
      <c r="EBM227" s="44"/>
      <c r="EBN227" s="44"/>
      <c r="EBO227" s="44"/>
      <c r="EBP227" s="44"/>
      <c r="EBQ227" s="44"/>
      <c r="EBR227" s="44"/>
      <c r="EBS227" s="44"/>
      <c r="EBT227" s="44"/>
      <c r="EBU227" s="44"/>
      <c r="EBV227" s="44"/>
      <c r="EBW227" s="44"/>
      <c r="EBX227" s="44"/>
      <c r="EBY227" s="44"/>
      <c r="EBZ227" s="44"/>
      <c r="ECA227" s="44"/>
      <c r="ECB227" s="44"/>
      <c r="ECC227" s="44"/>
      <c r="ECD227" s="44"/>
      <c r="ECE227" s="44"/>
      <c r="ECF227" s="44"/>
      <c r="ECG227" s="44"/>
      <c r="ECH227" s="44"/>
      <c r="ECI227" s="44"/>
      <c r="ECJ227" s="44"/>
      <c r="ECK227" s="44"/>
      <c r="ECL227" s="44"/>
      <c r="ECM227" s="44"/>
      <c r="ECN227" s="44"/>
      <c r="ECO227" s="44"/>
      <c r="ECP227" s="44"/>
      <c r="ECQ227" s="44"/>
      <c r="ECR227" s="44"/>
      <c r="ECS227" s="44"/>
      <c r="ECT227" s="44"/>
      <c r="ECU227" s="44"/>
      <c r="ECV227" s="44"/>
      <c r="ECW227" s="44"/>
      <c r="ECX227" s="44"/>
      <c r="ECY227" s="44"/>
      <c r="ECZ227" s="44"/>
      <c r="EDA227" s="44"/>
      <c r="EDB227" s="44"/>
      <c r="EDC227" s="44"/>
      <c r="EDD227" s="44"/>
      <c r="EDE227" s="44"/>
      <c r="EDF227" s="44"/>
      <c r="EDG227" s="44"/>
      <c r="EDH227" s="44"/>
      <c r="EDI227" s="44"/>
      <c r="EDJ227" s="44"/>
      <c r="EDK227" s="44"/>
      <c r="EDL227" s="44"/>
      <c r="EDM227" s="44"/>
      <c r="EDN227" s="44"/>
      <c r="EDO227" s="44"/>
      <c r="EDP227" s="44"/>
      <c r="EDQ227" s="44"/>
      <c r="EDR227" s="44"/>
      <c r="EDS227" s="44"/>
      <c r="EDT227" s="44"/>
      <c r="EDU227" s="44"/>
      <c r="EDV227" s="44"/>
      <c r="EDW227" s="44"/>
      <c r="EDX227" s="44"/>
      <c r="EDY227" s="44"/>
      <c r="EDZ227" s="44"/>
      <c r="EEA227" s="44"/>
      <c r="EEB227" s="44"/>
      <c r="EEC227" s="44"/>
      <c r="EED227" s="44"/>
      <c r="EEE227" s="44"/>
      <c r="EEF227" s="44"/>
      <c r="EEG227" s="44"/>
      <c r="EEH227" s="44"/>
      <c r="EEI227" s="44"/>
      <c r="EEJ227" s="44"/>
      <c r="EEK227" s="44"/>
      <c r="EEL227" s="44"/>
      <c r="EEM227" s="44"/>
      <c r="EEN227" s="44"/>
      <c r="EEO227" s="44"/>
      <c r="EEP227" s="44"/>
      <c r="EEQ227" s="44"/>
      <c r="EER227" s="44"/>
      <c r="EES227" s="44"/>
      <c r="EET227" s="44"/>
      <c r="EEU227" s="44"/>
      <c r="EEV227" s="44"/>
      <c r="EEW227" s="44"/>
      <c r="EEX227" s="44"/>
      <c r="EEY227" s="44"/>
      <c r="EEZ227" s="44"/>
      <c r="EFA227" s="44"/>
      <c r="EFB227" s="44"/>
      <c r="EFC227" s="44"/>
      <c r="EFD227" s="44"/>
      <c r="EFE227" s="44"/>
      <c r="EFF227" s="44"/>
      <c r="EFG227" s="44"/>
      <c r="EFH227" s="44"/>
      <c r="EFI227" s="44"/>
      <c r="EFJ227" s="44"/>
      <c r="EFK227" s="44"/>
      <c r="EFL227" s="44"/>
      <c r="EFM227" s="44"/>
      <c r="EFN227" s="44"/>
      <c r="EFO227" s="44"/>
      <c r="EFP227" s="44"/>
      <c r="EFQ227" s="44"/>
      <c r="EFR227" s="44"/>
      <c r="EFS227" s="44"/>
      <c r="EFT227" s="44"/>
      <c r="EFU227" s="44"/>
      <c r="EFV227" s="44"/>
      <c r="EFW227" s="44"/>
      <c r="EFX227" s="44"/>
      <c r="EFY227" s="44"/>
      <c r="EFZ227" s="44"/>
      <c r="EGA227" s="44"/>
      <c r="EGB227" s="44"/>
      <c r="EGC227" s="44"/>
      <c r="EGD227" s="44"/>
      <c r="EGE227" s="44"/>
      <c r="EGF227" s="44"/>
      <c r="EGG227" s="44"/>
      <c r="EGH227" s="44"/>
      <c r="EGI227" s="44"/>
      <c r="EGJ227" s="44"/>
      <c r="EGK227" s="44"/>
      <c r="EGL227" s="44"/>
      <c r="EGM227" s="44"/>
      <c r="EGN227" s="44"/>
      <c r="EGO227" s="44"/>
      <c r="EGP227" s="44"/>
      <c r="EGQ227" s="44"/>
      <c r="EGR227" s="44"/>
      <c r="EGS227" s="44"/>
      <c r="EGT227" s="44"/>
      <c r="EGU227" s="44"/>
      <c r="EGV227" s="44"/>
      <c r="EGW227" s="44"/>
      <c r="EGX227" s="44"/>
      <c r="EGY227" s="44"/>
      <c r="EGZ227" s="44"/>
      <c r="EHA227" s="44"/>
      <c r="EHB227" s="44"/>
      <c r="EHC227" s="44"/>
      <c r="EHD227" s="44"/>
      <c r="EHE227" s="44"/>
      <c r="EHF227" s="44"/>
      <c r="EHG227" s="44"/>
      <c r="EHH227" s="44"/>
      <c r="EHI227" s="44"/>
      <c r="EHJ227" s="44"/>
      <c r="EHK227" s="44"/>
      <c r="EHL227" s="44"/>
      <c r="EHM227" s="44"/>
      <c r="EHN227" s="44"/>
      <c r="EHO227" s="44"/>
      <c r="EHP227" s="44"/>
      <c r="EHQ227" s="44"/>
      <c r="EHR227" s="44"/>
      <c r="EHS227" s="44"/>
      <c r="EHT227" s="44"/>
      <c r="EHU227" s="44"/>
      <c r="EHV227" s="44"/>
      <c r="EHW227" s="44"/>
      <c r="EHX227" s="44"/>
      <c r="EHY227" s="44"/>
      <c r="EHZ227" s="44"/>
      <c r="EIA227" s="44"/>
      <c r="EIB227" s="44"/>
      <c r="EIC227" s="44"/>
      <c r="EID227" s="44"/>
      <c r="EIE227" s="44"/>
      <c r="EIF227" s="44"/>
      <c r="EIG227" s="44"/>
      <c r="EIH227" s="44"/>
      <c r="EII227" s="44"/>
      <c r="EIJ227" s="44"/>
      <c r="EIK227" s="44"/>
      <c r="EIL227" s="44"/>
      <c r="EIM227" s="44"/>
      <c r="EIN227" s="44"/>
      <c r="EIO227" s="44"/>
      <c r="EIP227" s="44"/>
      <c r="EIQ227" s="44"/>
      <c r="EIR227" s="44"/>
      <c r="EIS227" s="44"/>
      <c r="EIT227" s="44"/>
      <c r="EIU227" s="44"/>
      <c r="EIV227" s="44"/>
      <c r="EIW227" s="44"/>
      <c r="EIX227" s="44"/>
      <c r="EIY227" s="44"/>
      <c r="EIZ227" s="44"/>
      <c r="EJA227" s="44"/>
      <c r="EJB227" s="44"/>
      <c r="EJC227" s="44"/>
      <c r="EJD227" s="44"/>
      <c r="EJE227" s="44"/>
      <c r="EJF227" s="44"/>
      <c r="EJG227" s="44"/>
      <c r="EJH227" s="44"/>
      <c r="EJI227" s="44"/>
      <c r="EJJ227" s="44"/>
      <c r="EJK227" s="44"/>
      <c r="EJL227" s="44"/>
      <c r="EJM227" s="44"/>
      <c r="EJN227" s="44"/>
      <c r="EJO227" s="44"/>
      <c r="EJP227" s="44"/>
      <c r="EJQ227" s="44"/>
      <c r="EJR227" s="44"/>
      <c r="EJS227" s="44"/>
      <c r="EJT227" s="44"/>
      <c r="EJU227" s="44"/>
      <c r="EJV227" s="44"/>
      <c r="EJW227" s="44"/>
      <c r="EJX227" s="44"/>
      <c r="EJY227" s="44"/>
      <c r="EJZ227" s="44"/>
      <c r="EKA227" s="44"/>
      <c r="EKB227" s="44"/>
      <c r="EKC227" s="44"/>
      <c r="EKD227" s="44"/>
      <c r="EKE227" s="44"/>
      <c r="EKF227" s="44"/>
      <c r="EKG227" s="44"/>
      <c r="EKH227" s="44"/>
      <c r="EKI227" s="44"/>
      <c r="EKJ227" s="44"/>
      <c r="EKK227" s="44"/>
      <c r="EKL227" s="44"/>
      <c r="EKM227" s="44"/>
      <c r="EKN227" s="44"/>
      <c r="EKO227" s="44"/>
      <c r="EKP227" s="44"/>
      <c r="EKQ227" s="44"/>
      <c r="EKR227" s="44"/>
      <c r="EKS227" s="44"/>
      <c r="EKT227" s="44"/>
      <c r="EKU227" s="44"/>
      <c r="EKV227" s="44"/>
      <c r="EKW227" s="44"/>
      <c r="EKX227" s="44"/>
      <c r="EKY227" s="44"/>
      <c r="EKZ227" s="44"/>
      <c r="ELA227" s="44"/>
      <c r="ELB227" s="44"/>
      <c r="ELC227" s="44"/>
      <c r="ELD227" s="44"/>
      <c r="ELE227" s="44"/>
      <c r="ELF227" s="44"/>
      <c r="ELG227" s="44"/>
      <c r="ELH227" s="44"/>
      <c r="ELI227" s="44"/>
      <c r="ELJ227" s="44"/>
      <c r="ELK227" s="44"/>
      <c r="ELL227" s="44"/>
      <c r="ELM227" s="44"/>
      <c r="ELN227" s="44"/>
      <c r="ELO227" s="44"/>
      <c r="ELP227" s="44"/>
      <c r="ELQ227" s="44"/>
      <c r="ELR227" s="44"/>
      <c r="ELS227" s="44"/>
      <c r="ELT227" s="44"/>
      <c r="ELU227" s="44"/>
      <c r="ELV227" s="44"/>
      <c r="ELW227" s="44"/>
      <c r="ELX227" s="44"/>
      <c r="ELY227" s="44"/>
      <c r="ELZ227" s="44"/>
      <c r="EMA227" s="44"/>
      <c r="EMB227" s="44"/>
      <c r="EMC227" s="44"/>
      <c r="EMD227" s="44"/>
      <c r="EME227" s="44"/>
      <c r="EMF227" s="44"/>
      <c r="EMG227" s="44"/>
      <c r="EMH227" s="44"/>
      <c r="EMI227" s="44"/>
      <c r="EMJ227" s="44"/>
      <c r="EMK227" s="44"/>
      <c r="EML227" s="44"/>
      <c r="EMM227" s="44"/>
      <c r="EMN227" s="44"/>
      <c r="EMO227" s="44"/>
      <c r="EMP227" s="44"/>
      <c r="EMQ227" s="44"/>
      <c r="EMR227" s="44"/>
      <c r="EMS227" s="44"/>
      <c r="EMT227" s="44"/>
      <c r="EMU227" s="44"/>
      <c r="EMV227" s="44"/>
      <c r="EMW227" s="44"/>
      <c r="EMX227" s="44"/>
      <c r="EMY227" s="44"/>
      <c r="EMZ227" s="44"/>
      <c r="ENA227" s="44"/>
      <c r="ENB227" s="44"/>
      <c r="ENC227" s="44"/>
      <c r="END227" s="44"/>
      <c r="ENE227" s="44"/>
      <c r="ENF227" s="44"/>
      <c r="ENG227" s="44"/>
      <c r="ENH227" s="44"/>
      <c r="ENI227" s="44"/>
      <c r="ENJ227" s="44"/>
      <c r="ENK227" s="44"/>
      <c r="ENL227" s="44"/>
      <c r="ENM227" s="44"/>
      <c r="ENN227" s="44"/>
      <c r="ENO227" s="44"/>
      <c r="ENP227" s="44"/>
      <c r="ENQ227" s="44"/>
      <c r="ENR227" s="44"/>
      <c r="ENS227" s="44"/>
      <c r="ENT227" s="44"/>
      <c r="ENU227" s="44"/>
      <c r="ENV227" s="44"/>
      <c r="ENW227" s="44"/>
      <c r="ENX227" s="44"/>
      <c r="ENY227" s="44"/>
      <c r="ENZ227" s="44"/>
      <c r="EOA227" s="44"/>
      <c r="EOB227" s="44"/>
      <c r="EOC227" s="44"/>
      <c r="EOD227" s="44"/>
      <c r="EOE227" s="44"/>
      <c r="EOF227" s="44"/>
      <c r="EOG227" s="44"/>
      <c r="EOH227" s="44"/>
      <c r="EOI227" s="44"/>
      <c r="EOJ227" s="44"/>
      <c r="EOK227" s="44"/>
      <c r="EOL227" s="44"/>
      <c r="EOM227" s="44"/>
      <c r="EON227" s="44"/>
      <c r="EOO227" s="44"/>
      <c r="EOP227" s="44"/>
      <c r="EOQ227" s="44"/>
      <c r="EOR227" s="44"/>
      <c r="EOS227" s="44"/>
      <c r="EOT227" s="44"/>
      <c r="EOU227" s="44"/>
      <c r="EOV227" s="44"/>
      <c r="EOW227" s="44"/>
      <c r="EOX227" s="44"/>
      <c r="EOY227" s="44"/>
      <c r="EOZ227" s="44"/>
      <c r="EPA227" s="44"/>
      <c r="EPB227" s="44"/>
      <c r="EPC227" s="44"/>
      <c r="EPD227" s="44"/>
      <c r="EPE227" s="44"/>
      <c r="EPF227" s="44"/>
      <c r="EPG227" s="44"/>
      <c r="EPH227" s="44"/>
      <c r="EPI227" s="44"/>
      <c r="EPJ227" s="44"/>
      <c r="EPK227" s="44"/>
      <c r="EPL227" s="44"/>
      <c r="EPM227" s="44"/>
      <c r="EPN227" s="44"/>
      <c r="EPO227" s="44"/>
      <c r="EPP227" s="44"/>
      <c r="EPQ227" s="44"/>
      <c r="EPR227" s="44"/>
      <c r="EPS227" s="44"/>
      <c r="EPT227" s="44"/>
      <c r="EPU227" s="44"/>
      <c r="EPV227" s="44"/>
      <c r="EPW227" s="44"/>
      <c r="EPX227" s="44"/>
      <c r="EPY227" s="44"/>
      <c r="EPZ227" s="44"/>
      <c r="EQA227" s="44"/>
      <c r="EQB227" s="44"/>
      <c r="EQC227" s="44"/>
      <c r="EQD227" s="44"/>
      <c r="EQE227" s="44"/>
      <c r="EQF227" s="44"/>
      <c r="EQG227" s="44"/>
      <c r="EQH227" s="44"/>
      <c r="EQI227" s="44"/>
      <c r="EQJ227" s="44"/>
      <c r="EQK227" s="44"/>
      <c r="EQL227" s="44"/>
      <c r="EQM227" s="44"/>
      <c r="EQN227" s="44"/>
      <c r="EQO227" s="44"/>
      <c r="EQP227" s="44"/>
      <c r="EQQ227" s="44"/>
      <c r="EQR227" s="44"/>
      <c r="EQS227" s="44"/>
      <c r="EQT227" s="44"/>
      <c r="EQU227" s="44"/>
      <c r="EQV227" s="44"/>
      <c r="EQW227" s="44"/>
      <c r="EQX227" s="44"/>
      <c r="EQY227" s="44"/>
      <c r="EQZ227" s="44"/>
      <c r="ERA227" s="44"/>
      <c r="ERB227" s="44"/>
      <c r="ERC227" s="44"/>
      <c r="ERD227" s="44"/>
      <c r="ERE227" s="44"/>
      <c r="ERF227" s="44"/>
      <c r="ERG227" s="44"/>
      <c r="ERH227" s="44"/>
      <c r="ERI227" s="44"/>
      <c r="ERJ227" s="44"/>
      <c r="ERK227" s="44"/>
      <c r="ERL227" s="44"/>
      <c r="ERM227" s="44"/>
      <c r="ERN227" s="44"/>
      <c r="ERO227" s="44"/>
      <c r="ERP227" s="44"/>
      <c r="ERQ227" s="44"/>
      <c r="ERR227" s="44"/>
      <c r="ERS227" s="44"/>
      <c r="ERT227" s="44"/>
      <c r="ERU227" s="44"/>
      <c r="ERV227" s="44"/>
      <c r="ERW227" s="44"/>
      <c r="ERX227" s="44"/>
      <c r="ERY227" s="44"/>
      <c r="ERZ227" s="44"/>
      <c r="ESA227" s="44"/>
      <c r="ESB227" s="44"/>
      <c r="ESC227" s="44"/>
      <c r="ESD227" s="44"/>
      <c r="ESE227" s="44"/>
      <c r="ESF227" s="44"/>
      <c r="ESG227" s="44"/>
      <c r="ESH227" s="44"/>
      <c r="ESI227" s="44"/>
      <c r="ESJ227" s="44"/>
      <c r="ESK227" s="44"/>
      <c r="ESL227" s="44"/>
      <c r="ESM227" s="44"/>
      <c r="ESN227" s="44"/>
      <c r="ESO227" s="44"/>
      <c r="ESP227" s="44"/>
      <c r="ESQ227" s="44"/>
      <c r="ESR227" s="44"/>
      <c r="ESS227" s="44"/>
      <c r="EST227" s="44"/>
      <c r="ESU227" s="44"/>
      <c r="ESV227" s="44"/>
      <c r="ESW227" s="44"/>
      <c r="ESX227" s="44"/>
      <c r="ESY227" s="44"/>
      <c r="ESZ227" s="44"/>
      <c r="ETA227" s="44"/>
      <c r="ETB227" s="44"/>
      <c r="ETC227" s="44"/>
      <c r="ETD227" s="44"/>
      <c r="ETE227" s="44"/>
      <c r="ETF227" s="44"/>
      <c r="ETG227" s="44"/>
      <c r="ETH227" s="44"/>
      <c r="ETI227" s="44"/>
      <c r="ETJ227" s="44"/>
      <c r="ETK227" s="44"/>
      <c r="ETL227" s="44"/>
      <c r="ETM227" s="44"/>
      <c r="ETN227" s="44"/>
      <c r="ETO227" s="44"/>
      <c r="ETP227" s="44"/>
      <c r="ETQ227" s="44"/>
      <c r="ETR227" s="44"/>
      <c r="ETS227" s="44"/>
      <c r="ETT227" s="44"/>
      <c r="ETU227" s="44"/>
      <c r="ETV227" s="44"/>
      <c r="ETW227" s="44"/>
      <c r="ETX227" s="44"/>
      <c r="ETY227" s="44"/>
      <c r="ETZ227" s="44"/>
      <c r="EUA227" s="44"/>
      <c r="EUB227" s="44"/>
      <c r="EUC227" s="44"/>
      <c r="EUD227" s="44"/>
      <c r="EUE227" s="44"/>
      <c r="EUF227" s="44"/>
      <c r="EUG227" s="44"/>
      <c r="EUH227" s="44"/>
      <c r="EUI227" s="44"/>
      <c r="EUJ227" s="44"/>
      <c r="EUK227" s="44"/>
      <c r="EUL227" s="44"/>
      <c r="EUM227" s="44"/>
      <c r="EUN227" s="44"/>
      <c r="EUO227" s="44"/>
      <c r="EUP227" s="44"/>
      <c r="EUQ227" s="44"/>
      <c r="EUR227" s="44"/>
      <c r="EUS227" s="44"/>
      <c r="EUT227" s="44"/>
      <c r="EUU227" s="44"/>
      <c r="EUV227" s="44"/>
      <c r="EUW227" s="44"/>
      <c r="EUX227" s="44"/>
      <c r="EUY227" s="44"/>
      <c r="EUZ227" s="44"/>
      <c r="EVA227" s="44"/>
      <c r="EVB227" s="44"/>
      <c r="EVC227" s="44"/>
      <c r="EVD227" s="44"/>
      <c r="EVE227" s="44"/>
      <c r="EVF227" s="44"/>
      <c r="EVG227" s="44"/>
      <c r="EVH227" s="44"/>
      <c r="EVI227" s="44"/>
      <c r="EVJ227" s="44"/>
      <c r="EVK227" s="44"/>
      <c r="EVL227" s="44"/>
      <c r="EVM227" s="44"/>
      <c r="EVN227" s="44"/>
      <c r="EVO227" s="44"/>
      <c r="EVP227" s="44"/>
      <c r="EVQ227" s="44"/>
      <c r="EVR227" s="44"/>
      <c r="EVS227" s="44"/>
      <c r="EVT227" s="44"/>
      <c r="EVU227" s="44"/>
      <c r="EVV227" s="44"/>
      <c r="EVW227" s="44"/>
      <c r="EVX227" s="44"/>
      <c r="EVY227" s="44"/>
      <c r="EVZ227" s="44"/>
      <c r="EWA227" s="44"/>
      <c r="EWB227" s="44"/>
      <c r="EWC227" s="44"/>
      <c r="EWD227" s="44"/>
      <c r="EWE227" s="44"/>
      <c r="EWF227" s="44"/>
      <c r="EWG227" s="44"/>
      <c r="EWH227" s="44"/>
      <c r="EWI227" s="44"/>
      <c r="EWJ227" s="44"/>
      <c r="EWK227" s="44"/>
      <c r="EWL227" s="44"/>
      <c r="EWM227" s="44"/>
      <c r="EWN227" s="44"/>
      <c r="EWO227" s="44"/>
      <c r="EWP227" s="44"/>
      <c r="EWQ227" s="44"/>
      <c r="EWR227" s="44"/>
      <c r="EWS227" s="44"/>
      <c r="EWT227" s="44"/>
      <c r="EWU227" s="44"/>
      <c r="EWV227" s="44"/>
      <c r="EWW227" s="44"/>
      <c r="EWX227" s="44"/>
      <c r="EWY227" s="44"/>
      <c r="EWZ227" s="44"/>
      <c r="EXA227" s="44"/>
      <c r="EXB227" s="44"/>
      <c r="EXC227" s="44"/>
      <c r="EXD227" s="44"/>
      <c r="EXE227" s="44"/>
      <c r="EXF227" s="44"/>
      <c r="EXG227" s="44"/>
      <c r="EXH227" s="44"/>
      <c r="EXI227" s="44"/>
      <c r="EXJ227" s="44"/>
      <c r="EXK227" s="44"/>
      <c r="EXL227" s="44"/>
      <c r="EXM227" s="44"/>
      <c r="EXN227" s="44"/>
      <c r="EXO227" s="44"/>
      <c r="EXP227" s="44"/>
      <c r="EXQ227" s="44"/>
      <c r="EXR227" s="44"/>
      <c r="EXS227" s="44"/>
      <c r="EXT227" s="44"/>
      <c r="EXU227" s="44"/>
      <c r="EXV227" s="44"/>
      <c r="EXW227" s="44"/>
      <c r="EXX227" s="44"/>
      <c r="EXY227" s="44"/>
      <c r="EXZ227" s="44"/>
      <c r="EYA227" s="44"/>
      <c r="EYB227" s="44"/>
      <c r="EYC227" s="44"/>
      <c r="EYD227" s="44"/>
      <c r="EYE227" s="44"/>
      <c r="EYF227" s="44"/>
      <c r="EYG227" s="44"/>
      <c r="EYH227" s="44"/>
      <c r="EYI227" s="44"/>
      <c r="EYJ227" s="44"/>
      <c r="EYK227" s="44"/>
      <c r="EYL227" s="44"/>
      <c r="EYM227" s="44"/>
      <c r="EYN227" s="44"/>
      <c r="EYO227" s="44"/>
      <c r="EYP227" s="44"/>
      <c r="EYQ227" s="44"/>
      <c r="EYR227" s="44"/>
      <c r="EYS227" s="44"/>
      <c r="EYT227" s="44"/>
      <c r="EYU227" s="44"/>
      <c r="EYV227" s="44"/>
      <c r="EYW227" s="44"/>
      <c r="EYX227" s="44"/>
      <c r="EYY227" s="44"/>
      <c r="EYZ227" s="44"/>
      <c r="EZA227" s="44"/>
      <c r="EZB227" s="44"/>
      <c r="EZC227" s="44"/>
      <c r="EZD227" s="44"/>
      <c r="EZE227" s="44"/>
      <c r="EZF227" s="44"/>
      <c r="EZG227" s="44"/>
      <c r="EZH227" s="44"/>
      <c r="EZI227" s="44"/>
      <c r="EZJ227" s="44"/>
      <c r="EZK227" s="44"/>
      <c r="EZL227" s="44"/>
      <c r="EZM227" s="44"/>
      <c r="EZN227" s="44"/>
      <c r="EZO227" s="44"/>
      <c r="EZP227" s="44"/>
      <c r="EZQ227" s="44"/>
      <c r="EZR227" s="44"/>
      <c r="EZS227" s="44"/>
      <c r="EZT227" s="44"/>
      <c r="EZU227" s="44"/>
      <c r="EZV227" s="44"/>
      <c r="EZW227" s="44"/>
      <c r="EZX227" s="44"/>
      <c r="EZY227" s="44"/>
      <c r="EZZ227" s="44"/>
      <c r="FAA227" s="44"/>
      <c r="FAB227" s="44"/>
      <c r="FAC227" s="44"/>
      <c r="FAD227" s="44"/>
      <c r="FAE227" s="44"/>
      <c r="FAF227" s="44"/>
      <c r="FAG227" s="44"/>
      <c r="FAH227" s="44"/>
      <c r="FAI227" s="44"/>
      <c r="FAJ227" s="44"/>
      <c r="FAK227" s="44"/>
      <c r="FAL227" s="44"/>
      <c r="FAM227" s="44"/>
      <c r="FAN227" s="44"/>
      <c r="FAO227" s="44"/>
      <c r="FAP227" s="44"/>
      <c r="FAQ227" s="44"/>
      <c r="FAR227" s="44"/>
      <c r="FAS227" s="44"/>
      <c r="FAT227" s="44"/>
      <c r="FAU227" s="44"/>
      <c r="FAV227" s="44"/>
      <c r="FAW227" s="44"/>
      <c r="FAX227" s="44"/>
      <c r="FAY227" s="44"/>
      <c r="FAZ227" s="44"/>
      <c r="FBA227" s="44"/>
      <c r="FBB227" s="44"/>
      <c r="FBC227" s="44"/>
      <c r="FBD227" s="44"/>
      <c r="FBE227" s="44"/>
      <c r="FBF227" s="44"/>
      <c r="FBG227" s="44"/>
      <c r="FBH227" s="44"/>
      <c r="FBI227" s="44"/>
      <c r="FBJ227" s="44"/>
      <c r="FBK227" s="44"/>
      <c r="FBL227" s="44"/>
      <c r="FBM227" s="44"/>
      <c r="FBN227" s="44"/>
      <c r="FBO227" s="44"/>
      <c r="FBP227" s="44"/>
      <c r="FBQ227" s="44"/>
      <c r="FBR227" s="44"/>
      <c r="FBS227" s="44"/>
      <c r="FBT227" s="44"/>
      <c r="FBU227" s="44"/>
      <c r="FBV227" s="44"/>
      <c r="FBW227" s="44"/>
      <c r="FBX227" s="44"/>
      <c r="FBY227" s="44"/>
      <c r="FBZ227" s="44"/>
      <c r="FCA227" s="44"/>
      <c r="FCB227" s="44"/>
      <c r="FCC227" s="44"/>
      <c r="FCD227" s="44"/>
      <c r="FCE227" s="44"/>
      <c r="FCF227" s="44"/>
      <c r="FCG227" s="44"/>
      <c r="FCH227" s="44"/>
      <c r="FCI227" s="44"/>
      <c r="FCJ227" s="44"/>
      <c r="FCK227" s="44"/>
      <c r="FCL227" s="44"/>
      <c r="FCM227" s="44"/>
      <c r="FCN227" s="44"/>
      <c r="FCO227" s="44"/>
      <c r="FCP227" s="44"/>
      <c r="FCQ227" s="44"/>
      <c r="FCR227" s="44"/>
      <c r="FCS227" s="44"/>
      <c r="FCT227" s="44"/>
      <c r="FCU227" s="44"/>
      <c r="FCV227" s="44"/>
      <c r="FCW227" s="44"/>
      <c r="FCX227" s="44"/>
      <c r="FCY227" s="44"/>
      <c r="FCZ227" s="44"/>
      <c r="FDA227" s="44"/>
      <c r="FDB227" s="44"/>
      <c r="FDC227" s="44"/>
      <c r="FDD227" s="44"/>
      <c r="FDE227" s="44"/>
      <c r="FDF227" s="44"/>
      <c r="FDG227" s="44"/>
      <c r="FDH227" s="44"/>
      <c r="FDI227" s="44"/>
      <c r="FDJ227" s="44"/>
      <c r="FDK227" s="44"/>
      <c r="FDL227" s="44"/>
      <c r="FDM227" s="44"/>
      <c r="FDN227" s="44"/>
      <c r="FDO227" s="44"/>
      <c r="FDP227" s="44"/>
      <c r="FDQ227" s="44"/>
      <c r="FDR227" s="44"/>
      <c r="FDS227" s="44"/>
      <c r="FDT227" s="44"/>
      <c r="FDU227" s="44"/>
      <c r="FDV227" s="44"/>
      <c r="FDW227" s="44"/>
      <c r="FDX227" s="44"/>
      <c r="FDY227" s="44"/>
      <c r="FDZ227" s="44"/>
      <c r="FEA227" s="44"/>
      <c r="FEB227" s="44"/>
      <c r="FEC227" s="44"/>
      <c r="FED227" s="44"/>
      <c r="FEE227" s="44"/>
      <c r="FEF227" s="44"/>
      <c r="FEG227" s="44"/>
      <c r="FEH227" s="44"/>
      <c r="FEI227" s="44"/>
      <c r="FEJ227" s="44"/>
      <c r="FEK227" s="44"/>
      <c r="FEL227" s="44"/>
      <c r="FEM227" s="44"/>
      <c r="FEN227" s="44"/>
      <c r="FEO227" s="44"/>
      <c r="FEP227" s="44"/>
      <c r="FEQ227" s="44"/>
      <c r="FER227" s="44"/>
      <c r="FES227" s="44"/>
      <c r="FET227" s="44"/>
      <c r="FEU227" s="44"/>
      <c r="FEV227" s="44"/>
      <c r="FEW227" s="44"/>
      <c r="FEX227" s="44"/>
      <c r="FEY227" s="44"/>
      <c r="FEZ227" s="44"/>
      <c r="FFA227" s="44"/>
      <c r="FFB227" s="44"/>
      <c r="FFC227" s="44"/>
      <c r="FFD227" s="44"/>
      <c r="FFE227" s="44"/>
      <c r="FFF227" s="44"/>
      <c r="FFG227" s="44"/>
      <c r="FFH227" s="44"/>
      <c r="FFI227" s="44"/>
      <c r="FFJ227" s="44"/>
      <c r="FFK227" s="44"/>
      <c r="FFL227" s="44"/>
      <c r="FFM227" s="44"/>
      <c r="FFN227" s="44"/>
      <c r="FFO227" s="44"/>
      <c r="FFP227" s="44"/>
      <c r="FFQ227" s="44"/>
      <c r="FFR227" s="44"/>
      <c r="FFS227" s="44"/>
      <c r="FFT227" s="44"/>
      <c r="FFU227" s="44"/>
      <c r="FFV227" s="44"/>
      <c r="FFW227" s="44"/>
      <c r="FFX227" s="44"/>
      <c r="FFY227" s="44"/>
      <c r="FFZ227" s="44"/>
      <c r="FGA227" s="44"/>
      <c r="FGB227" s="44"/>
      <c r="FGC227" s="44"/>
      <c r="FGD227" s="44"/>
      <c r="FGE227" s="44"/>
      <c r="FGF227" s="44"/>
      <c r="FGG227" s="44"/>
      <c r="FGH227" s="44"/>
      <c r="FGI227" s="44"/>
      <c r="FGJ227" s="44"/>
      <c r="FGK227" s="44"/>
      <c r="FGL227" s="44"/>
      <c r="FGM227" s="44"/>
      <c r="FGN227" s="44"/>
      <c r="FGO227" s="44"/>
      <c r="FGP227" s="44"/>
      <c r="FGQ227" s="44"/>
      <c r="FGR227" s="44"/>
      <c r="FGS227" s="44"/>
      <c r="FGT227" s="44"/>
      <c r="FGU227" s="44"/>
      <c r="FGV227" s="44"/>
      <c r="FGW227" s="44"/>
      <c r="FGX227" s="44"/>
      <c r="FGY227" s="44"/>
      <c r="FGZ227" s="44"/>
      <c r="FHA227" s="44"/>
      <c r="FHB227" s="44"/>
      <c r="FHC227" s="44"/>
      <c r="FHD227" s="44"/>
      <c r="FHE227" s="44"/>
      <c r="FHF227" s="44"/>
      <c r="FHG227" s="44"/>
      <c r="FHH227" s="44"/>
      <c r="FHI227" s="44"/>
      <c r="FHJ227" s="44"/>
      <c r="FHK227" s="44"/>
      <c r="FHL227" s="44"/>
      <c r="FHM227" s="44"/>
      <c r="FHN227" s="44"/>
      <c r="FHO227" s="44"/>
      <c r="FHP227" s="44"/>
      <c r="FHQ227" s="44"/>
      <c r="FHR227" s="44"/>
      <c r="FHS227" s="44"/>
      <c r="FHT227" s="44"/>
      <c r="FHU227" s="44"/>
      <c r="FHV227" s="44"/>
      <c r="FHW227" s="44"/>
      <c r="FHX227" s="44"/>
      <c r="FHY227" s="44"/>
      <c r="FHZ227" s="44"/>
      <c r="FIA227" s="44"/>
      <c r="FIB227" s="44"/>
      <c r="FIC227" s="44"/>
      <c r="FID227" s="44"/>
      <c r="FIE227" s="44"/>
      <c r="FIF227" s="44"/>
      <c r="FIG227" s="44"/>
      <c r="FIH227" s="44"/>
      <c r="FII227" s="44"/>
      <c r="FIJ227" s="44"/>
      <c r="FIK227" s="44"/>
      <c r="FIL227" s="44"/>
      <c r="FIM227" s="44"/>
      <c r="FIN227" s="44"/>
      <c r="FIO227" s="44"/>
      <c r="FIP227" s="44"/>
      <c r="FIQ227" s="44"/>
      <c r="FIR227" s="44"/>
      <c r="FIS227" s="44"/>
      <c r="FIT227" s="44"/>
      <c r="FIU227" s="44"/>
      <c r="FIV227" s="44"/>
      <c r="FIW227" s="44"/>
      <c r="FIX227" s="44"/>
      <c r="FIY227" s="44"/>
      <c r="FIZ227" s="44"/>
      <c r="FJA227" s="44"/>
      <c r="FJB227" s="44"/>
      <c r="FJC227" s="44"/>
      <c r="FJD227" s="44"/>
      <c r="FJE227" s="44"/>
      <c r="FJF227" s="44"/>
      <c r="FJG227" s="44"/>
      <c r="FJH227" s="44"/>
      <c r="FJI227" s="44"/>
      <c r="FJJ227" s="44"/>
      <c r="FJK227" s="44"/>
      <c r="FJL227" s="44"/>
      <c r="FJM227" s="44"/>
      <c r="FJN227" s="44"/>
      <c r="FJO227" s="44"/>
      <c r="FJP227" s="44"/>
      <c r="FJQ227" s="44"/>
      <c r="FJR227" s="44"/>
      <c r="FJS227" s="44"/>
      <c r="FJT227" s="44"/>
      <c r="FJU227" s="44"/>
      <c r="FJV227" s="44"/>
      <c r="FJW227" s="44"/>
      <c r="FJX227" s="44"/>
      <c r="FJY227" s="44"/>
      <c r="FJZ227" s="44"/>
      <c r="FKA227" s="44"/>
      <c r="FKB227" s="44"/>
      <c r="FKC227" s="44"/>
      <c r="FKD227" s="44"/>
      <c r="FKE227" s="44"/>
      <c r="FKF227" s="44"/>
      <c r="FKG227" s="44"/>
      <c r="FKH227" s="44"/>
      <c r="FKI227" s="44"/>
      <c r="FKJ227" s="44"/>
      <c r="FKK227" s="44"/>
      <c r="FKL227" s="44"/>
      <c r="FKM227" s="44"/>
      <c r="FKN227" s="44"/>
      <c r="FKO227" s="44"/>
      <c r="FKP227" s="44"/>
      <c r="FKQ227" s="44"/>
      <c r="FKR227" s="44"/>
      <c r="FKS227" s="44"/>
      <c r="FKT227" s="44"/>
      <c r="FKU227" s="44"/>
      <c r="FKV227" s="44"/>
      <c r="FKW227" s="44"/>
      <c r="FKX227" s="44"/>
      <c r="FKY227" s="44"/>
      <c r="FKZ227" s="44"/>
      <c r="FLA227" s="44"/>
      <c r="FLB227" s="44"/>
      <c r="FLC227" s="44"/>
      <c r="FLD227" s="44"/>
      <c r="FLE227" s="44"/>
      <c r="FLF227" s="44"/>
      <c r="FLG227" s="44"/>
      <c r="FLH227" s="44"/>
      <c r="FLI227" s="44"/>
      <c r="FLJ227" s="44"/>
      <c r="FLK227" s="44"/>
      <c r="FLL227" s="44"/>
      <c r="FLM227" s="44"/>
      <c r="FLN227" s="44"/>
      <c r="FLO227" s="44"/>
      <c r="FLP227" s="44"/>
      <c r="FLQ227" s="44"/>
      <c r="FLR227" s="44"/>
      <c r="FLS227" s="44"/>
      <c r="FLT227" s="44"/>
      <c r="FLU227" s="44"/>
      <c r="FLV227" s="44"/>
      <c r="FLW227" s="44"/>
      <c r="FLX227" s="44"/>
      <c r="FLY227" s="44"/>
      <c r="FLZ227" s="44"/>
      <c r="FMA227" s="44"/>
      <c r="FMB227" s="44"/>
      <c r="FMC227" s="44"/>
      <c r="FMD227" s="44"/>
      <c r="FME227" s="44"/>
      <c r="FMF227" s="44"/>
      <c r="FMG227" s="44"/>
      <c r="FMH227" s="44"/>
      <c r="FMI227" s="44"/>
      <c r="FMJ227" s="44"/>
      <c r="FMK227" s="44"/>
      <c r="FML227" s="44"/>
      <c r="FMM227" s="44"/>
      <c r="FMN227" s="44"/>
      <c r="FMO227" s="44"/>
      <c r="FMP227" s="44"/>
      <c r="FMQ227" s="44"/>
      <c r="FMR227" s="44"/>
      <c r="FMS227" s="44"/>
      <c r="FMT227" s="44"/>
      <c r="FMU227" s="44"/>
      <c r="FMV227" s="44"/>
      <c r="FMW227" s="44"/>
      <c r="FMX227" s="44"/>
      <c r="FMY227" s="44"/>
      <c r="FMZ227" s="44"/>
      <c r="FNA227" s="44"/>
      <c r="FNB227" s="44"/>
      <c r="FNC227" s="44"/>
      <c r="FND227" s="44"/>
      <c r="FNE227" s="44"/>
      <c r="FNF227" s="44"/>
      <c r="FNG227" s="44"/>
      <c r="FNH227" s="44"/>
      <c r="FNI227" s="44"/>
      <c r="FNJ227" s="44"/>
      <c r="FNK227" s="44"/>
      <c r="FNL227" s="44"/>
      <c r="FNM227" s="44"/>
      <c r="FNN227" s="44"/>
      <c r="FNO227" s="44"/>
      <c r="FNP227" s="44"/>
      <c r="FNQ227" s="44"/>
      <c r="FNR227" s="44"/>
      <c r="FNS227" s="44"/>
      <c r="FNT227" s="44"/>
      <c r="FNU227" s="44"/>
      <c r="FNV227" s="44"/>
      <c r="FNW227" s="44"/>
      <c r="FNX227" s="44"/>
      <c r="FNY227" s="44"/>
      <c r="FNZ227" s="44"/>
      <c r="FOA227" s="44"/>
      <c r="FOB227" s="44"/>
      <c r="FOC227" s="44"/>
      <c r="FOD227" s="44"/>
      <c r="FOE227" s="44"/>
      <c r="FOF227" s="44"/>
      <c r="FOG227" s="44"/>
      <c r="FOH227" s="44"/>
      <c r="FOI227" s="44"/>
      <c r="FOJ227" s="44"/>
      <c r="FOK227" s="44"/>
      <c r="FOL227" s="44"/>
      <c r="FOM227" s="44"/>
      <c r="FON227" s="44"/>
      <c r="FOO227" s="44"/>
      <c r="FOP227" s="44"/>
      <c r="FOQ227" s="44"/>
      <c r="FOR227" s="44"/>
      <c r="FOS227" s="44"/>
      <c r="FOT227" s="44"/>
      <c r="FOU227" s="44"/>
      <c r="FOV227" s="44"/>
      <c r="FOW227" s="44"/>
      <c r="FOX227" s="44"/>
      <c r="FOY227" s="44"/>
      <c r="FOZ227" s="44"/>
      <c r="FPA227" s="44"/>
      <c r="FPB227" s="44"/>
      <c r="FPC227" s="44"/>
      <c r="FPD227" s="44"/>
      <c r="FPE227" s="44"/>
      <c r="FPF227" s="44"/>
      <c r="FPG227" s="44"/>
      <c r="FPH227" s="44"/>
      <c r="FPI227" s="44"/>
      <c r="FPJ227" s="44"/>
      <c r="FPK227" s="44"/>
      <c r="FPL227" s="44"/>
      <c r="FPM227" s="44"/>
      <c r="FPN227" s="44"/>
      <c r="FPO227" s="44"/>
      <c r="FPP227" s="44"/>
      <c r="FPQ227" s="44"/>
      <c r="FPR227" s="44"/>
      <c r="FPS227" s="44"/>
      <c r="FPT227" s="44"/>
      <c r="FPU227" s="44"/>
      <c r="FPV227" s="44"/>
      <c r="FPW227" s="44"/>
      <c r="FPX227" s="44"/>
      <c r="FPY227" s="44"/>
      <c r="FPZ227" s="44"/>
      <c r="FQA227" s="44"/>
      <c r="FQB227" s="44"/>
      <c r="FQC227" s="44"/>
      <c r="FQD227" s="44"/>
      <c r="FQE227" s="44"/>
      <c r="FQF227" s="44"/>
      <c r="FQG227" s="44"/>
      <c r="FQH227" s="44"/>
      <c r="FQI227" s="44"/>
      <c r="FQJ227" s="44"/>
      <c r="FQK227" s="44"/>
      <c r="FQL227" s="44"/>
      <c r="FQM227" s="44"/>
      <c r="FQN227" s="44"/>
      <c r="FQO227" s="44"/>
      <c r="FQP227" s="44"/>
      <c r="FQQ227" s="44"/>
      <c r="FQR227" s="44"/>
      <c r="FQS227" s="44"/>
      <c r="FQT227" s="44"/>
      <c r="FQU227" s="44"/>
      <c r="FQV227" s="44"/>
      <c r="FQW227" s="44"/>
      <c r="FQX227" s="44"/>
      <c r="FQY227" s="44"/>
      <c r="FQZ227" s="44"/>
      <c r="FRA227" s="44"/>
      <c r="FRB227" s="44"/>
      <c r="FRC227" s="44"/>
      <c r="FRD227" s="44"/>
      <c r="FRE227" s="44"/>
      <c r="FRF227" s="44"/>
      <c r="FRG227" s="44"/>
      <c r="FRH227" s="44"/>
      <c r="FRI227" s="44"/>
      <c r="FRJ227" s="44"/>
      <c r="FRK227" s="44"/>
      <c r="FRL227" s="44"/>
      <c r="FRM227" s="44"/>
      <c r="FRN227" s="44"/>
      <c r="FRO227" s="44"/>
      <c r="FRP227" s="44"/>
      <c r="FRQ227" s="44"/>
      <c r="FRR227" s="44"/>
      <c r="FRS227" s="44"/>
      <c r="FRT227" s="44"/>
      <c r="FRU227" s="44"/>
      <c r="FRV227" s="44"/>
      <c r="FRW227" s="44"/>
      <c r="FRX227" s="44"/>
      <c r="FRY227" s="44"/>
      <c r="FRZ227" s="44"/>
      <c r="FSA227" s="44"/>
      <c r="FSB227" s="44"/>
      <c r="FSC227" s="44"/>
      <c r="FSD227" s="44"/>
      <c r="FSE227" s="44"/>
      <c r="FSF227" s="44"/>
      <c r="FSG227" s="44"/>
      <c r="FSH227" s="44"/>
      <c r="FSI227" s="44"/>
      <c r="FSJ227" s="44"/>
      <c r="FSK227" s="44"/>
      <c r="FSL227" s="44"/>
      <c r="FSM227" s="44"/>
      <c r="FSN227" s="44"/>
      <c r="FSO227" s="44"/>
      <c r="FSP227" s="44"/>
      <c r="FSQ227" s="44"/>
      <c r="FSR227" s="44"/>
      <c r="FSS227" s="44"/>
      <c r="FST227" s="44"/>
      <c r="FSU227" s="44"/>
      <c r="FSV227" s="44"/>
      <c r="FSW227" s="44"/>
      <c r="FSX227" s="44"/>
      <c r="FSY227" s="44"/>
      <c r="FSZ227" s="44"/>
      <c r="FTA227" s="44"/>
      <c r="FTB227" s="44"/>
      <c r="FTC227" s="44"/>
      <c r="FTD227" s="44"/>
      <c r="FTE227" s="44"/>
      <c r="FTF227" s="44"/>
      <c r="FTG227" s="44"/>
      <c r="FTH227" s="44"/>
      <c r="FTI227" s="44"/>
      <c r="FTJ227" s="44"/>
      <c r="FTK227" s="44"/>
      <c r="FTL227" s="44"/>
      <c r="FTM227" s="44"/>
      <c r="FTN227" s="44"/>
      <c r="FTO227" s="44"/>
      <c r="FTP227" s="44"/>
      <c r="FTQ227" s="44"/>
      <c r="FTR227" s="44"/>
      <c r="FTS227" s="44"/>
      <c r="FTT227" s="44"/>
      <c r="FTU227" s="44"/>
      <c r="FTV227" s="44"/>
      <c r="FTW227" s="44"/>
      <c r="FTX227" s="44"/>
      <c r="FTY227" s="44"/>
      <c r="FTZ227" s="44"/>
      <c r="FUA227" s="44"/>
      <c r="FUB227" s="44"/>
      <c r="FUC227" s="44"/>
      <c r="FUD227" s="44"/>
      <c r="FUE227" s="44"/>
      <c r="FUF227" s="44"/>
      <c r="FUG227" s="44"/>
      <c r="FUH227" s="44"/>
      <c r="FUI227" s="44"/>
      <c r="FUJ227" s="44"/>
      <c r="FUK227" s="44"/>
      <c r="FUL227" s="44"/>
      <c r="FUM227" s="44"/>
      <c r="FUN227" s="44"/>
      <c r="FUO227" s="44"/>
      <c r="FUP227" s="44"/>
      <c r="FUQ227" s="44"/>
      <c r="FUR227" s="44"/>
      <c r="FUS227" s="44"/>
      <c r="FUT227" s="44"/>
      <c r="FUU227" s="44"/>
      <c r="FUV227" s="44"/>
      <c r="FUW227" s="44"/>
      <c r="FUX227" s="44"/>
      <c r="FUY227" s="44"/>
      <c r="FUZ227" s="44"/>
      <c r="FVA227" s="44"/>
      <c r="FVB227" s="44"/>
      <c r="FVC227" s="44"/>
      <c r="FVD227" s="44"/>
      <c r="FVE227" s="44"/>
      <c r="FVF227" s="44"/>
      <c r="FVG227" s="44"/>
      <c r="FVH227" s="44"/>
      <c r="FVI227" s="44"/>
      <c r="FVJ227" s="44"/>
      <c r="FVK227" s="44"/>
      <c r="FVL227" s="44"/>
      <c r="FVM227" s="44"/>
      <c r="FVN227" s="44"/>
      <c r="FVO227" s="44"/>
      <c r="FVP227" s="44"/>
      <c r="FVQ227" s="44"/>
      <c r="FVR227" s="44"/>
      <c r="FVS227" s="44"/>
      <c r="FVT227" s="44"/>
      <c r="FVU227" s="44"/>
      <c r="FVV227" s="44"/>
      <c r="FVW227" s="44"/>
      <c r="FVX227" s="44"/>
      <c r="FVY227" s="44"/>
      <c r="FVZ227" s="44"/>
      <c r="FWA227" s="44"/>
      <c r="FWB227" s="44"/>
      <c r="FWC227" s="44"/>
      <c r="FWD227" s="44"/>
      <c r="FWE227" s="44"/>
      <c r="FWF227" s="44"/>
      <c r="FWG227" s="44"/>
      <c r="FWH227" s="44"/>
      <c r="FWI227" s="44"/>
      <c r="FWJ227" s="44"/>
      <c r="FWK227" s="44"/>
      <c r="FWL227" s="44"/>
      <c r="FWM227" s="44"/>
      <c r="FWN227" s="44"/>
      <c r="FWO227" s="44"/>
      <c r="FWP227" s="44"/>
      <c r="FWQ227" s="44"/>
      <c r="FWR227" s="44"/>
      <c r="FWS227" s="44"/>
      <c r="FWT227" s="44"/>
      <c r="FWU227" s="44"/>
      <c r="FWV227" s="44"/>
      <c r="FWW227" s="44"/>
      <c r="FWX227" s="44"/>
      <c r="FWY227" s="44"/>
      <c r="FWZ227" s="44"/>
      <c r="FXA227" s="44"/>
      <c r="FXB227" s="44"/>
      <c r="FXC227" s="44"/>
      <c r="FXD227" s="44"/>
      <c r="FXE227" s="44"/>
      <c r="FXF227" s="44"/>
      <c r="FXG227" s="44"/>
      <c r="FXH227" s="44"/>
      <c r="FXI227" s="44"/>
      <c r="FXJ227" s="44"/>
      <c r="FXK227" s="44"/>
      <c r="FXL227" s="44"/>
      <c r="FXM227" s="44"/>
      <c r="FXN227" s="44"/>
      <c r="FXO227" s="44"/>
      <c r="FXP227" s="44"/>
      <c r="FXQ227" s="44"/>
      <c r="FXR227" s="44"/>
      <c r="FXS227" s="44"/>
      <c r="FXT227" s="44"/>
      <c r="FXU227" s="44"/>
      <c r="FXV227" s="44"/>
      <c r="FXW227" s="44"/>
      <c r="FXX227" s="44"/>
      <c r="FXY227" s="44"/>
      <c r="FXZ227" s="44"/>
      <c r="FYA227" s="44"/>
      <c r="FYB227" s="44"/>
      <c r="FYC227" s="44"/>
      <c r="FYD227" s="44"/>
      <c r="FYE227" s="44"/>
      <c r="FYF227" s="44"/>
      <c r="FYG227" s="44"/>
      <c r="FYH227" s="44"/>
      <c r="FYI227" s="44"/>
      <c r="FYJ227" s="44"/>
      <c r="FYK227" s="44"/>
      <c r="FYL227" s="44"/>
      <c r="FYM227" s="44"/>
      <c r="FYN227" s="44"/>
      <c r="FYO227" s="44"/>
      <c r="FYP227" s="44"/>
      <c r="FYQ227" s="44"/>
      <c r="FYR227" s="44"/>
      <c r="FYS227" s="44"/>
      <c r="FYT227" s="44"/>
      <c r="FYU227" s="44"/>
      <c r="FYV227" s="44"/>
      <c r="FYW227" s="44"/>
      <c r="FYX227" s="44"/>
      <c r="FYY227" s="44"/>
      <c r="FYZ227" s="44"/>
      <c r="FZA227" s="44"/>
      <c r="FZB227" s="44"/>
      <c r="FZC227" s="44"/>
      <c r="FZD227" s="44"/>
      <c r="FZE227" s="44"/>
      <c r="FZF227" s="44"/>
      <c r="FZG227" s="44"/>
      <c r="FZH227" s="44"/>
      <c r="FZI227" s="44"/>
      <c r="FZJ227" s="44"/>
      <c r="FZK227" s="44"/>
      <c r="FZL227" s="44"/>
      <c r="FZM227" s="44"/>
      <c r="FZN227" s="44"/>
      <c r="FZO227" s="44"/>
      <c r="FZP227" s="44"/>
      <c r="FZQ227" s="44"/>
      <c r="FZR227" s="44"/>
      <c r="FZS227" s="44"/>
      <c r="FZT227" s="44"/>
      <c r="FZU227" s="44"/>
      <c r="FZV227" s="44"/>
      <c r="FZW227" s="44"/>
      <c r="FZX227" s="44"/>
      <c r="FZY227" s="44"/>
      <c r="FZZ227" s="44"/>
      <c r="GAA227" s="44"/>
      <c r="GAB227" s="44"/>
      <c r="GAC227" s="44"/>
      <c r="GAD227" s="44"/>
      <c r="GAE227" s="44"/>
      <c r="GAF227" s="44"/>
      <c r="GAG227" s="44"/>
      <c r="GAH227" s="44"/>
      <c r="GAI227" s="44"/>
      <c r="GAJ227" s="44"/>
      <c r="GAK227" s="44"/>
      <c r="GAL227" s="44"/>
      <c r="GAM227" s="44"/>
      <c r="GAN227" s="44"/>
      <c r="GAO227" s="44"/>
      <c r="GAP227" s="44"/>
      <c r="GAQ227" s="44"/>
      <c r="GAR227" s="44"/>
      <c r="GAS227" s="44"/>
      <c r="GAT227" s="44"/>
      <c r="GAU227" s="44"/>
      <c r="GAV227" s="44"/>
      <c r="GAW227" s="44"/>
      <c r="GAX227" s="44"/>
      <c r="GAY227" s="44"/>
      <c r="GAZ227" s="44"/>
      <c r="GBA227" s="44"/>
      <c r="GBB227" s="44"/>
      <c r="GBC227" s="44"/>
      <c r="GBD227" s="44"/>
      <c r="GBE227" s="44"/>
      <c r="GBF227" s="44"/>
      <c r="GBG227" s="44"/>
      <c r="GBH227" s="44"/>
      <c r="GBI227" s="44"/>
      <c r="GBJ227" s="44"/>
      <c r="GBK227" s="44"/>
      <c r="GBL227" s="44"/>
      <c r="GBM227" s="44"/>
      <c r="GBN227" s="44"/>
      <c r="GBO227" s="44"/>
      <c r="GBP227" s="44"/>
      <c r="GBQ227" s="44"/>
      <c r="GBR227" s="44"/>
      <c r="GBS227" s="44"/>
      <c r="GBT227" s="44"/>
      <c r="GBU227" s="44"/>
      <c r="GBV227" s="44"/>
      <c r="GBW227" s="44"/>
      <c r="GBX227" s="44"/>
      <c r="GBY227" s="44"/>
      <c r="GBZ227" s="44"/>
      <c r="GCA227" s="44"/>
      <c r="GCB227" s="44"/>
      <c r="GCC227" s="44"/>
      <c r="GCD227" s="44"/>
      <c r="GCE227" s="44"/>
      <c r="GCF227" s="44"/>
      <c r="GCG227" s="44"/>
      <c r="GCH227" s="44"/>
      <c r="GCI227" s="44"/>
      <c r="GCJ227" s="44"/>
      <c r="GCK227" s="44"/>
      <c r="GCL227" s="44"/>
      <c r="GCM227" s="44"/>
      <c r="GCN227" s="44"/>
      <c r="GCO227" s="44"/>
      <c r="GCP227" s="44"/>
      <c r="GCQ227" s="44"/>
      <c r="GCR227" s="44"/>
      <c r="GCS227" s="44"/>
      <c r="GCT227" s="44"/>
      <c r="GCU227" s="44"/>
      <c r="GCV227" s="44"/>
      <c r="GCW227" s="44"/>
      <c r="GCX227" s="44"/>
      <c r="GCY227" s="44"/>
      <c r="GCZ227" s="44"/>
      <c r="GDA227" s="44"/>
      <c r="GDB227" s="44"/>
      <c r="GDC227" s="44"/>
      <c r="GDD227" s="44"/>
      <c r="GDE227" s="44"/>
      <c r="GDF227" s="44"/>
      <c r="GDG227" s="44"/>
      <c r="GDH227" s="44"/>
      <c r="GDI227" s="44"/>
      <c r="GDJ227" s="44"/>
      <c r="GDK227" s="44"/>
      <c r="GDL227" s="44"/>
      <c r="GDM227" s="44"/>
      <c r="GDN227" s="44"/>
      <c r="GDO227" s="44"/>
      <c r="GDP227" s="44"/>
      <c r="GDQ227" s="44"/>
      <c r="GDR227" s="44"/>
      <c r="GDS227" s="44"/>
      <c r="GDT227" s="44"/>
      <c r="GDU227" s="44"/>
      <c r="GDV227" s="44"/>
      <c r="GDW227" s="44"/>
      <c r="GDX227" s="44"/>
      <c r="GDY227" s="44"/>
      <c r="GDZ227" s="44"/>
      <c r="GEA227" s="44"/>
      <c r="GEB227" s="44"/>
      <c r="GEC227" s="44"/>
      <c r="GED227" s="44"/>
      <c r="GEE227" s="44"/>
      <c r="GEF227" s="44"/>
      <c r="GEG227" s="44"/>
      <c r="GEH227" s="44"/>
      <c r="GEI227" s="44"/>
      <c r="GEJ227" s="44"/>
      <c r="GEK227" s="44"/>
      <c r="GEL227" s="44"/>
      <c r="GEM227" s="44"/>
      <c r="GEN227" s="44"/>
      <c r="GEO227" s="44"/>
      <c r="GEP227" s="44"/>
      <c r="GEQ227" s="44"/>
      <c r="GER227" s="44"/>
      <c r="GES227" s="44"/>
      <c r="GET227" s="44"/>
      <c r="GEU227" s="44"/>
      <c r="GEV227" s="44"/>
      <c r="GEW227" s="44"/>
      <c r="GEX227" s="44"/>
      <c r="GEY227" s="44"/>
      <c r="GEZ227" s="44"/>
      <c r="GFA227" s="44"/>
      <c r="GFB227" s="44"/>
      <c r="GFC227" s="44"/>
      <c r="GFD227" s="44"/>
      <c r="GFE227" s="44"/>
      <c r="GFF227" s="44"/>
      <c r="GFG227" s="44"/>
      <c r="GFH227" s="44"/>
      <c r="GFI227" s="44"/>
      <c r="GFJ227" s="44"/>
      <c r="GFK227" s="44"/>
      <c r="GFL227" s="44"/>
      <c r="GFM227" s="44"/>
      <c r="GFN227" s="44"/>
      <c r="GFO227" s="44"/>
      <c r="GFP227" s="44"/>
      <c r="GFQ227" s="44"/>
      <c r="GFR227" s="44"/>
      <c r="GFS227" s="44"/>
      <c r="GFT227" s="44"/>
      <c r="GFU227" s="44"/>
      <c r="GFV227" s="44"/>
      <c r="GFW227" s="44"/>
      <c r="GFX227" s="44"/>
      <c r="GFY227" s="44"/>
      <c r="GFZ227" s="44"/>
      <c r="GGA227" s="44"/>
      <c r="GGB227" s="44"/>
      <c r="GGC227" s="44"/>
      <c r="GGD227" s="44"/>
      <c r="GGE227" s="44"/>
      <c r="GGF227" s="44"/>
      <c r="GGG227" s="44"/>
      <c r="GGH227" s="44"/>
      <c r="GGI227" s="44"/>
      <c r="GGJ227" s="44"/>
      <c r="GGK227" s="44"/>
      <c r="GGL227" s="44"/>
      <c r="GGM227" s="44"/>
      <c r="GGN227" s="44"/>
      <c r="GGO227" s="44"/>
      <c r="GGP227" s="44"/>
      <c r="GGQ227" s="44"/>
      <c r="GGR227" s="44"/>
      <c r="GGS227" s="44"/>
      <c r="GGT227" s="44"/>
      <c r="GGU227" s="44"/>
      <c r="GGV227" s="44"/>
      <c r="GGW227" s="44"/>
      <c r="GGX227" s="44"/>
      <c r="GGY227" s="44"/>
      <c r="GGZ227" s="44"/>
      <c r="GHA227" s="44"/>
      <c r="GHB227" s="44"/>
      <c r="GHC227" s="44"/>
      <c r="GHD227" s="44"/>
      <c r="GHE227" s="44"/>
      <c r="GHF227" s="44"/>
      <c r="GHG227" s="44"/>
      <c r="GHH227" s="44"/>
      <c r="GHI227" s="44"/>
      <c r="GHJ227" s="44"/>
      <c r="GHK227" s="44"/>
      <c r="GHL227" s="44"/>
      <c r="GHM227" s="44"/>
      <c r="GHN227" s="44"/>
      <c r="GHO227" s="44"/>
      <c r="GHP227" s="44"/>
      <c r="GHQ227" s="44"/>
      <c r="GHR227" s="44"/>
      <c r="GHS227" s="44"/>
      <c r="GHT227" s="44"/>
      <c r="GHU227" s="44"/>
      <c r="GHV227" s="44"/>
      <c r="GHW227" s="44"/>
      <c r="GHX227" s="44"/>
      <c r="GHY227" s="44"/>
      <c r="GHZ227" s="44"/>
      <c r="GIA227" s="44"/>
      <c r="GIB227" s="44"/>
      <c r="GIC227" s="44"/>
      <c r="GID227" s="44"/>
      <c r="GIE227" s="44"/>
      <c r="GIF227" s="44"/>
      <c r="GIG227" s="44"/>
      <c r="GIH227" s="44"/>
      <c r="GII227" s="44"/>
      <c r="GIJ227" s="44"/>
      <c r="GIK227" s="44"/>
      <c r="GIL227" s="44"/>
      <c r="GIM227" s="44"/>
      <c r="GIN227" s="44"/>
      <c r="GIO227" s="44"/>
      <c r="GIP227" s="44"/>
      <c r="GIQ227" s="44"/>
      <c r="GIR227" s="44"/>
      <c r="GIS227" s="44"/>
      <c r="GIT227" s="44"/>
      <c r="GIU227" s="44"/>
      <c r="GIV227" s="44"/>
      <c r="GIW227" s="44"/>
      <c r="GIX227" s="44"/>
      <c r="GIY227" s="44"/>
      <c r="GIZ227" s="44"/>
      <c r="GJA227" s="44"/>
      <c r="GJB227" s="44"/>
      <c r="GJC227" s="44"/>
      <c r="GJD227" s="44"/>
      <c r="GJE227" s="44"/>
      <c r="GJF227" s="44"/>
      <c r="GJG227" s="44"/>
      <c r="GJH227" s="44"/>
      <c r="GJI227" s="44"/>
      <c r="GJJ227" s="44"/>
      <c r="GJK227" s="44"/>
      <c r="GJL227" s="44"/>
      <c r="GJM227" s="44"/>
      <c r="GJN227" s="44"/>
      <c r="GJO227" s="44"/>
      <c r="GJP227" s="44"/>
      <c r="GJQ227" s="44"/>
      <c r="GJR227" s="44"/>
      <c r="GJS227" s="44"/>
      <c r="GJT227" s="44"/>
      <c r="GJU227" s="44"/>
      <c r="GJV227" s="44"/>
      <c r="GJW227" s="44"/>
      <c r="GJX227" s="44"/>
      <c r="GJY227" s="44"/>
      <c r="GJZ227" s="44"/>
      <c r="GKA227" s="44"/>
      <c r="GKB227" s="44"/>
      <c r="GKC227" s="44"/>
      <c r="GKD227" s="44"/>
      <c r="GKE227" s="44"/>
      <c r="GKF227" s="44"/>
      <c r="GKG227" s="44"/>
      <c r="GKH227" s="44"/>
      <c r="GKI227" s="44"/>
      <c r="GKJ227" s="44"/>
      <c r="GKK227" s="44"/>
      <c r="GKL227" s="44"/>
      <c r="GKM227" s="44"/>
      <c r="GKN227" s="44"/>
      <c r="GKO227" s="44"/>
      <c r="GKP227" s="44"/>
      <c r="GKQ227" s="44"/>
      <c r="GKR227" s="44"/>
      <c r="GKS227" s="44"/>
      <c r="GKT227" s="44"/>
      <c r="GKU227" s="44"/>
      <c r="GKV227" s="44"/>
      <c r="GKW227" s="44"/>
      <c r="GKX227" s="44"/>
      <c r="GKY227" s="44"/>
      <c r="GKZ227" s="44"/>
      <c r="GLA227" s="44"/>
      <c r="GLB227" s="44"/>
      <c r="GLC227" s="44"/>
      <c r="GLD227" s="44"/>
      <c r="GLE227" s="44"/>
      <c r="GLF227" s="44"/>
      <c r="GLG227" s="44"/>
      <c r="GLH227" s="44"/>
      <c r="GLI227" s="44"/>
      <c r="GLJ227" s="44"/>
      <c r="GLK227" s="44"/>
      <c r="GLL227" s="44"/>
      <c r="GLM227" s="44"/>
      <c r="GLN227" s="44"/>
      <c r="GLO227" s="44"/>
      <c r="GLP227" s="44"/>
      <c r="GLQ227" s="44"/>
      <c r="GLR227" s="44"/>
      <c r="GLS227" s="44"/>
      <c r="GLT227" s="44"/>
      <c r="GLU227" s="44"/>
      <c r="GLV227" s="44"/>
      <c r="GLW227" s="44"/>
      <c r="GLX227" s="44"/>
      <c r="GLY227" s="44"/>
      <c r="GLZ227" s="44"/>
      <c r="GMA227" s="44"/>
      <c r="GMB227" s="44"/>
      <c r="GMC227" s="44"/>
      <c r="GMD227" s="44"/>
      <c r="GME227" s="44"/>
      <c r="GMF227" s="44"/>
      <c r="GMG227" s="44"/>
      <c r="GMH227" s="44"/>
      <c r="GMI227" s="44"/>
      <c r="GMJ227" s="44"/>
      <c r="GMK227" s="44"/>
      <c r="GML227" s="44"/>
      <c r="GMM227" s="44"/>
      <c r="GMN227" s="44"/>
      <c r="GMO227" s="44"/>
      <c r="GMP227" s="44"/>
      <c r="GMQ227" s="44"/>
      <c r="GMR227" s="44"/>
      <c r="GMS227" s="44"/>
      <c r="GMT227" s="44"/>
      <c r="GMU227" s="44"/>
      <c r="GMV227" s="44"/>
      <c r="GMW227" s="44"/>
      <c r="GMX227" s="44"/>
      <c r="GMY227" s="44"/>
      <c r="GMZ227" s="44"/>
      <c r="GNA227" s="44"/>
      <c r="GNB227" s="44"/>
      <c r="GNC227" s="44"/>
      <c r="GND227" s="44"/>
      <c r="GNE227" s="44"/>
      <c r="GNF227" s="44"/>
      <c r="GNG227" s="44"/>
      <c r="GNH227" s="44"/>
      <c r="GNI227" s="44"/>
      <c r="GNJ227" s="44"/>
      <c r="GNK227" s="44"/>
      <c r="GNL227" s="44"/>
      <c r="GNM227" s="44"/>
      <c r="GNN227" s="44"/>
      <c r="GNO227" s="44"/>
      <c r="GNP227" s="44"/>
      <c r="GNQ227" s="44"/>
      <c r="GNR227" s="44"/>
      <c r="GNS227" s="44"/>
      <c r="GNT227" s="44"/>
      <c r="GNU227" s="44"/>
      <c r="GNV227" s="44"/>
      <c r="GNW227" s="44"/>
      <c r="GNX227" s="44"/>
      <c r="GNY227" s="44"/>
      <c r="GNZ227" s="44"/>
      <c r="GOA227" s="44"/>
      <c r="GOB227" s="44"/>
      <c r="GOC227" s="44"/>
      <c r="GOD227" s="44"/>
      <c r="GOE227" s="44"/>
      <c r="GOF227" s="44"/>
      <c r="GOG227" s="44"/>
      <c r="GOH227" s="44"/>
      <c r="GOI227" s="44"/>
      <c r="GOJ227" s="44"/>
      <c r="GOK227" s="44"/>
      <c r="GOL227" s="44"/>
      <c r="GOM227" s="44"/>
      <c r="GON227" s="44"/>
      <c r="GOO227" s="44"/>
      <c r="GOP227" s="44"/>
      <c r="GOQ227" s="44"/>
      <c r="GOR227" s="44"/>
      <c r="GOS227" s="44"/>
      <c r="GOT227" s="44"/>
      <c r="GOU227" s="44"/>
      <c r="GOV227" s="44"/>
      <c r="GOW227" s="44"/>
      <c r="GOX227" s="44"/>
      <c r="GOY227" s="44"/>
      <c r="GOZ227" s="44"/>
      <c r="GPA227" s="44"/>
      <c r="GPB227" s="44"/>
      <c r="GPC227" s="44"/>
      <c r="GPD227" s="44"/>
      <c r="GPE227" s="44"/>
      <c r="GPF227" s="44"/>
      <c r="GPG227" s="44"/>
      <c r="GPH227" s="44"/>
      <c r="GPI227" s="44"/>
      <c r="GPJ227" s="44"/>
      <c r="GPK227" s="44"/>
      <c r="GPL227" s="44"/>
      <c r="GPM227" s="44"/>
      <c r="GPN227" s="44"/>
      <c r="GPO227" s="44"/>
      <c r="GPP227" s="44"/>
      <c r="GPQ227" s="44"/>
      <c r="GPR227" s="44"/>
      <c r="GPS227" s="44"/>
      <c r="GPT227" s="44"/>
      <c r="GPU227" s="44"/>
      <c r="GPV227" s="44"/>
      <c r="GPW227" s="44"/>
      <c r="GPX227" s="44"/>
      <c r="GPY227" s="44"/>
      <c r="GPZ227" s="44"/>
      <c r="GQA227" s="44"/>
      <c r="GQB227" s="44"/>
      <c r="GQC227" s="44"/>
      <c r="GQD227" s="44"/>
      <c r="GQE227" s="44"/>
      <c r="GQF227" s="44"/>
      <c r="GQG227" s="44"/>
      <c r="GQH227" s="44"/>
      <c r="GQI227" s="44"/>
      <c r="GQJ227" s="44"/>
      <c r="GQK227" s="44"/>
      <c r="GQL227" s="44"/>
      <c r="GQM227" s="44"/>
      <c r="GQN227" s="44"/>
      <c r="GQO227" s="44"/>
      <c r="GQP227" s="44"/>
      <c r="GQQ227" s="44"/>
      <c r="GQR227" s="44"/>
      <c r="GQS227" s="44"/>
      <c r="GQT227" s="44"/>
      <c r="GQU227" s="44"/>
      <c r="GQV227" s="44"/>
      <c r="GQW227" s="44"/>
      <c r="GQX227" s="44"/>
      <c r="GQY227" s="44"/>
      <c r="GQZ227" s="44"/>
      <c r="GRA227" s="44"/>
      <c r="GRB227" s="44"/>
      <c r="GRC227" s="44"/>
      <c r="GRD227" s="44"/>
      <c r="GRE227" s="44"/>
      <c r="GRF227" s="44"/>
      <c r="GRG227" s="44"/>
      <c r="GRH227" s="44"/>
      <c r="GRI227" s="44"/>
      <c r="GRJ227" s="44"/>
      <c r="GRK227" s="44"/>
      <c r="GRL227" s="44"/>
      <c r="GRM227" s="44"/>
      <c r="GRN227" s="44"/>
      <c r="GRO227" s="44"/>
      <c r="GRP227" s="44"/>
      <c r="GRQ227" s="44"/>
      <c r="GRR227" s="44"/>
      <c r="GRS227" s="44"/>
      <c r="GRT227" s="44"/>
      <c r="GRU227" s="44"/>
      <c r="GRV227" s="44"/>
      <c r="GRW227" s="44"/>
      <c r="GRX227" s="44"/>
      <c r="GRY227" s="44"/>
      <c r="GRZ227" s="44"/>
      <c r="GSA227" s="44"/>
      <c r="GSB227" s="44"/>
      <c r="GSC227" s="44"/>
      <c r="GSD227" s="44"/>
      <c r="GSE227" s="44"/>
      <c r="GSF227" s="44"/>
      <c r="GSG227" s="44"/>
      <c r="GSH227" s="44"/>
      <c r="GSI227" s="44"/>
      <c r="GSJ227" s="44"/>
      <c r="GSK227" s="44"/>
      <c r="GSL227" s="44"/>
      <c r="GSM227" s="44"/>
      <c r="GSN227" s="44"/>
      <c r="GSO227" s="44"/>
      <c r="GSP227" s="44"/>
      <c r="GSQ227" s="44"/>
      <c r="GSR227" s="44"/>
      <c r="GSS227" s="44"/>
      <c r="GST227" s="44"/>
      <c r="GSU227" s="44"/>
      <c r="GSV227" s="44"/>
      <c r="GSW227" s="44"/>
      <c r="GSX227" s="44"/>
      <c r="GSY227" s="44"/>
      <c r="GSZ227" s="44"/>
      <c r="GTA227" s="44"/>
      <c r="GTB227" s="44"/>
      <c r="GTC227" s="44"/>
      <c r="GTD227" s="44"/>
      <c r="GTE227" s="44"/>
      <c r="GTF227" s="44"/>
      <c r="GTG227" s="44"/>
      <c r="GTH227" s="44"/>
      <c r="GTI227" s="44"/>
      <c r="GTJ227" s="44"/>
      <c r="GTK227" s="44"/>
      <c r="GTL227" s="44"/>
      <c r="GTM227" s="44"/>
      <c r="GTN227" s="44"/>
      <c r="GTO227" s="44"/>
      <c r="GTP227" s="44"/>
      <c r="GTQ227" s="44"/>
      <c r="GTR227" s="44"/>
      <c r="GTS227" s="44"/>
      <c r="GTT227" s="44"/>
      <c r="GTU227" s="44"/>
      <c r="GTV227" s="44"/>
      <c r="GTW227" s="44"/>
      <c r="GTX227" s="44"/>
      <c r="GTY227" s="44"/>
      <c r="GTZ227" s="44"/>
      <c r="GUA227" s="44"/>
      <c r="GUB227" s="44"/>
      <c r="GUC227" s="44"/>
      <c r="GUD227" s="44"/>
      <c r="GUE227" s="44"/>
      <c r="GUF227" s="44"/>
      <c r="GUG227" s="44"/>
      <c r="GUH227" s="44"/>
      <c r="GUI227" s="44"/>
      <c r="GUJ227" s="44"/>
      <c r="GUK227" s="44"/>
      <c r="GUL227" s="44"/>
      <c r="GUM227" s="44"/>
      <c r="GUN227" s="44"/>
      <c r="GUO227" s="44"/>
      <c r="GUP227" s="44"/>
      <c r="GUQ227" s="44"/>
      <c r="GUR227" s="44"/>
      <c r="GUS227" s="44"/>
      <c r="GUT227" s="44"/>
      <c r="GUU227" s="44"/>
      <c r="GUV227" s="44"/>
      <c r="GUW227" s="44"/>
      <c r="GUX227" s="44"/>
      <c r="GUY227" s="44"/>
      <c r="GUZ227" s="44"/>
      <c r="GVA227" s="44"/>
      <c r="GVB227" s="44"/>
      <c r="GVC227" s="44"/>
      <c r="GVD227" s="44"/>
      <c r="GVE227" s="44"/>
      <c r="GVF227" s="44"/>
      <c r="GVG227" s="44"/>
      <c r="GVH227" s="44"/>
      <c r="GVI227" s="44"/>
      <c r="GVJ227" s="44"/>
      <c r="GVK227" s="44"/>
      <c r="GVL227" s="44"/>
      <c r="GVM227" s="44"/>
      <c r="GVN227" s="44"/>
      <c r="GVO227" s="44"/>
      <c r="GVP227" s="44"/>
      <c r="GVQ227" s="44"/>
      <c r="GVR227" s="44"/>
      <c r="GVS227" s="44"/>
      <c r="GVT227" s="44"/>
      <c r="GVU227" s="44"/>
      <c r="GVV227" s="44"/>
      <c r="GVW227" s="44"/>
      <c r="GVX227" s="44"/>
      <c r="GVY227" s="44"/>
      <c r="GVZ227" s="44"/>
      <c r="GWA227" s="44"/>
      <c r="GWB227" s="44"/>
      <c r="GWC227" s="44"/>
      <c r="GWD227" s="44"/>
      <c r="GWE227" s="44"/>
      <c r="GWF227" s="44"/>
      <c r="GWG227" s="44"/>
      <c r="GWH227" s="44"/>
      <c r="GWI227" s="44"/>
      <c r="GWJ227" s="44"/>
      <c r="GWK227" s="44"/>
      <c r="GWL227" s="44"/>
      <c r="GWM227" s="44"/>
      <c r="GWN227" s="44"/>
      <c r="GWO227" s="44"/>
      <c r="GWP227" s="44"/>
      <c r="GWQ227" s="44"/>
      <c r="GWR227" s="44"/>
      <c r="GWS227" s="44"/>
      <c r="GWT227" s="44"/>
      <c r="GWU227" s="44"/>
      <c r="GWV227" s="44"/>
      <c r="GWW227" s="44"/>
      <c r="GWX227" s="44"/>
      <c r="GWY227" s="44"/>
      <c r="GWZ227" s="44"/>
      <c r="GXA227" s="44"/>
      <c r="GXB227" s="44"/>
      <c r="GXC227" s="44"/>
      <c r="GXD227" s="44"/>
      <c r="GXE227" s="44"/>
      <c r="GXF227" s="44"/>
      <c r="GXG227" s="44"/>
      <c r="GXH227" s="44"/>
      <c r="GXI227" s="44"/>
      <c r="GXJ227" s="44"/>
      <c r="GXK227" s="44"/>
      <c r="GXL227" s="44"/>
      <c r="GXM227" s="44"/>
      <c r="GXN227" s="44"/>
      <c r="GXO227" s="44"/>
      <c r="GXP227" s="44"/>
      <c r="GXQ227" s="44"/>
      <c r="GXR227" s="44"/>
      <c r="GXS227" s="44"/>
      <c r="GXT227" s="44"/>
      <c r="GXU227" s="44"/>
      <c r="GXV227" s="44"/>
      <c r="GXW227" s="44"/>
      <c r="GXX227" s="44"/>
      <c r="GXY227" s="44"/>
      <c r="GXZ227" s="44"/>
      <c r="GYA227" s="44"/>
      <c r="GYB227" s="44"/>
      <c r="GYC227" s="44"/>
      <c r="GYD227" s="44"/>
      <c r="GYE227" s="44"/>
      <c r="GYF227" s="44"/>
      <c r="GYG227" s="44"/>
      <c r="GYH227" s="44"/>
      <c r="GYI227" s="44"/>
      <c r="GYJ227" s="44"/>
      <c r="GYK227" s="44"/>
      <c r="GYL227" s="44"/>
      <c r="GYM227" s="44"/>
      <c r="GYN227" s="44"/>
      <c r="GYO227" s="44"/>
      <c r="GYP227" s="44"/>
      <c r="GYQ227" s="44"/>
      <c r="GYR227" s="44"/>
      <c r="GYS227" s="44"/>
      <c r="GYT227" s="44"/>
      <c r="GYU227" s="44"/>
      <c r="GYV227" s="44"/>
      <c r="GYW227" s="44"/>
      <c r="GYX227" s="44"/>
      <c r="GYY227" s="44"/>
      <c r="GYZ227" s="44"/>
      <c r="GZA227" s="44"/>
      <c r="GZB227" s="44"/>
      <c r="GZC227" s="44"/>
      <c r="GZD227" s="44"/>
      <c r="GZE227" s="44"/>
      <c r="GZF227" s="44"/>
      <c r="GZG227" s="44"/>
      <c r="GZH227" s="44"/>
      <c r="GZI227" s="44"/>
      <c r="GZJ227" s="44"/>
      <c r="GZK227" s="44"/>
      <c r="GZL227" s="44"/>
      <c r="GZM227" s="44"/>
      <c r="GZN227" s="44"/>
      <c r="GZO227" s="44"/>
      <c r="GZP227" s="44"/>
      <c r="GZQ227" s="44"/>
      <c r="GZR227" s="44"/>
      <c r="GZS227" s="44"/>
      <c r="GZT227" s="44"/>
      <c r="GZU227" s="44"/>
      <c r="GZV227" s="44"/>
      <c r="GZW227" s="44"/>
      <c r="GZX227" s="44"/>
      <c r="GZY227" s="44"/>
      <c r="GZZ227" s="44"/>
      <c r="HAA227" s="44"/>
      <c r="HAB227" s="44"/>
      <c r="HAC227" s="44"/>
      <c r="HAD227" s="44"/>
      <c r="HAE227" s="44"/>
      <c r="HAF227" s="44"/>
      <c r="HAG227" s="44"/>
      <c r="HAH227" s="44"/>
      <c r="HAI227" s="44"/>
      <c r="HAJ227" s="44"/>
      <c r="HAK227" s="44"/>
      <c r="HAL227" s="44"/>
      <c r="HAM227" s="44"/>
      <c r="HAN227" s="44"/>
      <c r="HAO227" s="44"/>
      <c r="HAP227" s="44"/>
      <c r="HAQ227" s="44"/>
      <c r="HAR227" s="44"/>
      <c r="HAS227" s="44"/>
      <c r="HAT227" s="44"/>
      <c r="HAU227" s="44"/>
      <c r="HAV227" s="44"/>
      <c r="HAW227" s="44"/>
      <c r="HAX227" s="44"/>
      <c r="HAY227" s="44"/>
      <c r="HAZ227" s="44"/>
      <c r="HBA227" s="44"/>
      <c r="HBB227" s="44"/>
      <c r="HBC227" s="44"/>
      <c r="HBD227" s="44"/>
      <c r="HBE227" s="44"/>
      <c r="HBF227" s="44"/>
      <c r="HBG227" s="44"/>
      <c r="HBH227" s="44"/>
      <c r="HBI227" s="44"/>
      <c r="HBJ227" s="44"/>
      <c r="HBK227" s="44"/>
      <c r="HBL227" s="44"/>
      <c r="HBM227" s="44"/>
      <c r="HBN227" s="44"/>
      <c r="HBO227" s="44"/>
      <c r="HBP227" s="44"/>
      <c r="HBQ227" s="44"/>
      <c r="HBR227" s="44"/>
      <c r="HBS227" s="44"/>
      <c r="HBT227" s="44"/>
      <c r="HBU227" s="44"/>
      <c r="HBV227" s="44"/>
      <c r="HBW227" s="44"/>
      <c r="HBX227" s="44"/>
      <c r="HBY227" s="44"/>
      <c r="HBZ227" s="44"/>
      <c r="HCA227" s="44"/>
      <c r="HCB227" s="44"/>
      <c r="HCC227" s="44"/>
      <c r="HCD227" s="44"/>
      <c r="HCE227" s="44"/>
      <c r="HCF227" s="44"/>
      <c r="HCG227" s="44"/>
      <c r="HCH227" s="44"/>
      <c r="HCI227" s="44"/>
      <c r="HCJ227" s="44"/>
      <c r="HCK227" s="44"/>
      <c r="HCL227" s="44"/>
      <c r="HCM227" s="44"/>
      <c r="HCN227" s="44"/>
      <c r="HCO227" s="44"/>
      <c r="HCP227" s="44"/>
      <c r="HCQ227" s="44"/>
      <c r="HCR227" s="44"/>
      <c r="HCS227" s="44"/>
      <c r="HCT227" s="44"/>
      <c r="HCU227" s="44"/>
      <c r="HCV227" s="44"/>
      <c r="HCW227" s="44"/>
      <c r="HCX227" s="44"/>
      <c r="HCY227" s="44"/>
      <c r="HCZ227" s="44"/>
      <c r="HDA227" s="44"/>
      <c r="HDB227" s="44"/>
      <c r="HDC227" s="44"/>
      <c r="HDD227" s="44"/>
      <c r="HDE227" s="44"/>
      <c r="HDF227" s="44"/>
      <c r="HDG227" s="44"/>
      <c r="HDH227" s="44"/>
      <c r="HDI227" s="44"/>
      <c r="HDJ227" s="44"/>
      <c r="HDK227" s="44"/>
      <c r="HDL227" s="44"/>
      <c r="HDM227" s="44"/>
      <c r="HDN227" s="44"/>
      <c r="HDO227" s="44"/>
      <c r="HDP227" s="44"/>
      <c r="HDQ227" s="44"/>
      <c r="HDR227" s="44"/>
      <c r="HDS227" s="44"/>
      <c r="HDT227" s="44"/>
      <c r="HDU227" s="44"/>
      <c r="HDV227" s="44"/>
      <c r="HDW227" s="44"/>
      <c r="HDX227" s="44"/>
      <c r="HDY227" s="44"/>
      <c r="HDZ227" s="44"/>
      <c r="HEA227" s="44"/>
      <c r="HEB227" s="44"/>
      <c r="HEC227" s="44"/>
      <c r="HED227" s="44"/>
      <c r="HEE227" s="44"/>
      <c r="HEF227" s="44"/>
      <c r="HEG227" s="44"/>
      <c r="HEH227" s="44"/>
      <c r="HEI227" s="44"/>
      <c r="HEJ227" s="44"/>
      <c r="HEK227" s="44"/>
      <c r="HEL227" s="44"/>
      <c r="HEM227" s="44"/>
      <c r="HEN227" s="44"/>
      <c r="HEO227" s="44"/>
      <c r="HEP227" s="44"/>
      <c r="HEQ227" s="44"/>
      <c r="HER227" s="44"/>
      <c r="HES227" s="44"/>
      <c r="HET227" s="44"/>
      <c r="HEU227" s="44"/>
      <c r="HEV227" s="44"/>
      <c r="HEW227" s="44"/>
      <c r="HEX227" s="44"/>
      <c r="HEY227" s="44"/>
      <c r="HEZ227" s="44"/>
      <c r="HFA227" s="44"/>
      <c r="HFB227" s="44"/>
      <c r="HFC227" s="44"/>
      <c r="HFD227" s="44"/>
      <c r="HFE227" s="44"/>
      <c r="HFF227" s="44"/>
      <c r="HFG227" s="44"/>
      <c r="HFH227" s="44"/>
      <c r="HFI227" s="44"/>
      <c r="HFJ227" s="44"/>
      <c r="HFK227" s="44"/>
      <c r="HFL227" s="44"/>
      <c r="HFM227" s="44"/>
      <c r="HFN227" s="44"/>
      <c r="HFO227" s="44"/>
      <c r="HFP227" s="44"/>
      <c r="HFQ227" s="44"/>
      <c r="HFR227" s="44"/>
      <c r="HFS227" s="44"/>
      <c r="HFT227" s="44"/>
      <c r="HFU227" s="44"/>
      <c r="HFV227" s="44"/>
      <c r="HFW227" s="44"/>
      <c r="HFX227" s="44"/>
      <c r="HFY227" s="44"/>
      <c r="HFZ227" s="44"/>
      <c r="HGA227" s="44"/>
      <c r="HGB227" s="44"/>
      <c r="HGC227" s="44"/>
      <c r="HGD227" s="44"/>
      <c r="HGE227" s="44"/>
      <c r="HGF227" s="44"/>
      <c r="HGG227" s="44"/>
      <c r="HGH227" s="44"/>
      <c r="HGI227" s="44"/>
      <c r="HGJ227" s="44"/>
      <c r="HGK227" s="44"/>
      <c r="HGL227" s="44"/>
      <c r="HGM227" s="44"/>
      <c r="HGN227" s="44"/>
      <c r="HGO227" s="44"/>
      <c r="HGP227" s="44"/>
      <c r="HGQ227" s="44"/>
      <c r="HGR227" s="44"/>
      <c r="HGS227" s="44"/>
      <c r="HGT227" s="44"/>
      <c r="HGU227" s="44"/>
      <c r="HGV227" s="44"/>
      <c r="HGW227" s="44"/>
      <c r="HGX227" s="44"/>
      <c r="HGY227" s="44"/>
      <c r="HGZ227" s="44"/>
      <c r="HHA227" s="44"/>
      <c r="HHB227" s="44"/>
      <c r="HHC227" s="44"/>
      <c r="HHD227" s="44"/>
      <c r="HHE227" s="44"/>
      <c r="HHF227" s="44"/>
      <c r="HHG227" s="44"/>
      <c r="HHH227" s="44"/>
      <c r="HHI227" s="44"/>
      <c r="HHJ227" s="44"/>
      <c r="HHK227" s="44"/>
      <c r="HHL227" s="44"/>
      <c r="HHM227" s="44"/>
      <c r="HHN227" s="44"/>
      <c r="HHO227" s="44"/>
      <c r="HHP227" s="44"/>
      <c r="HHQ227" s="44"/>
      <c r="HHR227" s="44"/>
      <c r="HHS227" s="44"/>
      <c r="HHT227" s="44"/>
      <c r="HHU227" s="44"/>
      <c r="HHV227" s="44"/>
      <c r="HHW227" s="44"/>
      <c r="HHX227" s="44"/>
      <c r="HHY227" s="44"/>
      <c r="HHZ227" s="44"/>
      <c r="HIA227" s="44"/>
      <c r="HIB227" s="44"/>
      <c r="HIC227" s="44"/>
      <c r="HID227" s="44"/>
      <c r="HIE227" s="44"/>
      <c r="HIF227" s="44"/>
      <c r="HIG227" s="44"/>
      <c r="HIH227" s="44"/>
      <c r="HII227" s="44"/>
      <c r="HIJ227" s="44"/>
      <c r="HIK227" s="44"/>
      <c r="HIL227" s="44"/>
      <c r="HIM227" s="44"/>
      <c r="HIN227" s="44"/>
      <c r="HIO227" s="44"/>
      <c r="HIP227" s="44"/>
      <c r="HIQ227" s="44"/>
      <c r="HIR227" s="44"/>
      <c r="HIS227" s="44"/>
      <c r="HIT227" s="44"/>
      <c r="HIU227" s="44"/>
      <c r="HIV227" s="44"/>
      <c r="HIW227" s="44"/>
      <c r="HIX227" s="44"/>
      <c r="HIY227" s="44"/>
      <c r="HIZ227" s="44"/>
      <c r="HJA227" s="44"/>
      <c r="HJB227" s="44"/>
      <c r="HJC227" s="44"/>
      <c r="HJD227" s="44"/>
      <c r="HJE227" s="44"/>
      <c r="HJF227" s="44"/>
      <c r="HJG227" s="44"/>
      <c r="HJH227" s="44"/>
      <c r="HJI227" s="44"/>
      <c r="HJJ227" s="44"/>
      <c r="HJK227" s="44"/>
      <c r="HJL227" s="44"/>
      <c r="HJM227" s="44"/>
      <c r="HJN227" s="44"/>
      <c r="HJO227" s="44"/>
      <c r="HJP227" s="44"/>
      <c r="HJQ227" s="44"/>
      <c r="HJR227" s="44"/>
      <c r="HJS227" s="44"/>
      <c r="HJT227" s="44"/>
      <c r="HJU227" s="44"/>
      <c r="HJV227" s="44"/>
      <c r="HJW227" s="44"/>
      <c r="HJX227" s="44"/>
      <c r="HJY227" s="44"/>
      <c r="HJZ227" s="44"/>
      <c r="HKA227" s="44"/>
      <c r="HKB227" s="44"/>
      <c r="HKC227" s="44"/>
      <c r="HKD227" s="44"/>
      <c r="HKE227" s="44"/>
      <c r="HKF227" s="44"/>
      <c r="HKG227" s="44"/>
      <c r="HKH227" s="44"/>
      <c r="HKI227" s="44"/>
      <c r="HKJ227" s="44"/>
      <c r="HKK227" s="44"/>
      <c r="HKL227" s="44"/>
      <c r="HKM227" s="44"/>
      <c r="HKN227" s="44"/>
      <c r="HKO227" s="44"/>
      <c r="HKP227" s="44"/>
      <c r="HKQ227" s="44"/>
      <c r="HKR227" s="44"/>
      <c r="HKS227" s="44"/>
      <c r="HKT227" s="44"/>
      <c r="HKU227" s="44"/>
      <c r="HKV227" s="44"/>
      <c r="HKW227" s="44"/>
      <c r="HKX227" s="44"/>
      <c r="HKY227" s="44"/>
      <c r="HKZ227" s="44"/>
      <c r="HLA227" s="44"/>
      <c r="HLB227" s="44"/>
      <c r="HLC227" s="44"/>
      <c r="HLD227" s="44"/>
      <c r="HLE227" s="44"/>
      <c r="HLF227" s="44"/>
      <c r="HLG227" s="44"/>
      <c r="HLH227" s="44"/>
      <c r="HLI227" s="44"/>
      <c r="HLJ227" s="44"/>
      <c r="HLK227" s="44"/>
      <c r="HLL227" s="44"/>
      <c r="HLM227" s="44"/>
      <c r="HLN227" s="44"/>
      <c r="HLO227" s="44"/>
      <c r="HLP227" s="44"/>
      <c r="HLQ227" s="44"/>
      <c r="HLR227" s="44"/>
      <c r="HLS227" s="44"/>
      <c r="HLT227" s="44"/>
      <c r="HLU227" s="44"/>
      <c r="HLV227" s="44"/>
      <c r="HLW227" s="44"/>
      <c r="HLX227" s="44"/>
      <c r="HLY227" s="44"/>
      <c r="HLZ227" s="44"/>
      <c r="HMA227" s="44"/>
      <c r="HMB227" s="44"/>
      <c r="HMC227" s="44"/>
      <c r="HMD227" s="44"/>
      <c r="HME227" s="44"/>
      <c r="HMF227" s="44"/>
      <c r="HMG227" s="44"/>
      <c r="HMH227" s="44"/>
      <c r="HMI227" s="44"/>
      <c r="HMJ227" s="44"/>
      <c r="HMK227" s="44"/>
      <c r="HML227" s="44"/>
      <c r="HMM227" s="44"/>
      <c r="HMN227" s="44"/>
      <c r="HMO227" s="44"/>
      <c r="HMP227" s="44"/>
      <c r="HMQ227" s="44"/>
      <c r="HMR227" s="44"/>
      <c r="HMS227" s="44"/>
      <c r="HMT227" s="44"/>
      <c r="HMU227" s="44"/>
      <c r="HMV227" s="44"/>
      <c r="HMW227" s="44"/>
      <c r="HMX227" s="44"/>
      <c r="HMY227" s="44"/>
      <c r="HMZ227" s="44"/>
      <c r="HNA227" s="44"/>
      <c r="HNB227" s="44"/>
      <c r="HNC227" s="44"/>
      <c r="HND227" s="44"/>
      <c r="HNE227" s="44"/>
      <c r="HNF227" s="44"/>
      <c r="HNG227" s="44"/>
      <c r="HNH227" s="44"/>
      <c r="HNI227" s="44"/>
      <c r="HNJ227" s="44"/>
      <c r="HNK227" s="44"/>
      <c r="HNL227" s="44"/>
      <c r="HNM227" s="44"/>
      <c r="HNN227" s="44"/>
      <c r="HNO227" s="44"/>
      <c r="HNP227" s="44"/>
      <c r="HNQ227" s="44"/>
      <c r="HNR227" s="44"/>
      <c r="HNS227" s="44"/>
      <c r="HNT227" s="44"/>
      <c r="HNU227" s="44"/>
      <c r="HNV227" s="44"/>
      <c r="HNW227" s="44"/>
      <c r="HNX227" s="44"/>
      <c r="HNY227" s="44"/>
      <c r="HNZ227" s="44"/>
      <c r="HOA227" s="44"/>
      <c r="HOB227" s="44"/>
      <c r="HOC227" s="44"/>
      <c r="HOD227" s="44"/>
      <c r="HOE227" s="44"/>
      <c r="HOF227" s="44"/>
      <c r="HOG227" s="44"/>
      <c r="HOH227" s="44"/>
      <c r="HOI227" s="44"/>
      <c r="HOJ227" s="44"/>
      <c r="HOK227" s="44"/>
      <c r="HOL227" s="44"/>
      <c r="HOM227" s="44"/>
      <c r="HON227" s="44"/>
      <c r="HOO227" s="44"/>
      <c r="HOP227" s="44"/>
      <c r="HOQ227" s="44"/>
      <c r="HOR227" s="44"/>
      <c r="HOS227" s="44"/>
      <c r="HOT227" s="44"/>
      <c r="HOU227" s="44"/>
      <c r="HOV227" s="44"/>
      <c r="HOW227" s="44"/>
      <c r="HOX227" s="44"/>
      <c r="HOY227" s="44"/>
      <c r="HOZ227" s="44"/>
      <c r="HPA227" s="44"/>
      <c r="HPB227" s="44"/>
      <c r="HPC227" s="44"/>
      <c r="HPD227" s="44"/>
      <c r="HPE227" s="44"/>
      <c r="HPF227" s="44"/>
      <c r="HPG227" s="44"/>
      <c r="HPH227" s="44"/>
      <c r="HPI227" s="44"/>
      <c r="HPJ227" s="44"/>
      <c r="HPK227" s="44"/>
      <c r="HPL227" s="44"/>
      <c r="HPM227" s="44"/>
      <c r="HPN227" s="44"/>
      <c r="HPO227" s="44"/>
      <c r="HPP227" s="44"/>
      <c r="HPQ227" s="44"/>
      <c r="HPR227" s="44"/>
      <c r="HPS227" s="44"/>
      <c r="HPT227" s="44"/>
      <c r="HPU227" s="44"/>
      <c r="HPV227" s="44"/>
      <c r="HPW227" s="44"/>
      <c r="HPX227" s="44"/>
      <c r="HPY227" s="44"/>
      <c r="HPZ227" s="44"/>
      <c r="HQA227" s="44"/>
      <c r="HQB227" s="44"/>
      <c r="HQC227" s="44"/>
      <c r="HQD227" s="44"/>
      <c r="HQE227" s="44"/>
      <c r="HQF227" s="44"/>
      <c r="HQG227" s="44"/>
      <c r="HQH227" s="44"/>
      <c r="HQI227" s="44"/>
      <c r="HQJ227" s="44"/>
      <c r="HQK227" s="44"/>
      <c r="HQL227" s="44"/>
      <c r="HQM227" s="44"/>
      <c r="HQN227" s="44"/>
      <c r="HQO227" s="44"/>
      <c r="HQP227" s="44"/>
      <c r="HQQ227" s="44"/>
      <c r="HQR227" s="44"/>
      <c r="HQS227" s="44"/>
      <c r="HQT227" s="44"/>
      <c r="HQU227" s="44"/>
      <c r="HQV227" s="44"/>
      <c r="HQW227" s="44"/>
      <c r="HQX227" s="44"/>
      <c r="HQY227" s="44"/>
      <c r="HQZ227" s="44"/>
      <c r="HRA227" s="44"/>
      <c r="HRB227" s="44"/>
      <c r="HRC227" s="44"/>
      <c r="HRD227" s="44"/>
      <c r="HRE227" s="44"/>
      <c r="HRF227" s="44"/>
      <c r="HRG227" s="44"/>
      <c r="HRH227" s="44"/>
      <c r="HRI227" s="44"/>
      <c r="HRJ227" s="44"/>
      <c r="HRK227" s="44"/>
      <c r="HRL227" s="44"/>
      <c r="HRM227" s="44"/>
      <c r="HRN227" s="44"/>
      <c r="HRO227" s="44"/>
      <c r="HRP227" s="44"/>
      <c r="HRQ227" s="44"/>
      <c r="HRR227" s="44"/>
      <c r="HRS227" s="44"/>
      <c r="HRT227" s="44"/>
      <c r="HRU227" s="44"/>
      <c r="HRV227" s="44"/>
      <c r="HRW227" s="44"/>
      <c r="HRX227" s="44"/>
      <c r="HRY227" s="44"/>
      <c r="HRZ227" s="44"/>
      <c r="HSA227" s="44"/>
      <c r="HSB227" s="44"/>
      <c r="HSC227" s="44"/>
      <c r="HSD227" s="44"/>
      <c r="HSE227" s="44"/>
      <c r="HSF227" s="44"/>
      <c r="HSG227" s="44"/>
      <c r="HSH227" s="44"/>
      <c r="HSI227" s="44"/>
      <c r="HSJ227" s="44"/>
      <c r="HSK227" s="44"/>
      <c r="HSL227" s="44"/>
      <c r="HSM227" s="44"/>
      <c r="HSN227" s="44"/>
      <c r="HSO227" s="44"/>
      <c r="HSP227" s="44"/>
      <c r="HSQ227" s="44"/>
      <c r="HSR227" s="44"/>
      <c r="HSS227" s="44"/>
      <c r="HST227" s="44"/>
      <c r="HSU227" s="44"/>
      <c r="HSV227" s="44"/>
      <c r="HSW227" s="44"/>
      <c r="HSX227" s="44"/>
      <c r="HSY227" s="44"/>
      <c r="HSZ227" s="44"/>
      <c r="HTA227" s="44"/>
      <c r="HTB227" s="44"/>
      <c r="HTC227" s="44"/>
      <c r="HTD227" s="44"/>
      <c r="HTE227" s="44"/>
      <c r="HTF227" s="44"/>
      <c r="HTG227" s="44"/>
      <c r="HTH227" s="44"/>
      <c r="HTI227" s="44"/>
      <c r="HTJ227" s="44"/>
      <c r="HTK227" s="44"/>
      <c r="HTL227" s="44"/>
      <c r="HTM227" s="44"/>
      <c r="HTN227" s="44"/>
      <c r="HTO227" s="44"/>
      <c r="HTP227" s="44"/>
      <c r="HTQ227" s="44"/>
      <c r="HTR227" s="44"/>
      <c r="HTS227" s="44"/>
      <c r="HTT227" s="44"/>
      <c r="HTU227" s="44"/>
      <c r="HTV227" s="44"/>
      <c r="HTW227" s="44"/>
      <c r="HTX227" s="44"/>
      <c r="HTY227" s="44"/>
      <c r="HTZ227" s="44"/>
      <c r="HUA227" s="44"/>
      <c r="HUB227" s="44"/>
      <c r="HUC227" s="44"/>
      <c r="HUD227" s="44"/>
      <c r="HUE227" s="44"/>
      <c r="HUF227" s="44"/>
      <c r="HUG227" s="44"/>
      <c r="HUH227" s="44"/>
      <c r="HUI227" s="44"/>
      <c r="HUJ227" s="44"/>
      <c r="HUK227" s="44"/>
      <c r="HUL227" s="44"/>
      <c r="HUM227" s="44"/>
      <c r="HUN227" s="44"/>
      <c r="HUO227" s="44"/>
      <c r="HUP227" s="44"/>
      <c r="HUQ227" s="44"/>
      <c r="HUR227" s="44"/>
      <c r="HUS227" s="44"/>
      <c r="HUT227" s="44"/>
      <c r="HUU227" s="44"/>
      <c r="HUV227" s="44"/>
      <c r="HUW227" s="44"/>
      <c r="HUX227" s="44"/>
      <c r="HUY227" s="44"/>
      <c r="HUZ227" s="44"/>
      <c r="HVA227" s="44"/>
      <c r="HVB227" s="44"/>
      <c r="HVC227" s="44"/>
      <c r="HVD227" s="44"/>
      <c r="HVE227" s="44"/>
      <c r="HVF227" s="44"/>
      <c r="HVG227" s="44"/>
      <c r="HVH227" s="44"/>
      <c r="HVI227" s="44"/>
      <c r="HVJ227" s="44"/>
      <c r="HVK227" s="44"/>
      <c r="HVL227" s="44"/>
      <c r="HVM227" s="44"/>
      <c r="HVN227" s="44"/>
      <c r="HVO227" s="44"/>
      <c r="HVP227" s="44"/>
      <c r="HVQ227" s="44"/>
      <c r="HVR227" s="44"/>
      <c r="HVS227" s="44"/>
      <c r="HVT227" s="44"/>
      <c r="HVU227" s="44"/>
      <c r="HVV227" s="44"/>
      <c r="HVW227" s="44"/>
      <c r="HVX227" s="44"/>
      <c r="HVY227" s="44"/>
      <c r="HVZ227" s="44"/>
      <c r="HWA227" s="44"/>
      <c r="HWB227" s="44"/>
      <c r="HWC227" s="44"/>
      <c r="HWD227" s="44"/>
      <c r="HWE227" s="44"/>
      <c r="HWF227" s="44"/>
      <c r="HWG227" s="44"/>
      <c r="HWH227" s="44"/>
      <c r="HWI227" s="44"/>
      <c r="HWJ227" s="44"/>
      <c r="HWK227" s="44"/>
      <c r="HWL227" s="44"/>
      <c r="HWM227" s="44"/>
      <c r="HWN227" s="44"/>
      <c r="HWO227" s="44"/>
      <c r="HWP227" s="44"/>
      <c r="HWQ227" s="44"/>
      <c r="HWR227" s="44"/>
      <c r="HWS227" s="44"/>
      <c r="HWT227" s="44"/>
      <c r="HWU227" s="44"/>
      <c r="HWV227" s="44"/>
      <c r="HWW227" s="44"/>
      <c r="HWX227" s="44"/>
      <c r="HWY227" s="44"/>
      <c r="HWZ227" s="44"/>
      <c r="HXA227" s="44"/>
      <c r="HXB227" s="44"/>
      <c r="HXC227" s="44"/>
      <c r="HXD227" s="44"/>
      <c r="HXE227" s="44"/>
      <c r="HXF227" s="44"/>
      <c r="HXG227" s="44"/>
      <c r="HXH227" s="44"/>
      <c r="HXI227" s="44"/>
      <c r="HXJ227" s="44"/>
      <c r="HXK227" s="44"/>
      <c r="HXL227" s="44"/>
      <c r="HXM227" s="44"/>
      <c r="HXN227" s="44"/>
      <c r="HXO227" s="44"/>
      <c r="HXP227" s="44"/>
      <c r="HXQ227" s="44"/>
      <c r="HXR227" s="44"/>
      <c r="HXS227" s="44"/>
      <c r="HXT227" s="44"/>
      <c r="HXU227" s="44"/>
      <c r="HXV227" s="44"/>
      <c r="HXW227" s="44"/>
      <c r="HXX227" s="44"/>
      <c r="HXY227" s="44"/>
      <c r="HXZ227" s="44"/>
      <c r="HYA227" s="44"/>
      <c r="HYB227" s="44"/>
      <c r="HYC227" s="44"/>
      <c r="HYD227" s="44"/>
      <c r="HYE227" s="44"/>
      <c r="HYF227" s="44"/>
      <c r="HYG227" s="44"/>
      <c r="HYH227" s="44"/>
      <c r="HYI227" s="44"/>
      <c r="HYJ227" s="44"/>
      <c r="HYK227" s="44"/>
      <c r="HYL227" s="44"/>
      <c r="HYM227" s="44"/>
      <c r="HYN227" s="44"/>
      <c r="HYO227" s="44"/>
      <c r="HYP227" s="44"/>
      <c r="HYQ227" s="44"/>
      <c r="HYR227" s="44"/>
      <c r="HYS227" s="44"/>
      <c r="HYT227" s="44"/>
      <c r="HYU227" s="44"/>
      <c r="HYV227" s="44"/>
      <c r="HYW227" s="44"/>
      <c r="HYX227" s="44"/>
      <c r="HYY227" s="44"/>
      <c r="HYZ227" s="44"/>
      <c r="HZA227" s="44"/>
      <c r="HZB227" s="44"/>
      <c r="HZC227" s="44"/>
      <c r="HZD227" s="44"/>
      <c r="HZE227" s="44"/>
      <c r="HZF227" s="44"/>
      <c r="HZG227" s="44"/>
      <c r="HZH227" s="44"/>
      <c r="HZI227" s="44"/>
      <c r="HZJ227" s="44"/>
      <c r="HZK227" s="44"/>
      <c r="HZL227" s="44"/>
      <c r="HZM227" s="44"/>
      <c r="HZN227" s="44"/>
      <c r="HZO227" s="44"/>
      <c r="HZP227" s="44"/>
      <c r="HZQ227" s="44"/>
      <c r="HZR227" s="44"/>
      <c r="HZS227" s="44"/>
      <c r="HZT227" s="44"/>
      <c r="HZU227" s="44"/>
      <c r="HZV227" s="44"/>
      <c r="HZW227" s="44"/>
      <c r="HZX227" s="44"/>
      <c r="HZY227" s="44"/>
      <c r="HZZ227" s="44"/>
      <c r="IAA227" s="44"/>
      <c r="IAB227" s="44"/>
      <c r="IAC227" s="44"/>
      <c r="IAD227" s="44"/>
      <c r="IAE227" s="44"/>
      <c r="IAF227" s="44"/>
      <c r="IAG227" s="44"/>
      <c r="IAH227" s="44"/>
      <c r="IAI227" s="44"/>
      <c r="IAJ227" s="44"/>
      <c r="IAK227" s="44"/>
      <c r="IAL227" s="44"/>
      <c r="IAM227" s="44"/>
      <c r="IAN227" s="44"/>
      <c r="IAO227" s="44"/>
      <c r="IAP227" s="44"/>
      <c r="IAQ227" s="44"/>
      <c r="IAR227" s="44"/>
      <c r="IAS227" s="44"/>
      <c r="IAT227" s="44"/>
      <c r="IAU227" s="44"/>
      <c r="IAV227" s="44"/>
      <c r="IAW227" s="44"/>
      <c r="IAX227" s="44"/>
      <c r="IAY227" s="44"/>
      <c r="IAZ227" s="44"/>
      <c r="IBA227" s="44"/>
      <c r="IBB227" s="44"/>
      <c r="IBC227" s="44"/>
      <c r="IBD227" s="44"/>
      <c r="IBE227" s="44"/>
      <c r="IBF227" s="44"/>
      <c r="IBG227" s="44"/>
      <c r="IBH227" s="44"/>
      <c r="IBI227" s="44"/>
      <c r="IBJ227" s="44"/>
      <c r="IBK227" s="44"/>
      <c r="IBL227" s="44"/>
      <c r="IBM227" s="44"/>
      <c r="IBN227" s="44"/>
      <c r="IBO227" s="44"/>
      <c r="IBP227" s="44"/>
      <c r="IBQ227" s="44"/>
      <c r="IBR227" s="44"/>
      <c r="IBS227" s="44"/>
      <c r="IBT227" s="44"/>
      <c r="IBU227" s="44"/>
      <c r="IBV227" s="44"/>
      <c r="IBW227" s="44"/>
      <c r="IBX227" s="44"/>
      <c r="IBY227" s="44"/>
      <c r="IBZ227" s="44"/>
      <c r="ICA227" s="44"/>
      <c r="ICB227" s="44"/>
      <c r="ICC227" s="44"/>
      <c r="ICD227" s="44"/>
      <c r="ICE227" s="44"/>
      <c r="ICF227" s="44"/>
      <c r="ICG227" s="44"/>
      <c r="ICH227" s="44"/>
      <c r="ICI227" s="44"/>
      <c r="ICJ227" s="44"/>
      <c r="ICK227" s="44"/>
      <c r="ICL227" s="44"/>
      <c r="ICM227" s="44"/>
      <c r="ICN227" s="44"/>
      <c r="ICO227" s="44"/>
      <c r="ICP227" s="44"/>
      <c r="ICQ227" s="44"/>
      <c r="ICR227" s="44"/>
      <c r="ICS227" s="44"/>
      <c r="ICT227" s="44"/>
      <c r="ICU227" s="44"/>
      <c r="ICV227" s="44"/>
      <c r="ICW227" s="44"/>
      <c r="ICX227" s="44"/>
      <c r="ICY227" s="44"/>
      <c r="ICZ227" s="44"/>
      <c r="IDA227" s="44"/>
      <c r="IDB227" s="44"/>
      <c r="IDC227" s="44"/>
      <c r="IDD227" s="44"/>
      <c r="IDE227" s="44"/>
      <c r="IDF227" s="44"/>
      <c r="IDG227" s="44"/>
      <c r="IDH227" s="44"/>
      <c r="IDI227" s="44"/>
      <c r="IDJ227" s="44"/>
      <c r="IDK227" s="44"/>
      <c r="IDL227" s="44"/>
      <c r="IDM227" s="44"/>
      <c r="IDN227" s="44"/>
      <c r="IDO227" s="44"/>
      <c r="IDP227" s="44"/>
      <c r="IDQ227" s="44"/>
      <c r="IDR227" s="44"/>
      <c r="IDS227" s="44"/>
      <c r="IDT227" s="44"/>
      <c r="IDU227" s="44"/>
      <c r="IDV227" s="44"/>
      <c r="IDW227" s="44"/>
      <c r="IDX227" s="44"/>
      <c r="IDY227" s="44"/>
      <c r="IDZ227" s="44"/>
      <c r="IEA227" s="44"/>
      <c r="IEB227" s="44"/>
      <c r="IEC227" s="44"/>
      <c r="IED227" s="44"/>
      <c r="IEE227" s="44"/>
      <c r="IEF227" s="44"/>
      <c r="IEG227" s="44"/>
      <c r="IEH227" s="44"/>
      <c r="IEI227" s="44"/>
      <c r="IEJ227" s="44"/>
      <c r="IEK227" s="44"/>
      <c r="IEL227" s="44"/>
      <c r="IEM227" s="44"/>
      <c r="IEN227" s="44"/>
      <c r="IEO227" s="44"/>
      <c r="IEP227" s="44"/>
      <c r="IEQ227" s="44"/>
      <c r="IER227" s="44"/>
      <c r="IES227" s="44"/>
      <c r="IET227" s="44"/>
      <c r="IEU227" s="44"/>
      <c r="IEV227" s="44"/>
      <c r="IEW227" s="44"/>
      <c r="IEX227" s="44"/>
      <c r="IEY227" s="44"/>
      <c r="IEZ227" s="44"/>
      <c r="IFA227" s="44"/>
      <c r="IFB227" s="44"/>
      <c r="IFC227" s="44"/>
      <c r="IFD227" s="44"/>
      <c r="IFE227" s="44"/>
      <c r="IFF227" s="44"/>
      <c r="IFG227" s="44"/>
      <c r="IFH227" s="44"/>
      <c r="IFI227" s="44"/>
      <c r="IFJ227" s="44"/>
      <c r="IFK227" s="44"/>
      <c r="IFL227" s="44"/>
      <c r="IFM227" s="44"/>
      <c r="IFN227" s="44"/>
      <c r="IFO227" s="44"/>
      <c r="IFP227" s="44"/>
      <c r="IFQ227" s="44"/>
      <c r="IFR227" s="44"/>
      <c r="IFS227" s="44"/>
      <c r="IFT227" s="44"/>
      <c r="IFU227" s="44"/>
      <c r="IFV227" s="44"/>
      <c r="IFW227" s="44"/>
      <c r="IFX227" s="44"/>
      <c r="IFY227" s="44"/>
      <c r="IFZ227" s="44"/>
      <c r="IGA227" s="44"/>
      <c r="IGB227" s="44"/>
      <c r="IGC227" s="44"/>
      <c r="IGD227" s="44"/>
      <c r="IGE227" s="44"/>
      <c r="IGF227" s="44"/>
      <c r="IGG227" s="44"/>
      <c r="IGH227" s="44"/>
      <c r="IGI227" s="44"/>
      <c r="IGJ227" s="44"/>
      <c r="IGK227" s="44"/>
      <c r="IGL227" s="44"/>
      <c r="IGM227" s="44"/>
      <c r="IGN227" s="44"/>
      <c r="IGO227" s="44"/>
      <c r="IGP227" s="44"/>
      <c r="IGQ227" s="44"/>
      <c r="IGR227" s="44"/>
      <c r="IGS227" s="44"/>
      <c r="IGT227" s="44"/>
      <c r="IGU227" s="44"/>
      <c r="IGV227" s="44"/>
      <c r="IGW227" s="44"/>
      <c r="IGX227" s="44"/>
      <c r="IGY227" s="44"/>
      <c r="IGZ227" s="44"/>
      <c r="IHA227" s="44"/>
      <c r="IHB227" s="44"/>
      <c r="IHC227" s="44"/>
      <c r="IHD227" s="44"/>
      <c r="IHE227" s="44"/>
      <c r="IHF227" s="44"/>
      <c r="IHG227" s="44"/>
      <c r="IHH227" s="44"/>
      <c r="IHI227" s="44"/>
      <c r="IHJ227" s="44"/>
      <c r="IHK227" s="44"/>
      <c r="IHL227" s="44"/>
      <c r="IHM227" s="44"/>
      <c r="IHN227" s="44"/>
      <c r="IHO227" s="44"/>
      <c r="IHP227" s="44"/>
      <c r="IHQ227" s="44"/>
      <c r="IHR227" s="44"/>
      <c r="IHS227" s="44"/>
      <c r="IHT227" s="44"/>
      <c r="IHU227" s="44"/>
      <c r="IHV227" s="44"/>
      <c r="IHW227" s="44"/>
      <c r="IHX227" s="44"/>
      <c r="IHY227" s="44"/>
      <c r="IHZ227" s="44"/>
      <c r="IIA227" s="44"/>
      <c r="IIB227" s="44"/>
      <c r="IIC227" s="44"/>
      <c r="IID227" s="44"/>
      <c r="IIE227" s="44"/>
      <c r="IIF227" s="44"/>
      <c r="IIG227" s="44"/>
      <c r="IIH227" s="44"/>
      <c r="III227" s="44"/>
      <c r="IIJ227" s="44"/>
      <c r="IIK227" s="44"/>
      <c r="IIL227" s="44"/>
      <c r="IIM227" s="44"/>
      <c r="IIN227" s="44"/>
      <c r="IIO227" s="44"/>
      <c r="IIP227" s="44"/>
      <c r="IIQ227" s="44"/>
      <c r="IIR227" s="44"/>
      <c r="IIS227" s="44"/>
      <c r="IIT227" s="44"/>
      <c r="IIU227" s="44"/>
      <c r="IIV227" s="44"/>
      <c r="IIW227" s="44"/>
      <c r="IIX227" s="44"/>
      <c r="IIY227" s="44"/>
      <c r="IIZ227" s="44"/>
      <c r="IJA227" s="44"/>
      <c r="IJB227" s="44"/>
      <c r="IJC227" s="44"/>
      <c r="IJD227" s="44"/>
      <c r="IJE227" s="44"/>
      <c r="IJF227" s="44"/>
      <c r="IJG227" s="44"/>
      <c r="IJH227" s="44"/>
      <c r="IJI227" s="44"/>
      <c r="IJJ227" s="44"/>
      <c r="IJK227" s="44"/>
      <c r="IJL227" s="44"/>
      <c r="IJM227" s="44"/>
      <c r="IJN227" s="44"/>
      <c r="IJO227" s="44"/>
      <c r="IJP227" s="44"/>
      <c r="IJQ227" s="44"/>
      <c r="IJR227" s="44"/>
      <c r="IJS227" s="44"/>
      <c r="IJT227" s="44"/>
      <c r="IJU227" s="44"/>
      <c r="IJV227" s="44"/>
      <c r="IJW227" s="44"/>
      <c r="IJX227" s="44"/>
      <c r="IJY227" s="44"/>
      <c r="IJZ227" s="44"/>
      <c r="IKA227" s="44"/>
      <c r="IKB227" s="44"/>
      <c r="IKC227" s="44"/>
      <c r="IKD227" s="44"/>
      <c r="IKE227" s="44"/>
      <c r="IKF227" s="44"/>
      <c r="IKG227" s="44"/>
      <c r="IKH227" s="44"/>
      <c r="IKI227" s="44"/>
      <c r="IKJ227" s="44"/>
      <c r="IKK227" s="44"/>
      <c r="IKL227" s="44"/>
      <c r="IKM227" s="44"/>
      <c r="IKN227" s="44"/>
      <c r="IKO227" s="44"/>
      <c r="IKP227" s="44"/>
      <c r="IKQ227" s="44"/>
      <c r="IKR227" s="44"/>
      <c r="IKS227" s="44"/>
      <c r="IKT227" s="44"/>
      <c r="IKU227" s="44"/>
      <c r="IKV227" s="44"/>
      <c r="IKW227" s="44"/>
      <c r="IKX227" s="44"/>
      <c r="IKY227" s="44"/>
      <c r="IKZ227" s="44"/>
      <c r="ILA227" s="44"/>
      <c r="ILB227" s="44"/>
      <c r="ILC227" s="44"/>
      <c r="ILD227" s="44"/>
      <c r="ILE227" s="44"/>
      <c r="ILF227" s="44"/>
      <c r="ILG227" s="44"/>
      <c r="ILH227" s="44"/>
      <c r="ILI227" s="44"/>
      <c r="ILJ227" s="44"/>
      <c r="ILK227" s="44"/>
      <c r="ILL227" s="44"/>
      <c r="ILM227" s="44"/>
      <c r="ILN227" s="44"/>
      <c r="ILO227" s="44"/>
      <c r="ILP227" s="44"/>
      <c r="ILQ227" s="44"/>
      <c r="ILR227" s="44"/>
      <c r="ILS227" s="44"/>
      <c r="ILT227" s="44"/>
      <c r="ILU227" s="44"/>
      <c r="ILV227" s="44"/>
      <c r="ILW227" s="44"/>
      <c r="ILX227" s="44"/>
      <c r="ILY227" s="44"/>
      <c r="ILZ227" s="44"/>
      <c r="IMA227" s="44"/>
      <c r="IMB227" s="44"/>
      <c r="IMC227" s="44"/>
      <c r="IMD227" s="44"/>
      <c r="IME227" s="44"/>
      <c r="IMF227" s="44"/>
      <c r="IMG227" s="44"/>
      <c r="IMH227" s="44"/>
      <c r="IMI227" s="44"/>
      <c r="IMJ227" s="44"/>
      <c r="IMK227" s="44"/>
      <c r="IML227" s="44"/>
      <c r="IMM227" s="44"/>
      <c r="IMN227" s="44"/>
      <c r="IMO227" s="44"/>
      <c r="IMP227" s="44"/>
      <c r="IMQ227" s="44"/>
      <c r="IMR227" s="44"/>
      <c r="IMS227" s="44"/>
      <c r="IMT227" s="44"/>
      <c r="IMU227" s="44"/>
      <c r="IMV227" s="44"/>
      <c r="IMW227" s="44"/>
      <c r="IMX227" s="44"/>
      <c r="IMY227" s="44"/>
      <c r="IMZ227" s="44"/>
      <c r="INA227" s="44"/>
      <c r="INB227" s="44"/>
      <c r="INC227" s="44"/>
      <c r="IND227" s="44"/>
      <c r="INE227" s="44"/>
      <c r="INF227" s="44"/>
      <c r="ING227" s="44"/>
      <c r="INH227" s="44"/>
      <c r="INI227" s="44"/>
      <c r="INJ227" s="44"/>
      <c r="INK227" s="44"/>
      <c r="INL227" s="44"/>
      <c r="INM227" s="44"/>
      <c r="INN227" s="44"/>
      <c r="INO227" s="44"/>
      <c r="INP227" s="44"/>
      <c r="INQ227" s="44"/>
      <c r="INR227" s="44"/>
      <c r="INS227" s="44"/>
      <c r="INT227" s="44"/>
      <c r="INU227" s="44"/>
      <c r="INV227" s="44"/>
      <c r="INW227" s="44"/>
      <c r="INX227" s="44"/>
      <c r="INY227" s="44"/>
      <c r="INZ227" s="44"/>
      <c r="IOA227" s="44"/>
      <c r="IOB227" s="44"/>
      <c r="IOC227" s="44"/>
      <c r="IOD227" s="44"/>
      <c r="IOE227" s="44"/>
      <c r="IOF227" s="44"/>
      <c r="IOG227" s="44"/>
      <c r="IOH227" s="44"/>
      <c r="IOI227" s="44"/>
      <c r="IOJ227" s="44"/>
      <c r="IOK227" s="44"/>
      <c r="IOL227" s="44"/>
      <c r="IOM227" s="44"/>
      <c r="ION227" s="44"/>
      <c r="IOO227" s="44"/>
      <c r="IOP227" s="44"/>
      <c r="IOQ227" s="44"/>
      <c r="IOR227" s="44"/>
      <c r="IOS227" s="44"/>
      <c r="IOT227" s="44"/>
      <c r="IOU227" s="44"/>
      <c r="IOV227" s="44"/>
      <c r="IOW227" s="44"/>
      <c r="IOX227" s="44"/>
      <c r="IOY227" s="44"/>
      <c r="IOZ227" s="44"/>
      <c r="IPA227" s="44"/>
      <c r="IPB227" s="44"/>
      <c r="IPC227" s="44"/>
      <c r="IPD227" s="44"/>
      <c r="IPE227" s="44"/>
      <c r="IPF227" s="44"/>
      <c r="IPG227" s="44"/>
      <c r="IPH227" s="44"/>
      <c r="IPI227" s="44"/>
      <c r="IPJ227" s="44"/>
      <c r="IPK227" s="44"/>
      <c r="IPL227" s="44"/>
      <c r="IPM227" s="44"/>
      <c r="IPN227" s="44"/>
      <c r="IPO227" s="44"/>
      <c r="IPP227" s="44"/>
      <c r="IPQ227" s="44"/>
      <c r="IPR227" s="44"/>
      <c r="IPS227" s="44"/>
      <c r="IPT227" s="44"/>
      <c r="IPU227" s="44"/>
      <c r="IPV227" s="44"/>
      <c r="IPW227" s="44"/>
      <c r="IPX227" s="44"/>
      <c r="IPY227" s="44"/>
      <c r="IPZ227" s="44"/>
      <c r="IQA227" s="44"/>
      <c r="IQB227" s="44"/>
      <c r="IQC227" s="44"/>
      <c r="IQD227" s="44"/>
      <c r="IQE227" s="44"/>
      <c r="IQF227" s="44"/>
      <c r="IQG227" s="44"/>
      <c r="IQH227" s="44"/>
      <c r="IQI227" s="44"/>
      <c r="IQJ227" s="44"/>
      <c r="IQK227" s="44"/>
      <c r="IQL227" s="44"/>
      <c r="IQM227" s="44"/>
      <c r="IQN227" s="44"/>
      <c r="IQO227" s="44"/>
      <c r="IQP227" s="44"/>
      <c r="IQQ227" s="44"/>
      <c r="IQR227" s="44"/>
      <c r="IQS227" s="44"/>
      <c r="IQT227" s="44"/>
      <c r="IQU227" s="44"/>
      <c r="IQV227" s="44"/>
      <c r="IQW227" s="44"/>
      <c r="IQX227" s="44"/>
      <c r="IQY227" s="44"/>
      <c r="IQZ227" s="44"/>
      <c r="IRA227" s="44"/>
      <c r="IRB227" s="44"/>
      <c r="IRC227" s="44"/>
      <c r="IRD227" s="44"/>
      <c r="IRE227" s="44"/>
      <c r="IRF227" s="44"/>
      <c r="IRG227" s="44"/>
      <c r="IRH227" s="44"/>
      <c r="IRI227" s="44"/>
      <c r="IRJ227" s="44"/>
      <c r="IRK227" s="44"/>
      <c r="IRL227" s="44"/>
      <c r="IRM227" s="44"/>
      <c r="IRN227" s="44"/>
      <c r="IRO227" s="44"/>
      <c r="IRP227" s="44"/>
      <c r="IRQ227" s="44"/>
      <c r="IRR227" s="44"/>
      <c r="IRS227" s="44"/>
      <c r="IRT227" s="44"/>
      <c r="IRU227" s="44"/>
      <c r="IRV227" s="44"/>
      <c r="IRW227" s="44"/>
      <c r="IRX227" s="44"/>
      <c r="IRY227" s="44"/>
      <c r="IRZ227" s="44"/>
      <c r="ISA227" s="44"/>
      <c r="ISB227" s="44"/>
      <c r="ISC227" s="44"/>
      <c r="ISD227" s="44"/>
      <c r="ISE227" s="44"/>
      <c r="ISF227" s="44"/>
      <c r="ISG227" s="44"/>
      <c r="ISH227" s="44"/>
      <c r="ISI227" s="44"/>
      <c r="ISJ227" s="44"/>
      <c r="ISK227" s="44"/>
      <c r="ISL227" s="44"/>
      <c r="ISM227" s="44"/>
      <c r="ISN227" s="44"/>
      <c r="ISO227" s="44"/>
      <c r="ISP227" s="44"/>
      <c r="ISQ227" s="44"/>
      <c r="ISR227" s="44"/>
      <c r="ISS227" s="44"/>
      <c r="IST227" s="44"/>
      <c r="ISU227" s="44"/>
      <c r="ISV227" s="44"/>
      <c r="ISW227" s="44"/>
      <c r="ISX227" s="44"/>
      <c r="ISY227" s="44"/>
      <c r="ISZ227" s="44"/>
      <c r="ITA227" s="44"/>
      <c r="ITB227" s="44"/>
      <c r="ITC227" s="44"/>
      <c r="ITD227" s="44"/>
      <c r="ITE227" s="44"/>
      <c r="ITF227" s="44"/>
      <c r="ITG227" s="44"/>
      <c r="ITH227" s="44"/>
      <c r="ITI227" s="44"/>
      <c r="ITJ227" s="44"/>
      <c r="ITK227" s="44"/>
      <c r="ITL227" s="44"/>
      <c r="ITM227" s="44"/>
      <c r="ITN227" s="44"/>
      <c r="ITO227" s="44"/>
      <c r="ITP227" s="44"/>
      <c r="ITQ227" s="44"/>
      <c r="ITR227" s="44"/>
      <c r="ITS227" s="44"/>
      <c r="ITT227" s="44"/>
      <c r="ITU227" s="44"/>
      <c r="ITV227" s="44"/>
      <c r="ITW227" s="44"/>
      <c r="ITX227" s="44"/>
      <c r="ITY227" s="44"/>
      <c r="ITZ227" s="44"/>
      <c r="IUA227" s="44"/>
      <c r="IUB227" s="44"/>
      <c r="IUC227" s="44"/>
      <c r="IUD227" s="44"/>
      <c r="IUE227" s="44"/>
      <c r="IUF227" s="44"/>
      <c r="IUG227" s="44"/>
      <c r="IUH227" s="44"/>
      <c r="IUI227" s="44"/>
      <c r="IUJ227" s="44"/>
      <c r="IUK227" s="44"/>
      <c r="IUL227" s="44"/>
      <c r="IUM227" s="44"/>
      <c r="IUN227" s="44"/>
      <c r="IUO227" s="44"/>
      <c r="IUP227" s="44"/>
      <c r="IUQ227" s="44"/>
      <c r="IUR227" s="44"/>
      <c r="IUS227" s="44"/>
      <c r="IUT227" s="44"/>
      <c r="IUU227" s="44"/>
      <c r="IUV227" s="44"/>
      <c r="IUW227" s="44"/>
      <c r="IUX227" s="44"/>
      <c r="IUY227" s="44"/>
      <c r="IUZ227" s="44"/>
      <c r="IVA227" s="44"/>
      <c r="IVB227" s="44"/>
      <c r="IVC227" s="44"/>
      <c r="IVD227" s="44"/>
      <c r="IVE227" s="44"/>
      <c r="IVF227" s="44"/>
      <c r="IVG227" s="44"/>
      <c r="IVH227" s="44"/>
      <c r="IVI227" s="44"/>
      <c r="IVJ227" s="44"/>
      <c r="IVK227" s="44"/>
      <c r="IVL227" s="44"/>
      <c r="IVM227" s="44"/>
      <c r="IVN227" s="44"/>
      <c r="IVO227" s="44"/>
      <c r="IVP227" s="44"/>
      <c r="IVQ227" s="44"/>
      <c r="IVR227" s="44"/>
      <c r="IVS227" s="44"/>
      <c r="IVT227" s="44"/>
      <c r="IVU227" s="44"/>
      <c r="IVV227" s="44"/>
      <c r="IVW227" s="44"/>
      <c r="IVX227" s="44"/>
      <c r="IVY227" s="44"/>
      <c r="IVZ227" s="44"/>
      <c r="IWA227" s="44"/>
      <c r="IWB227" s="44"/>
      <c r="IWC227" s="44"/>
      <c r="IWD227" s="44"/>
      <c r="IWE227" s="44"/>
      <c r="IWF227" s="44"/>
      <c r="IWG227" s="44"/>
      <c r="IWH227" s="44"/>
      <c r="IWI227" s="44"/>
      <c r="IWJ227" s="44"/>
      <c r="IWK227" s="44"/>
      <c r="IWL227" s="44"/>
      <c r="IWM227" s="44"/>
      <c r="IWN227" s="44"/>
      <c r="IWO227" s="44"/>
      <c r="IWP227" s="44"/>
      <c r="IWQ227" s="44"/>
      <c r="IWR227" s="44"/>
      <c r="IWS227" s="44"/>
      <c r="IWT227" s="44"/>
      <c r="IWU227" s="44"/>
      <c r="IWV227" s="44"/>
      <c r="IWW227" s="44"/>
      <c r="IWX227" s="44"/>
      <c r="IWY227" s="44"/>
      <c r="IWZ227" s="44"/>
      <c r="IXA227" s="44"/>
      <c r="IXB227" s="44"/>
      <c r="IXC227" s="44"/>
      <c r="IXD227" s="44"/>
      <c r="IXE227" s="44"/>
      <c r="IXF227" s="44"/>
      <c r="IXG227" s="44"/>
      <c r="IXH227" s="44"/>
      <c r="IXI227" s="44"/>
      <c r="IXJ227" s="44"/>
      <c r="IXK227" s="44"/>
      <c r="IXL227" s="44"/>
      <c r="IXM227" s="44"/>
      <c r="IXN227" s="44"/>
      <c r="IXO227" s="44"/>
      <c r="IXP227" s="44"/>
      <c r="IXQ227" s="44"/>
      <c r="IXR227" s="44"/>
      <c r="IXS227" s="44"/>
      <c r="IXT227" s="44"/>
      <c r="IXU227" s="44"/>
      <c r="IXV227" s="44"/>
      <c r="IXW227" s="44"/>
      <c r="IXX227" s="44"/>
      <c r="IXY227" s="44"/>
      <c r="IXZ227" s="44"/>
      <c r="IYA227" s="44"/>
      <c r="IYB227" s="44"/>
      <c r="IYC227" s="44"/>
      <c r="IYD227" s="44"/>
      <c r="IYE227" s="44"/>
      <c r="IYF227" s="44"/>
      <c r="IYG227" s="44"/>
      <c r="IYH227" s="44"/>
      <c r="IYI227" s="44"/>
      <c r="IYJ227" s="44"/>
      <c r="IYK227" s="44"/>
      <c r="IYL227" s="44"/>
      <c r="IYM227" s="44"/>
      <c r="IYN227" s="44"/>
      <c r="IYO227" s="44"/>
      <c r="IYP227" s="44"/>
      <c r="IYQ227" s="44"/>
      <c r="IYR227" s="44"/>
      <c r="IYS227" s="44"/>
      <c r="IYT227" s="44"/>
      <c r="IYU227" s="44"/>
      <c r="IYV227" s="44"/>
      <c r="IYW227" s="44"/>
      <c r="IYX227" s="44"/>
      <c r="IYY227" s="44"/>
      <c r="IYZ227" s="44"/>
      <c r="IZA227" s="44"/>
      <c r="IZB227" s="44"/>
      <c r="IZC227" s="44"/>
      <c r="IZD227" s="44"/>
      <c r="IZE227" s="44"/>
      <c r="IZF227" s="44"/>
      <c r="IZG227" s="44"/>
      <c r="IZH227" s="44"/>
      <c r="IZI227" s="44"/>
      <c r="IZJ227" s="44"/>
      <c r="IZK227" s="44"/>
      <c r="IZL227" s="44"/>
      <c r="IZM227" s="44"/>
      <c r="IZN227" s="44"/>
      <c r="IZO227" s="44"/>
      <c r="IZP227" s="44"/>
      <c r="IZQ227" s="44"/>
      <c r="IZR227" s="44"/>
      <c r="IZS227" s="44"/>
      <c r="IZT227" s="44"/>
      <c r="IZU227" s="44"/>
      <c r="IZV227" s="44"/>
      <c r="IZW227" s="44"/>
      <c r="IZX227" s="44"/>
      <c r="IZY227" s="44"/>
      <c r="IZZ227" s="44"/>
      <c r="JAA227" s="44"/>
      <c r="JAB227" s="44"/>
      <c r="JAC227" s="44"/>
      <c r="JAD227" s="44"/>
      <c r="JAE227" s="44"/>
      <c r="JAF227" s="44"/>
      <c r="JAG227" s="44"/>
      <c r="JAH227" s="44"/>
      <c r="JAI227" s="44"/>
      <c r="JAJ227" s="44"/>
      <c r="JAK227" s="44"/>
      <c r="JAL227" s="44"/>
      <c r="JAM227" s="44"/>
      <c r="JAN227" s="44"/>
      <c r="JAO227" s="44"/>
      <c r="JAP227" s="44"/>
      <c r="JAQ227" s="44"/>
      <c r="JAR227" s="44"/>
      <c r="JAS227" s="44"/>
      <c r="JAT227" s="44"/>
      <c r="JAU227" s="44"/>
      <c r="JAV227" s="44"/>
      <c r="JAW227" s="44"/>
      <c r="JAX227" s="44"/>
      <c r="JAY227" s="44"/>
      <c r="JAZ227" s="44"/>
      <c r="JBA227" s="44"/>
      <c r="JBB227" s="44"/>
      <c r="JBC227" s="44"/>
      <c r="JBD227" s="44"/>
      <c r="JBE227" s="44"/>
      <c r="JBF227" s="44"/>
      <c r="JBG227" s="44"/>
      <c r="JBH227" s="44"/>
      <c r="JBI227" s="44"/>
      <c r="JBJ227" s="44"/>
      <c r="JBK227" s="44"/>
      <c r="JBL227" s="44"/>
      <c r="JBM227" s="44"/>
      <c r="JBN227" s="44"/>
      <c r="JBO227" s="44"/>
      <c r="JBP227" s="44"/>
      <c r="JBQ227" s="44"/>
      <c r="JBR227" s="44"/>
      <c r="JBS227" s="44"/>
      <c r="JBT227" s="44"/>
      <c r="JBU227" s="44"/>
      <c r="JBV227" s="44"/>
      <c r="JBW227" s="44"/>
      <c r="JBX227" s="44"/>
      <c r="JBY227" s="44"/>
      <c r="JBZ227" s="44"/>
      <c r="JCA227" s="44"/>
      <c r="JCB227" s="44"/>
      <c r="JCC227" s="44"/>
      <c r="JCD227" s="44"/>
      <c r="JCE227" s="44"/>
      <c r="JCF227" s="44"/>
      <c r="JCG227" s="44"/>
      <c r="JCH227" s="44"/>
      <c r="JCI227" s="44"/>
      <c r="JCJ227" s="44"/>
      <c r="JCK227" s="44"/>
      <c r="JCL227" s="44"/>
      <c r="JCM227" s="44"/>
      <c r="JCN227" s="44"/>
      <c r="JCO227" s="44"/>
      <c r="JCP227" s="44"/>
      <c r="JCQ227" s="44"/>
      <c r="JCR227" s="44"/>
      <c r="JCS227" s="44"/>
      <c r="JCT227" s="44"/>
      <c r="JCU227" s="44"/>
      <c r="JCV227" s="44"/>
      <c r="JCW227" s="44"/>
      <c r="JCX227" s="44"/>
      <c r="JCY227" s="44"/>
      <c r="JCZ227" s="44"/>
      <c r="JDA227" s="44"/>
      <c r="JDB227" s="44"/>
      <c r="JDC227" s="44"/>
      <c r="JDD227" s="44"/>
      <c r="JDE227" s="44"/>
      <c r="JDF227" s="44"/>
      <c r="JDG227" s="44"/>
      <c r="JDH227" s="44"/>
      <c r="JDI227" s="44"/>
      <c r="JDJ227" s="44"/>
      <c r="JDK227" s="44"/>
      <c r="JDL227" s="44"/>
      <c r="JDM227" s="44"/>
      <c r="JDN227" s="44"/>
      <c r="JDO227" s="44"/>
      <c r="JDP227" s="44"/>
      <c r="JDQ227" s="44"/>
      <c r="JDR227" s="44"/>
      <c r="JDS227" s="44"/>
      <c r="JDT227" s="44"/>
      <c r="JDU227" s="44"/>
      <c r="JDV227" s="44"/>
      <c r="JDW227" s="44"/>
      <c r="JDX227" s="44"/>
      <c r="JDY227" s="44"/>
      <c r="JDZ227" s="44"/>
      <c r="JEA227" s="44"/>
      <c r="JEB227" s="44"/>
      <c r="JEC227" s="44"/>
      <c r="JED227" s="44"/>
      <c r="JEE227" s="44"/>
      <c r="JEF227" s="44"/>
      <c r="JEG227" s="44"/>
      <c r="JEH227" s="44"/>
      <c r="JEI227" s="44"/>
      <c r="JEJ227" s="44"/>
      <c r="JEK227" s="44"/>
      <c r="JEL227" s="44"/>
      <c r="JEM227" s="44"/>
      <c r="JEN227" s="44"/>
      <c r="JEO227" s="44"/>
      <c r="JEP227" s="44"/>
      <c r="JEQ227" s="44"/>
      <c r="JER227" s="44"/>
      <c r="JES227" s="44"/>
      <c r="JET227" s="44"/>
      <c r="JEU227" s="44"/>
      <c r="JEV227" s="44"/>
      <c r="JEW227" s="44"/>
      <c r="JEX227" s="44"/>
      <c r="JEY227" s="44"/>
      <c r="JEZ227" s="44"/>
      <c r="JFA227" s="44"/>
      <c r="JFB227" s="44"/>
      <c r="JFC227" s="44"/>
      <c r="JFD227" s="44"/>
      <c r="JFE227" s="44"/>
      <c r="JFF227" s="44"/>
      <c r="JFG227" s="44"/>
      <c r="JFH227" s="44"/>
      <c r="JFI227" s="44"/>
      <c r="JFJ227" s="44"/>
      <c r="JFK227" s="44"/>
      <c r="JFL227" s="44"/>
      <c r="JFM227" s="44"/>
      <c r="JFN227" s="44"/>
      <c r="JFO227" s="44"/>
      <c r="JFP227" s="44"/>
      <c r="JFQ227" s="44"/>
      <c r="JFR227" s="44"/>
      <c r="JFS227" s="44"/>
      <c r="JFT227" s="44"/>
      <c r="JFU227" s="44"/>
      <c r="JFV227" s="44"/>
      <c r="JFW227" s="44"/>
      <c r="JFX227" s="44"/>
      <c r="JFY227" s="44"/>
      <c r="JFZ227" s="44"/>
      <c r="JGA227" s="44"/>
      <c r="JGB227" s="44"/>
      <c r="JGC227" s="44"/>
      <c r="JGD227" s="44"/>
      <c r="JGE227" s="44"/>
      <c r="JGF227" s="44"/>
      <c r="JGG227" s="44"/>
      <c r="JGH227" s="44"/>
      <c r="JGI227" s="44"/>
      <c r="JGJ227" s="44"/>
      <c r="JGK227" s="44"/>
      <c r="JGL227" s="44"/>
      <c r="JGM227" s="44"/>
      <c r="JGN227" s="44"/>
      <c r="JGO227" s="44"/>
      <c r="JGP227" s="44"/>
      <c r="JGQ227" s="44"/>
      <c r="JGR227" s="44"/>
      <c r="JGS227" s="44"/>
      <c r="JGT227" s="44"/>
      <c r="JGU227" s="44"/>
      <c r="JGV227" s="44"/>
      <c r="JGW227" s="44"/>
      <c r="JGX227" s="44"/>
      <c r="JGY227" s="44"/>
      <c r="JGZ227" s="44"/>
      <c r="JHA227" s="44"/>
      <c r="JHB227" s="44"/>
      <c r="JHC227" s="44"/>
      <c r="JHD227" s="44"/>
      <c r="JHE227" s="44"/>
      <c r="JHF227" s="44"/>
      <c r="JHG227" s="44"/>
      <c r="JHH227" s="44"/>
      <c r="JHI227" s="44"/>
      <c r="JHJ227" s="44"/>
      <c r="JHK227" s="44"/>
      <c r="JHL227" s="44"/>
      <c r="JHM227" s="44"/>
      <c r="JHN227" s="44"/>
      <c r="JHO227" s="44"/>
      <c r="JHP227" s="44"/>
      <c r="JHQ227" s="44"/>
      <c r="JHR227" s="44"/>
      <c r="JHS227" s="44"/>
      <c r="JHT227" s="44"/>
      <c r="JHU227" s="44"/>
      <c r="JHV227" s="44"/>
      <c r="JHW227" s="44"/>
      <c r="JHX227" s="44"/>
      <c r="JHY227" s="44"/>
      <c r="JHZ227" s="44"/>
      <c r="JIA227" s="44"/>
      <c r="JIB227" s="44"/>
      <c r="JIC227" s="44"/>
      <c r="JID227" s="44"/>
      <c r="JIE227" s="44"/>
      <c r="JIF227" s="44"/>
      <c r="JIG227" s="44"/>
      <c r="JIH227" s="44"/>
      <c r="JII227" s="44"/>
      <c r="JIJ227" s="44"/>
      <c r="JIK227" s="44"/>
      <c r="JIL227" s="44"/>
      <c r="JIM227" s="44"/>
      <c r="JIN227" s="44"/>
      <c r="JIO227" s="44"/>
      <c r="JIP227" s="44"/>
      <c r="JIQ227" s="44"/>
      <c r="JIR227" s="44"/>
      <c r="JIS227" s="44"/>
      <c r="JIT227" s="44"/>
      <c r="JIU227" s="44"/>
      <c r="JIV227" s="44"/>
      <c r="JIW227" s="44"/>
      <c r="JIX227" s="44"/>
      <c r="JIY227" s="44"/>
      <c r="JIZ227" s="44"/>
      <c r="JJA227" s="44"/>
      <c r="JJB227" s="44"/>
      <c r="JJC227" s="44"/>
      <c r="JJD227" s="44"/>
      <c r="JJE227" s="44"/>
      <c r="JJF227" s="44"/>
      <c r="JJG227" s="44"/>
      <c r="JJH227" s="44"/>
      <c r="JJI227" s="44"/>
      <c r="JJJ227" s="44"/>
      <c r="JJK227" s="44"/>
      <c r="JJL227" s="44"/>
      <c r="JJM227" s="44"/>
      <c r="JJN227" s="44"/>
      <c r="JJO227" s="44"/>
      <c r="JJP227" s="44"/>
      <c r="JJQ227" s="44"/>
      <c r="JJR227" s="44"/>
      <c r="JJS227" s="44"/>
      <c r="JJT227" s="44"/>
      <c r="JJU227" s="44"/>
      <c r="JJV227" s="44"/>
      <c r="JJW227" s="44"/>
      <c r="JJX227" s="44"/>
      <c r="JJY227" s="44"/>
      <c r="JJZ227" s="44"/>
      <c r="JKA227" s="44"/>
      <c r="JKB227" s="44"/>
      <c r="JKC227" s="44"/>
      <c r="JKD227" s="44"/>
      <c r="JKE227" s="44"/>
      <c r="JKF227" s="44"/>
      <c r="JKG227" s="44"/>
      <c r="JKH227" s="44"/>
      <c r="JKI227" s="44"/>
      <c r="JKJ227" s="44"/>
      <c r="JKK227" s="44"/>
      <c r="JKL227" s="44"/>
      <c r="JKM227" s="44"/>
      <c r="JKN227" s="44"/>
      <c r="JKO227" s="44"/>
      <c r="JKP227" s="44"/>
      <c r="JKQ227" s="44"/>
      <c r="JKR227" s="44"/>
      <c r="JKS227" s="44"/>
      <c r="JKT227" s="44"/>
      <c r="JKU227" s="44"/>
      <c r="JKV227" s="44"/>
      <c r="JKW227" s="44"/>
      <c r="JKX227" s="44"/>
      <c r="JKY227" s="44"/>
      <c r="JKZ227" s="44"/>
      <c r="JLA227" s="44"/>
      <c r="JLB227" s="44"/>
      <c r="JLC227" s="44"/>
      <c r="JLD227" s="44"/>
      <c r="JLE227" s="44"/>
      <c r="JLF227" s="44"/>
      <c r="JLG227" s="44"/>
      <c r="JLH227" s="44"/>
      <c r="JLI227" s="44"/>
      <c r="JLJ227" s="44"/>
      <c r="JLK227" s="44"/>
      <c r="JLL227" s="44"/>
      <c r="JLM227" s="44"/>
      <c r="JLN227" s="44"/>
      <c r="JLO227" s="44"/>
      <c r="JLP227" s="44"/>
      <c r="JLQ227" s="44"/>
      <c r="JLR227" s="44"/>
      <c r="JLS227" s="44"/>
      <c r="JLT227" s="44"/>
      <c r="JLU227" s="44"/>
      <c r="JLV227" s="44"/>
      <c r="JLW227" s="44"/>
      <c r="JLX227" s="44"/>
      <c r="JLY227" s="44"/>
      <c r="JLZ227" s="44"/>
      <c r="JMA227" s="44"/>
      <c r="JMB227" s="44"/>
      <c r="JMC227" s="44"/>
      <c r="JMD227" s="44"/>
      <c r="JME227" s="44"/>
      <c r="JMF227" s="44"/>
      <c r="JMG227" s="44"/>
      <c r="JMH227" s="44"/>
      <c r="JMI227" s="44"/>
      <c r="JMJ227" s="44"/>
      <c r="JMK227" s="44"/>
      <c r="JML227" s="44"/>
      <c r="JMM227" s="44"/>
      <c r="JMN227" s="44"/>
      <c r="JMO227" s="44"/>
      <c r="JMP227" s="44"/>
      <c r="JMQ227" s="44"/>
      <c r="JMR227" s="44"/>
      <c r="JMS227" s="44"/>
      <c r="JMT227" s="44"/>
      <c r="JMU227" s="44"/>
      <c r="JMV227" s="44"/>
      <c r="JMW227" s="44"/>
      <c r="JMX227" s="44"/>
      <c r="JMY227" s="44"/>
      <c r="JMZ227" s="44"/>
      <c r="JNA227" s="44"/>
      <c r="JNB227" s="44"/>
      <c r="JNC227" s="44"/>
      <c r="JND227" s="44"/>
      <c r="JNE227" s="44"/>
      <c r="JNF227" s="44"/>
      <c r="JNG227" s="44"/>
      <c r="JNH227" s="44"/>
      <c r="JNI227" s="44"/>
      <c r="JNJ227" s="44"/>
      <c r="JNK227" s="44"/>
      <c r="JNL227" s="44"/>
      <c r="JNM227" s="44"/>
      <c r="JNN227" s="44"/>
      <c r="JNO227" s="44"/>
      <c r="JNP227" s="44"/>
      <c r="JNQ227" s="44"/>
      <c r="JNR227" s="44"/>
      <c r="JNS227" s="44"/>
      <c r="JNT227" s="44"/>
      <c r="JNU227" s="44"/>
      <c r="JNV227" s="44"/>
      <c r="JNW227" s="44"/>
      <c r="JNX227" s="44"/>
      <c r="JNY227" s="44"/>
      <c r="JNZ227" s="44"/>
      <c r="JOA227" s="44"/>
      <c r="JOB227" s="44"/>
      <c r="JOC227" s="44"/>
      <c r="JOD227" s="44"/>
      <c r="JOE227" s="44"/>
      <c r="JOF227" s="44"/>
      <c r="JOG227" s="44"/>
      <c r="JOH227" s="44"/>
      <c r="JOI227" s="44"/>
      <c r="JOJ227" s="44"/>
      <c r="JOK227" s="44"/>
      <c r="JOL227" s="44"/>
      <c r="JOM227" s="44"/>
      <c r="JON227" s="44"/>
      <c r="JOO227" s="44"/>
      <c r="JOP227" s="44"/>
      <c r="JOQ227" s="44"/>
      <c r="JOR227" s="44"/>
      <c r="JOS227" s="44"/>
      <c r="JOT227" s="44"/>
      <c r="JOU227" s="44"/>
      <c r="JOV227" s="44"/>
      <c r="JOW227" s="44"/>
      <c r="JOX227" s="44"/>
      <c r="JOY227" s="44"/>
      <c r="JOZ227" s="44"/>
      <c r="JPA227" s="44"/>
      <c r="JPB227" s="44"/>
      <c r="JPC227" s="44"/>
      <c r="JPD227" s="44"/>
      <c r="JPE227" s="44"/>
      <c r="JPF227" s="44"/>
      <c r="JPG227" s="44"/>
      <c r="JPH227" s="44"/>
      <c r="JPI227" s="44"/>
      <c r="JPJ227" s="44"/>
      <c r="JPK227" s="44"/>
      <c r="JPL227" s="44"/>
      <c r="JPM227" s="44"/>
      <c r="JPN227" s="44"/>
      <c r="JPO227" s="44"/>
      <c r="JPP227" s="44"/>
      <c r="JPQ227" s="44"/>
      <c r="JPR227" s="44"/>
      <c r="JPS227" s="44"/>
      <c r="JPT227" s="44"/>
      <c r="JPU227" s="44"/>
      <c r="JPV227" s="44"/>
      <c r="JPW227" s="44"/>
      <c r="JPX227" s="44"/>
      <c r="JPY227" s="44"/>
      <c r="JPZ227" s="44"/>
      <c r="JQA227" s="44"/>
      <c r="JQB227" s="44"/>
      <c r="JQC227" s="44"/>
      <c r="JQD227" s="44"/>
      <c r="JQE227" s="44"/>
      <c r="JQF227" s="44"/>
      <c r="JQG227" s="44"/>
      <c r="JQH227" s="44"/>
      <c r="JQI227" s="44"/>
      <c r="JQJ227" s="44"/>
      <c r="JQK227" s="44"/>
      <c r="JQL227" s="44"/>
      <c r="JQM227" s="44"/>
      <c r="JQN227" s="44"/>
      <c r="JQO227" s="44"/>
      <c r="JQP227" s="44"/>
      <c r="JQQ227" s="44"/>
      <c r="JQR227" s="44"/>
      <c r="JQS227" s="44"/>
      <c r="JQT227" s="44"/>
      <c r="JQU227" s="44"/>
      <c r="JQV227" s="44"/>
      <c r="JQW227" s="44"/>
      <c r="JQX227" s="44"/>
      <c r="JQY227" s="44"/>
      <c r="JQZ227" s="44"/>
      <c r="JRA227" s="44"/>
      <c r="JRB227" s="44"/>
      <c r="JRC227" s="44"/>
      <c r="JRD227" s="44"/>
      <c r="JRE227" s="44"/>
      <c r="JRF227" s="44"/>
      <c r="JRG227" s="44"/>
      <c r="JRH227" s="44"/>
      <c r="JRI227" s="44"/>
      <c r="JRJ227" s="44"/>
      <c r="JRK227" s="44"/>
      <c r="JRL227" s="44"/>
      <c r="JRM227" s="44"/>
      <c r="JRN227" s="44"/>
      <c r="JRO227" s="44"/>
      <c r="JRP227" s="44"/>
      <c r="JRQ227" s="44"/>
      <c r="JRR227" s="44"/>
      <c r="JRS227" s="44"/>
      <c r="JRT227" s="44"/>
      <c r="JRU227" s="44"/>
      <c r="JRV227" s="44"/>
      <c r="JRW227" s="44"/>
      <c r="JRX227" s="44"/>
      <c r="JRY227" s="44"/>
      <c r="JRZ227" s="44"/>
      <c r="JSA227" s="44"/>
      <c r="JSB227" s="44"/>
      <c r="JSC227" s="44"/>
      <c r="JSD227" s="44"/>
      <c r="JSE227" s="44"/>
      <c r="JSF227" s="44"/>
      <c r="JSG227" s="44"/>
      <c r="JSH227" s="44"/>
      <c r="JSI227" s="44"/>
      <c r="JSJ227" s="44"/>
      <c r="JSK227" s="44"/>
      <c r="JSL227" s="44"/>
      <c r="JSM227" s="44"/>
      <c r="JSN227" s="44"/>
      <c r="JSO227" s="44"/>
      <c r="JSP227" s="44"/>
      <c r="JSQ227" s="44"/>
      <c r="JSR227" s="44"/>
      <c r="JSS227" s="44"/>
      <c r="JST227" s="44"/>
      <c r="JSU227" s="44"/>
      <c r="JSV227" s="44"/>
      <c r="JSW227" s="44"/>
      <c r="JSX227" s="44"/>
      <c r="JSY227" s="44"/>
      <c r="JSZ227" s="44"/>
      <c r="JTA227" s="44"/>
      <c r="JTB227" s="44"/>
      <c r="JTC227" s="44"/>
      <c r="JTD227" s="44"/>
      <c r="JTE227" s="44"/>
      <c r="JTF227" s="44"/>
      <c r="JTG227" s="44"/>
      <c r="JTH227" s="44"/>
      <c r="JTI227" s="44"/>
      <c r="JTJ227" s="44"/>
      <c r="JTK227" s="44"/>
      <c r="JTL227" s="44"/>
      <c r="JTM227" s="44"/>
      <c r="JTN227" s="44"/>
      <c r="JTO227" s="44"/>
      <c r="JTP227" s="44"/>
      <c r="JTQ227" s="44"/>
      <c r="JTR227" s="44"/>
      <c r="JTS227" s="44"/>
      <c r="JTT227" s="44"/>
      <c r="JTU227" s="44"/>
      <c r="JTV227" s="44"/>
      <c r="JTW227" s="44"/>
      <c r="JTX227" s="44"/>
      <c r="JTY227" s="44"/>
      <c r="JTZ227" s="44"/>
      <c r="JUA227" s="44"/>
      <c r="JUB227" s="44"/>
      <c r="JUC227" s="44"/>
      <c r="JUD227" s="44"/>
      <c r="JUE227" s="44"/>
      <c r="JUF227" s="44"/>
      <c r="JUG227" s="44"/>
      <c r="JUH227" s="44"/>
      <c r="JUI227" s="44"/>
      <c r="JUJ227" s="44"/>
      <c r="JUK227" s="44"/>
      <c r="JUL227" s="44"/>
      <c r="JUM227" s="44"/>
      <c r="JUN227" s="44"/>
      <c r="JUO227" s="44"/>
      <c r="JUP227" s="44"/>
      <c r="JUQ227" s="44"/>
      <c r="JUR227" s="44"/>
      <c r="JUS227" s="44"/>
      <c r="JUT227" s="44"/>
      <c r="JUU227" s="44"/>
      <c r="JUV227" s="44"/>
      <c r="JUW227" s="44"/>
      <c r="JUX227" s="44"/>
      <c r="JUY227" s="44"/>
      <c r="JUZ227" s="44"/>
      <c r="JVA227" s="44"/>
      <c r="JVB227" s="44"/>
      <c r="JVC227" s="44"/>
      <c r="JVD227" s="44"/>
      <c r="JVE227" s="44"/>
      <c r="JVF227" s="44"/>
      <c r="JVG227" s="44"/>
      <c r="JVH227" s="44"/>
      <c r="JVI227" s="44"/>
      <c r="JVJ227" s="44"/>
      <c r="JVK227" s="44"/>
      <c r="JVL227" s="44"/>
      <c r="JVM227" s="44"/>
      <c r="JVN227" s="44"/>
      <c r="JVO227" s="44"/>
      <c r="JVP227" s="44"/>
      <c r="JVQ227" s="44"/>
      <c r="JVR227" s="44"/>
      <c r="JVS227" s="44"/>
      <c r="JVT227" s="44"/>
      <c r="JVU227" s="44"/>
      <c r="JVV227" s="44"/>
      <c r="JVW227" s="44"/>
      <c r="JVX227" s="44"/>
      <c r="JVY227" s="44"/>
      <c r="JVZ227" s="44"/>
      <c r="JWA227" s="44"/>
      <c r="JWB227" s="44"/>
      <c r="JWC227" s="44"/>
      <c r="JWD227" s="44"/>
      <c r="JWE227" s="44"/>
      <c r="JWF227" s="44"/>
      <c r="JWG227" s="44"/>
      <c r="JWH227" s="44"/>
      <c r="JWI227" s="44"/>
      <c r="JWJ227" s="44"/>
      <c r="JWK227" s="44"/>
      <c r="JWL227" s="44"/>
      <c r="JWM227" s="44"/>
      <c r="JWN227" s="44"/>
      <c r="JWO227" s="44"/>
      <c r="JWP227" s="44"/>
      <c r="JWQ227" s="44"/>
      <c r="JWR227" s="44"/>
      <c r="JWS227" s="44"/>
      <c r="JWT227" s="44"/>
      <c r="JWU227" s="44"/>
      <c r="JWV227" s="44"/>
      <c r="JWW227" s="44"/>
      <c r="JWX227" s="44"/>
      <c r="JWY227" s="44"/>
      <c r="JWZ227" s="44"/>
      <c r="JXA227" s="44"/>
      <c r="JXB227" s="44"/>
      <c r="JXC227" s="44"/>
      <c r="JXD227" s="44"/>
      <c r="JXE227" s="44"/>
      <c r="JXF227" s="44"/>
      <c r="JXG227" s="44"/>
      <c r="JXH227" s="44"/>
      <c r="JXI227" s="44"/>
      <c r="JXJ227" s="44"/>
      <c r="JXK227" s="44"/>
      <c r="JXL227" s="44"/>
      <c r="JXM227" s="44"/>
      <c r="JXN227" s="44"/>
      <c r="JXO227" s="44"/>
      <c r="JXP227" s="44"/>
      <c r="JXQ227" s="44"/>
      <c r="JXR227" s="44"/>
      <c r="JXS227" s="44"/>
      <c r="JXT227" s="44"/>
      <c r="JXU227" s="44"/>
      <c r="JXV227" s="44"/>
      <c r="JXW227" s="44"/>
      <c r="JXX227" s="44"/>
      <c r="JXY227" s="44"/>
      <c r="JXZ227" s="44"/>
      <c r="JYA227" s="44"/>
      <c r="JYB227" s="44"/>
      <c r="JYC227" s="44"/>
      <c r="JYD227" s="44"/>
      <c r="JYE227" s="44"/>
      <c r="JYF227" s="44"/>
      <c r="JYG227" s="44"/>
      <c r="JYH227" s="44"/>
      <c r="JYI227" s="44"/>
      <c r="JYJ227" s="44"/>
      <c r="JYK227" s="44"/>
      <c r="JYL227" s="44"/>
      <c r="JYM227" s="44"/>
      <c r="JYN227" s="44"/>
      <c r="JYO227" s="44"/>
      <c r="JYP227" s="44"/>
      <c r="JYQ227" s="44"/>
      <c r="JYR227" s="44"/>
      <c r="JYS227" s="44"/>
      <c r="JYT227" s="44"/>
      <c r="JYU227" s="44"/>
      <c r="JYV227" s="44"/>
      <c r="JYW227" s="44"/>
      <c r="JYX227" s="44"/>
      <c r="JYY227" s="44"/>
      <c r="JYZ227" s="44"/>
      <c r="JZA227" s="44"/>
      <c r="JZB227" s="44"/>
      <c r="JZC227" s="44"/>
      <c r="JZD227" s="44"/>
      <c r="JZE227" s="44"/>
      <c r="JZF227" s="44"/>
      <c r="JZG227" s="44"/>
      <c r="JZH227" s="44"/>
      <c r="JZI227" s="44"/>
      <c r="JZJ227" s="44"/>
      <c r="JZK227" s="44"/>
      <c r="JZL227" s="44"/>
      <c r="JZM227" s="44"/>
      <c r="JZN227" s="44"/>
      <c r="JZO227" s="44"/>
      <c r="JZP227" s="44"/>
      <c r="JZQ227" s="44"/>
      <c r="JZR227" s="44"/>
      <c r="JZS227" s="44"/>
      <c r="JZT227" s="44"/>
      <c r="JZU227" s="44"/>
      <c r="JZV227" s="44"/>
      <c r="JZW227" s="44"/>
      <c r="JZX227" s="44"/>
      <c r="JZY227" s="44"/>
      <c r="JZZ227" s="44"/>
      <c r="KAA227" s="44"/>
      <c r="KAB227" s="44"/>
      <c r="KAC227" s="44"/>
      <c r="KAD227" s="44"/>
      <c r="KAE227" s="44"/>
      <c r="KAF227" s="44"/>
      <c r="KAG227" s="44"/>
      <c r="KAH227" s="44"/>
      <c r="KAI227" s="44"/>
      <c r="KAJ227" s="44"/>
      <c r="KAK227" s="44"/>
      <c r="KAL227" s="44"/>
      <c r="KAM227" s="44"/>
      <c r="KAN227" s="44"/>
      <c r="KAO227" s="44"/>
      <c r="KAP227" s="44"/>
      <c r="KAQ227" s="44"/>
      <c r="KAR227" s="44"/>
      <c r="KAS227" s="44"/>
      <c r="KAT227" s="44"/>
      <c r="KAU227" s="44"/>
      <c r="KAV227" s="44"/>
      <c r="KAW227" s="44"/>
      <c r="KAX227" s="44"/>
      <c r="KAY227" s="44"/>
      <c r="KAZ227" s="44"/>
      <c r="KBA227" s="44"/>
      <c r="KBB227" s="44"/>
      <c r="KBC227" s="44"/>
      <c r="KBD227" s="44"/>
      <c r="KBE227" s="44"/>
      <c r="KBF227" s="44"/>
      <c r="KBG227" s="44"/>
      <c r="KBH227" s="44"/>
      <c r="KBI227" s="44"/>
      <c r="KBJ227" s="44"/>
      <c r="KBK227" s="44"/>
      <c r="KBL227" s="44"/>
      <c r="KBM227" s="44"/>
      <c r="KBN227" s="44"/>
      <c r="KBO227" s="44"/>
      <c r="KBP227" s="44"/>
      <c r="KBQ227" s="44"/>
      <c r="KBR227" s="44"/>
      <c r="KBS227" s="44"/>
      <c r="KBT227" s="44"/>
      <c r="KBU227" s="44"/>
      <c r="KBV227" s="44"/>
      <c r="KBW227" s="44"/>
      <c r="KBX227" s="44"/>
      <c r="KBY227" s="44"/>
      <c r="KBZ227" s="44"/>
      <c r="KCA227" s="44"/>
      <c r="KCB227" s="44"/>
      <c r="KCC227" s="44"/>
      <c r="KCD227" s="44"/>
      <c r="KCE227" s="44"/>
      <c r="KCF227" s="44"/>
      <c r="KCG227" s="44"/>
      <c r="KCH227" s="44"/>
      <c r="KCI227" s="44"/>
      <c r="KCJ227" s="44"/>
      <c r="KCK227" s="44"/>
      <c r="KCL227" s="44"/>
      <c r="KCM227" s="44"/>
      <c r="KCN227" s="44"/>
      <c r="KCO227" s="44"/>
      <c r="KCP227" s="44"/>
      <c r="KCQ227" s="44"/>
      <c r="KCR227" s="44"/>
      <c r="KCS227" s="44"/>
      <c r="KCT227" s="44"/>
      <c r="KCU227" s="44"/>
      <c r="KCV227" s="44"/>
      <c r="KCW227" s="44"/>
      <c r="KCX227" s="44"/>
      <c r="KCY227" s="44"/>
      <c r="KCZ227" s="44"/>
      <c r="KDA227" s="44"/>
      <c r="KDB227" s="44"/>
      <c r="KDC227" s="44"/>
      <c r="KDD227" s="44"/>
      <c r="KDE227" s="44"/>
      <c r="KDF227" s="44"/>
      <c r="KDG227" s="44"/>
      <c r="KDH227" s="44"/>
      <c r="KDI227" s="44"/>
      <c r="KDJ227" s="44"/>
      <c r="KDK227" s="44"/>
      <c r="KDL227" s="44"/>
      <c r="KDM227" s="44"/>
      <c r="KDN227" s="44"/>
      <c r="KDO227" s="44"/>
      <c r="KDP227" s="44"/>
      <c r="KDQ227" s="44"/>
      <c r="KDR227" s="44"/>
      <c r="KDS227" s="44"/>
      <c r="KDT227" s="44"/>
      <c r="KDU227" s="44"/>
      <c r="KDV227" s="44"/>
      <c r="KDW227" s="44"/>
      <c r="KDX227" s="44"/>
      <c r="KDY227" s="44"/>
      <c r="KDZ227" s="44"/>
      <c r="KEA227" s="44"/>
      <c r="KEB227" s="44"/>
      <c r="KEC227" s="44"/>
      <c r="KED227" s="44"/>
      <c r="KEE227" s="44"/>
      <c r="KEF227" s="44"/>
      <c r="KEG227" s="44"/>
      <c r="KEH227" s="44"/>
      <c r="KEI227" s="44"/>
      <c r="KEJ227" s="44"/>
      <c r="KEK227" s="44"/>
      <c r="KEL227" s="44"/>
      <c r="KEM227" s="44"/>
      <c r="KEN227" s="44"/>
      <c r="KEO227" s="44"/>
      <c r="KEP227" s="44"/>
      <c r="KEQ227" s="44"/>
      <c r="KER227" s="44"/>
      <c r="KES227" s="44"/>
      <c r="KET227" s="44"/>
      <c r="KEU227" s="44"/>
      <c r="KEV227" s="44"/>
      <c r="KEW227" s="44"/>
      <c r="KEX227" s="44"/>
      <c r="KEY227" s="44"/>
      <c r="KEZ227" s="44"/>
      <c r="KFA227" s="44"/>
      <c r="KFB227" s="44"/>
      <c r="KFC227" s="44"/>
      <c r="KFD227" s="44"/>
      <c r="KFE227" s="44"/>
      <c r="KFF227" s="44"/>
      <c r="KFG227" s="44"/>
      <c r="KFH227" s="44"/>
      <c r="KFI227" s="44"/>
      <c r="KFJ227" s="44"/>
      <c r="KFK227" s="44"/>
      <c r="KFL227" s="44"/>
      <c r="KFM227" s="44"/>
      <c r="KFN227" s="44"/>
      <c r="KFO227" s="44"/>
      <c r="KFP227" s="44"/>
      <c r="KFQ227" s="44"/>
      <c r="KFR227" s="44"/>
      <c r="KFS227" s="44"/>
      <c r="KFT227" s="44"/>
      <c r="KFU227" s="44"/>
      <c r="KFV227" s="44"/>
      <c r="KFW227" s="44"/>
      <c r="KFX227" s="44"/>
      <c r="KFY227" s="44"/>
      <c r="KFZ227" s="44"/>
      <c r="KGA227" s="44"/>
      <c r="KGB227" s="44"/>
      <c r="KGC227" s="44"/>
      <c r="KGD227" s="44"/>
      <c r="KGE227" s="44"/>
      <c r="KGF227" s="44"/>
      <c r="KGG227" s="44"/>
      <c r="KGH227" s="44"/>
      <c r="KGI227" s="44"/>
      <c r="KGJ227" s="44"/>
      <c r="KGK227" s="44"/>
      <c r="KGL227" s="44"/>
      <c r="KGM227" s="44"/>
      <c r="KGN227" s="44"/>
      <c r="KGO227" s="44"/>
      <c r="KGP227" s="44"/>
      <c r="KGQ227" s="44"/>
      <c r="KGR227" s="44"/>
      <c r="KGS227" s="44"/>
      <c r="KGT227" s="44"/>
      <c r="KGU227" s="44"/>
      <c r="KGV227" s="44"/>
      <c r="KGW227" s="44"/>
      <c r="KGX227" s="44"/>
      <c r="KGY227" s="44"/>
      <c r="KGZ227" s="44"/>
      <c r="KHA227" s="44"/>
      <c r="KHB227" s="44"/>
      <c r="KHC227" s="44"/>
      <c r="KHD227" s="44"/>
      <c r="KHE227" s="44"/>
      <c r="KHF227" s="44"/>
      <c r="KHG227" s="44"/>
      <c r="KHH227" s="44"/>
      <c r="KHI227" s="44"/>
      <c r="KHJ227" s="44"/>
      <c r="KHK227" s="44"/>
      <c r="KHL227" s="44"/>
      <c r="KHM227" s="44"/>
      <c r="KHN227" s="44"/>
      <c r="KHO227" s="44"/>
      <c r="KHP227" s="44"/>
      <c r="KHQ227" s="44"/>
      <c r="KHR227" s="44"/>
      <c r="KHS227" s="44"/>
      <c r="KHT227" s="44"/>
      <c r="KHU227" s="44"/>
      <c r="KHV227" s="44"/>
      <c r="KHW227" s="44"/>
      <c r="KHX227" s="44"/>
      <c r="KHY227" s="44"/>
      <c r="KHZ227" s="44"/>
      <c r="KIA227" s="44"/>
      <c r="KIB227" s="44"/>
      <c r="KIC227" s="44"/>
      <c r="KID227" s="44"/>
      <c r="KIE227" s="44"/>
      <c r="KIF227" s="44"/>
      <c r="KIG227" s="44"/>
      <c r="KIH227" s="44"/>
      <c r="KII227" s="44"/>
      <c r="KIJ227" s="44"/>
      <c r="KIK227" s="44"/>
      <c r="KIL227" s="44"/>
      <c r="KIM227" s="44"/>
      <c r="KIN227" s="44"/>
      <c r="KIO227" s="44"/>
      <c r="KIP227" s="44"/>
      <c r="KIQ227" s="44"/>
      <c r="KIR227" s="44"/>
      <c r="KIS227" s="44"/>
      <c r="KIT227" s="44"/>
      <c r="KIU227" s="44"/>
      <c r="KIV227" s="44"/>
      <c r="KIW227" s="44"/>
      <c r="KIX227" s="44"/>
      <c r="KIY227" s="44"/>
      <c r="KIZ227" s="44"/>
      <c r="KJA227" s="44"/>
      <c r="KJB227" s="44"/>
      <c r="KJC227" s="44"/>
      <c r="KJD227" s="44"/>
      <c r="KJE227" s="44"/>
      <c r="KJF227" s="44"/>
      <c r="KJG227" s="44"/>
      <c r="KJH227" s="44"/>
      <c r="KJI227" s="44"/>
      <c r="KJJ227" s="44"/>
      <c r="KJK227" s="44"/>
      <c r="KJL227" s="44"/>
      <c r="KJM227" s="44"/>
      <c r="KJN227" s="44"/>
      <c r="KJO227" s="44"/>
      <c r="KJP227" s="44"/>
      <c r="KJQ227" s="44"/>
      <c r="KJR227" s="44"/>
      <c r="KJS227" s="44"/>
      <c r="KJT227" s="44"/>
      <c r="KJU227" s="44"/>
      <c r="KJV227" s="44"/>
      <c r="KJW227" s="44"/>
      <c r="KJX227" s="44"/>
      <c r="KJY227" s="44"/>
      <c r="KJZ227" s="44"/>
      <c r="KKA227" s="44"/>
      <c r="KKB227" s="44"/>
      <c r="KKC227" s="44"/>
      <c r="KKD227" s="44"/>
      <c r="KKE227" s="44"/>
      <c r="KKF227" s="44"/>
      <c r="KKG227" s="44"/>
      <c r="KKH227" s="44"/>
      <c r="KKI227" s="44"/>
      <c r="KKJ227" s="44"/>
      <c r="KKK227" s="44"/>
      <c r="KKL227" s="44"/>
      <c r="KKM227" s="44"/>
      <c r="KKN227" s="44"/>
      <c r="KKO227" s="44"/>
      <c r="KKP227" s="44"/>
      <c r="KKQ227" s="44"/>
      <c r="KKR227" s="44"/>
      <c r="KKS227" s="44"/>
      <c r="KKT227" s="44"/>
      <c r="KKU227" s="44"/>
      <c r="KKV227" s="44"/>
      <c r="KKW227" s="44"/>
      <c r="KKX227" s="44"/>
      <c r="KKY227" s="44"/>
      <c r="KKZ227" s="44"/>
      <c r="KLA227" s="44"/>
      <c r="KLB227" s="44"/>
      <c r="KLC227" s="44"/>
      <c r="KLD227" s="44"/>
      <c r="KLE227" s="44"/>
      <c r="KLF227" s="44"/>
      <c r="KLG227" s="44"/>
      <c r="KLH227" s="44"/>
      <c r="KLI227" s="44"/>
      <c r="KLJ227" s="44"/>
      <c r="KLK227" s="44"/>
      <c r="KLL227" s="44"/>
      <c r="KLM227" s="44"/>
      <c r="KLN227" s="44"/>
      <c r="KLO227" s="44"/>
      <c r="KLP227" s="44"/>
      <c r="KLQ227" s="44"/>
      <c r="KLR227" s="44"/>
      <c r="KLS227" s="44"/>
      <c r="KLT227" s="44"/>
      <c r="KLU227" s="44"/>
      <c r="KLV227" s="44"/>
      <c r="KLW227" s="44"/>
      <c r="KLX227" s="44"/>
      <c r="KLY227" s="44"/>
      <c r="KLZ227" s="44"/>
      <c r="KMA227" s="44"/>
      <c r="KMB227" s="44"/>
      <c r="KMC227" s="44"/>
      <c r="KMD227" s="44"/>
      <c r="KME227" s="44"/>
      <c r="KMF227" s="44"/>
      <c r="KMG227" s="44"/>
      <c r="KMH227" s="44"/>
      <c r="KMI227" s="44"/>
      <c r="KMJ227" s="44"/>
      <c r="KMK227" s="44"/>
      <c r="KML227" s="44"/>
      <c r="KMM227" s="44"/>
      <c r="KMN227" s="44"/>
      <c r="KMO227" s="44"/>
      <c r="KMP227" s="44"/>
      <c r="KMQ227" s="44"/>
      <c r="KMR227" s="44"/>
      <c r="KMS227" s="44"/>
      <c r="KMT227" s="44"/>
      <c r="KMU227" s="44"/>
      <c r="KMV227" s="44"/>
      <c r="KMW227" s="44"/>
      <c r="KMX227" s="44"/>
      <c r="KMY227" s="44"/>
      <c r="KMZ227" s="44"/>
      <c r="KNA227" s="44"/>
      <c r="KNB227" s="44"/>
      <c r="KNC227" s="44"/>
      <c r="KND227" s="44"/>
      <c r="KNE227" s="44"/>
      <c r="KNF227" s="44"/>
      <c r="KNG227" s="44"/>
      <c r="KNH227" s="44"/>
      <c r="KNI227" s="44"/>
      <c r="KNJ227" s="44"/>
      <c r="KNK227" s="44"/>
      <c r="KNL227" s="44"/>
      <c r="KNM227" s="44"/>
      <c r="KNN227" s="44"/>
      <c r="KNO227" s="44"/>
      <c r="KNP227" s="44"/>
      <c r="KNQ227" s="44"/>
      <c r="KNR227" s="44"/>
      <c r="KNS227" s="44"/>
      <c r="KNT227" s="44"/>
      <c r="KNU227" s="44"/>
      <c r="KNV227" s="44"/>
      <c r="KNW227" s="44"/>
      <c r="KNX227" s="44"/>
      <c r="KNY227" s="44"/>
      <c r="KNZ227" s="44"/>
      <c r="KOA227" s="44"/>
      <c r="KOB227" s="44"/>
      <c r="KOC227" s="44"/>
      <c r="KOD227" s="44"/>
      <c r="KOE227" s="44"/>
      <c r="KOF227" s="44"/>
      <c r="KOG227" s="44"/>
      <c r="KOH227" s="44"/>
      <c r="KOI227" s="44"/>
      <c r="KOJ227" s="44"/>
      <c r="KOK227" s="44"/>
      <c r="KOL227" s="44"/>
      <c r="KOM227" s="44"/>
      <c r="KON227" s="44"/>
      <c r="KOO227" s="44"/>
      <c r="KOP227" s="44"/>
      <c r="KOQ227" s="44"/>
      <c r="KOR227" s="44"/>
      <c r="KOS227" s="44"/>
      <c r="KOT227" s="44"/>
      <c r="KOU227" s="44"/>
      <c r="KOV227" s="44"/>
      <c r="KOW227" s="44"/>
      <c r="KOX227" s="44"/>
      <c r="KOY227" s="44"/>
      <c r="KOZ227" s="44"/>
      <c r="KPA227" s="44"/>
      <c r="KPB227" s="44"/>
      <c r="KPC227" s="44"/>
      <c r="KPD227" s="44"/>
      <c r="KPE227" s="44"/>
      <c r="KPF227" s="44"/>
      <c r="KPG227" s="44"/>
      <c r="KPH227" s="44"/>
      <c r="KPI227" s="44"/>
      <c r="KPJ227" s="44"/>
      <c r="KPK227" s="44"/>
      <c r="KPL227" s="44"/>
      <c r="KPM227" s="44"/>
      <c r="KPN227" s="44"/>
      <c r="KPO227" s="44"/>
      <c r="KPP227" s="44"/>
      <c r="KPQ227" s="44"/>
      <c r="KPR227" s="44"/>
      <c r="KPS227" s="44"/>
      <c r="KPT227" s="44"/>
      <c r="KPU227" s="44"/>
      <c r="KPV227" s="44"/>
      <c r="KPW227" s="44"/>
      <c r="KPX227" s="44"/>
      <c r="KPY227" s="44"/>
      <c r="KPZ227" s="44"/>
      <c r="KQA227" s="44"/>
      <c r="KQB227" s="44"/>
      <c r="KQC227" s="44"/>
      <c r="KQD227" s="44"/>
      <c r="KQE227" s="44"/>
      <c r="KQF227" s="44"/>
      <c r="KQG227" s="44"/>
      <c r="KQH227" s="44"/>
      <c r="KQI227" s="44"/>
      <c r="KQJ227" s="44"/>
      <c r="KQK227" s="44"/>
      <c r="KQL227" s="44"/>
      <c r="KQM227" s="44"/>
      <c r="KQN227" s="44"/>
      <c r="KQO227" s="44"/>
      <c r="KQP227" s="44"/>
      <c r="KQQ227" s="44"/>
      <c r="KQR227" s="44"/>
      <c r="KQS227" s="44"/>
      <c r="KQT227" s="44"/>
      <c r="KQU227" s="44"/>
      <c r="KQV227" s="44"/>
      <c r="KQW227" s="44"/>
      <c r="KQX227" s="44"/>
      <c r="KQY227" s="44"/>
      <c r="KQZ227" s="44"/>
      <c r="KRA227" s="44"/>
      <c r="KRB227" s="44"/>
      <c r="KRC227" s="44"/>
      <c r="KRD227" s="44"/>
      <c r="KRE227" s="44"/>
      <c r="KRF227" s="44"/>
      <c r="KRG227" s="44"/>
      <c r="KRH227" s="44"/>
      <c r="KRI227" s="44"/>
      <c r="KRJ227" s="44"/>
      <c r="KRK227" s="44"/>
      <c r="KRL227" s="44"/>
      <c r="KRM227" s="44"/>
      <c r="KRN227" s="44"/>
      <c r="KRO227" s="44"/>
      <c r="KRP227" s="44"/>
      <c r="KRQ227" s="44"/>
      <c r="KRR227" s="44"/>
      <c r="KRS227" s="44"/>
      <c r="KRT227" s="44"/>
      <c r="KRU227" s="44"/>
      <c r="KRV227" s="44"/>
      <c r="KRW227" s="44"/>
      <c r="KRX227" s="44"/>
      <c r="KRY227" s="44"/>
      <c r="KRZ227" s="44"/>
      <c r="KSA227" s="44"/>
      <c r="KSB227" s="44"/>
      <c r="KSC227" s="44"/>
      <c r="KSD227" s="44"/>
      <c r="KSE227" s="44"/>
      <c r="KSF227" s="44"/>
      <c r="KSG227" s="44"/>
      <c r="KSH227" s="44"/>
      <c r="KSI227" s="44"/>
      <c r="KSJ227" s="44"/>
      <c r="KSK227" s="44"/>
      <c r="KSL227" s="44"/>
      <c r="KSM227" s="44"/>
      <c r="KSN227" s="44"/>
      <c r="KSO227" s="44"/>
      <c r="KSP227" s="44"/>
      <c r="KSQ227" s="44"/>
      <c r="KSR227" s="44"/>
      <c r="KSS227" s="44"/>
      <c r="KST227" s="44"/>
      <c r="KSU227" s="44"/>
      <c r="KSV227" s="44"/>
      <c r="KSW227" s="44"/>
      <c r="KSX227" s="44"/>
      <c r="KSY227" s="44"/>
      <c r="KSZ227" s="44"/>
      <c r="KTA227" s="44"/>
      <c r="KTB227" s="44"/>
      <c r="KTC227" s="44"/>
      <c r="KTD227" s="44"/>
      <c r="KTE227" s="44"/>
      <c r="KTF227" s="44"/>
      <c r="KTG227" s="44"/>
      <c r="KTH227" s="44"/>
      <c r="KTI227" s="44"/>
      <c r="KTJ227" s="44"/>
      <c r="KTK227" s="44"/>
      <c r="KTL227" s="44"/>
      <c r="KTM227" s="44"/>
      <c r="KTN227" s="44"/>
      <c r="KTO227" s="44"/>
      <c r="KTP227" s="44"/>
      <c r="KTQ227" s="44"/>
      <c r="KTR227" s="44"/>
      <c r="KTS227" s="44"/>
      <c r="KTT227" s="44"/>
      <c r="KTU227" s="44"/>
      <c r="KTV227" s="44"/>
      <c r="KTW227" s="44"/>
      <c r="KTX227" s="44"/>
      <c r="KTY227" s="44"/>
      <c r="KTZ227" s="44"/>
      <c r="KUA227" s="44"/>
      <c r="KUB227" s="44"/>
      <c r="KUC227" s="44"/>
      <c r="KUD227" s="44"/>
      <c r="KUE227" s="44"/>
      <c r="KUF227" s="44"/>
      <c r="KUG227" s="44"/>
      <c r="KUH227" s="44"/>
      <c r="KUI227" s="44"/>
      <c r="KUJ227" s="44"/>
      <c r="KUK227" s="44"/>
      <c r="KUL227" s="44"/>
      <c r="KUM227" s="44"/>
      <c r="KUN227" s="44"/>
      <c r="KUO227" s="44"/>
      <c r="KUP227" s="44"/>
      <c r="KUQ227" s="44"/>
      <c r="KUR227" s="44"/>
      <c r="KUS227" s="44"/>
      <c r="KUT227" s="44"/>
      <c r="KUU227" s="44"/>
      <c r="KUV227" s="44"/>
      <c r="KUW227" s="44"/>
      <c r="KUX227" s="44"/>
      <c r="KUY227" s="44"/>
      <c r="KUZ227" s="44"/>
      <c r="KVA227" s="44"/>
      <c r="KVB227" s="44"/>
      <c r="KVC227" s="44"/>
      <c r="KVD227" s="44"/>
      <c r="KVE227" s="44"/>
      <c r="KVF227" s="44"/>
      <c r="KVG227" s="44"/>
      <c r="KVH227" s="44"/>
      <c r="KVI227" s="44"/>
      <c r="KVJ227" s="44"/>
      <c r="KVK227" s="44"/>
      <c r="KVL227" s="44"/>
      <c r="KVM227" s="44"/>
      <c r="KVN227" s="44"/>
      <c r="KVO227" s="44"/>
      <c r="KVP227" s="44"/>
      <c r="KVQ227" s="44"/>
      <c r="KVR227" s="44"/>
      <c r="KVS227" s="44"/>
      <c r="KVT227" s="44"/>
      <c r="KVU227" s="44"/>
      <c r="KVV227" s="44"/>
      <c r="KVW227" s="44"/>
      <c r="KVX227" s="44"/>
      <c r="KVY227" s="44"/>
      <c r="KVZ227" s="44"/>
      <c r="KWA227" s="44"/>
      <c r="KWB227" s="44"/>
      <c r="KWC227" s="44"/>
      <c r="KWD227" s="44"/>
      <c r="KWE227" s="44"/>
      <c r="KWF227" s="44"/>
      <c r="KWG227" s="44"/>
      <c r="KWH227" s="44"/>
      <c r="KWI227" s="44"/>
      <c r="KWJ227" s="44"/>
      <c r="KWK227" s="44"/>
      <c r="KWL227" s="44"/>
      <c r="KWM227" s="44"/>
      <c r="KWN227" s="44"/>
      <c r="KWO227" s="44"/>
      <c r="KWP227" s="44"/>
      <c r="KWQ227" s="44"/>
      <c r="KWR227" s="44"/>
      <c r="KWS227" s="44"/>
      <c r="KWT227" s="44"/>
      <c r="KWU227" s="44"/>
      <c r="KWV227" s="44"/>
      <c r="KWW227" s="44"/>
      <c r="KWX227" s="44"/>
      <c r="KWY227" s="44"/>
      <c r="KWZ227" s="44"/>
      <c r="KXA227" s="44"/>
      <c r="KXB227" s="44"/>
      <c r="KXC227" s="44"/>
      <c r="KXD227" s="44"/>
      <c r="KXE227" s="44"/>
      <c r="KXF227" s="44"/>
      <c r="KXG227" s="44"/>
      <c r="KXH227" s="44"/>
      <c r="KXI227" s="44"/>
      <c r="KXJ227" s="44"/>
      <c r="KXK227" s="44"/>
      <c r="KXL227" s="44"/>
      <c r="KXM227" s="44"/>
      <c r="KXN227" s="44"/>
      <c r="KXO227" s="44"/>
      <c r="KXP227" s="44"/>
      <c r="KXQ227" s="44"/>
      <c r="KXR227" s="44"/>
      <c r="KXS227" s="44"/>
      <c r="KXT227" s="44"/>
      <c r="KXU227" s="44"/>
      <c r="KXV227" s="44"/>
      <c r="KXW227" s="44"/>
      <c r="KXX227" s="44"/>
      <c r="KXY227" s="44"/>
      <c r="KXZ227" s="44"/>
      <c r="KYA227" s="44"/>
      <c r="KYB227" s="44"/>
      <c r="KYC227" s="44"/>
      <c r="KYD227" s="44"/>
      <c r="KYE227" s="44"/>
      <c r="KYF227" s="44"/>
      <c r="KYG227" s="44"/>
      <c r="KYH227" s="44"/>
      <c r="KYI227" s="44"/>
      <c r="KYJ227" s="44"/>
      <c r="KYK227" s="44"/>
      <c r="KYL227" s="44"/>
      <c r="KYM227" s="44"/>
      <c r="KYN227" s="44"/>
      <c r="KYO227" s="44"/>
      <c r="KYP227" s="44"/>
      <c r="KYQ227" s="44"/>
      <c r="KYR227" s="44"/>
      <c r="KYS227" s="44"/>
      <c r="KYT227" s="44"/>
      <c r="KYU227" s="44"/>
      <c r="KYV227" s="44"/>
      <c r="KYW227" s="44"/>
      <c r="KYX227" s="44"/>
      <c r="KYY227" s="44"/>
      <c r="KYZ227" s="44"/>
      <c r="KZA227" s="44"/>
      <c r="KZB227" s="44"/>
      <c r="KZC227" s="44"/>
      <c r="KZD227" s="44"/>
      <c r="KZE227" s="44"/>
      <c r="KZF227" s="44"/>
      <c r="KZG227" s="44"/>
      <c r="KZH227" s="44"/>
      <c r="KZI227" s="44"/>
      <c r="KZJ227" s="44"/>
      <c r="KZK227" s="44"/>
      <c r="KZL227" s="44"/>
      <c r="KZM227" s="44"/>
      <c r="KZN227" s="44"/>
      <c r="KZO227" s="44"/>
      <c r="KZP227" s="44"/>
      <c r="KZQ227" s="44"/>
      <c r="KZR227" s="44"/>
      <c r="KZS227" s="44"/>
      <c r="KZT227" s="44"/>
      <c r="KZU227" s="44"/>
      <c r="KZV227" s="44"/>
      <c r="KZW227" s="44"/>
      <c r="KZX227" s="44"/>
      <c r="KZY227" s="44"/>
      <c r="KZZ227" s="44"/>
      <c r="LAA227" s="44"/>
      <c r="LAB227" s="44"/>
      <c r="LAC227" s="44"/>
      <c r="LAD227" s="44"/>
      <c r="LAE227" s="44"/>
      <c r="LAF227" s="44"/>
      <c r="LAG227" s="44"/>
      <c r="LAH227" s="44"/>
      <c r="LAI227" s="44"/>
      <c r="LAJ227" s="44"/>
      <c r="LAK227" s="44"/>
      <c r="LAL227" s="44"/>
      <c r="LAM227" s="44"/>
      <c r="LAN227" s="44"/>
      <c r="LAO227" s="44"/>
      <c r="LAP227" s="44"/>
      <c r="LAQ227" s="44"/>
      <c r="LAR227" s="44"/>
      <c r="LAS227" s="44"/>
      <c r="LAT227" s="44"/>
      <c r="LAU227" s="44"/>
      <c r="LAV227" s="44"/>
      <c r="LAW227" s="44"/>
      <c r="LAX227" s="44"/>
      <c r="LAY227" s="44"/>
      <c r="LAZ227" s="44"/>
      <c r="LBA227" s="44"/>
      <c r="LBB227" s="44"/>
      <c r="LBC227" s="44"/>
      <c r="LBD227" s="44"/>
      <c r="LBE227" s="44"/>
      <c r="LBF227" s="44"/>
      <c r="LBG227" s="44"/>
      <c r="LBH227" s="44"/>
      <c r="LBI227" s="44"/>
      <c r="LBJ227" s="44"/>
      <c r="LBK227" s="44"/>
      <c r="LBL227" s="44"/>
      <c r="LBM227" s="44"/>
      <c r="LBN227" s="44"/>
      <c r="LBO227" s="44"/>
      <c r="LBP227" s="44"/>
      <c r="LBQ227" s="44"/>
      <c r="LBR227" s="44"/>
      <c r="LBS227" s="44"/>
      <c r="LBT227" s="44"/>
      <c r="LBU227" s="44"/>
      <c r="LBV227" s="44"/>
      <c r="LBW227" s="44"/>
      <c r="LBX227" s="44"/>
      <c r="LBY227" s="44"/>
      <c r="LBZ227" s="44"/>
      <c r="LCA227" s="44"/>
      <c r="LCB227" s="44"/>
      <c r="LCC227" s="44"/>
      <c r="LCD227" s="44"/>
      <c r="LCE227" s="44"/>
      <c r="LCF227" s="44"/>
      <c r="LCG227" s="44"/>
      <c r="LCH227" s="44"/>
      <c r="LCI227" s="44"/>
      <c r="LCJ227" s="44"/>
      <c r="LCK227" s="44"/>
      <c r="LCL227" s="44"/>
      <c r="LCM227" s="44"/>
      <c r="LCN227" s="44"/>
      <c r="LCO227" s="44"/>
      <c r="LCP227" s="44"/>
      <c r="LCQ227" s="44"/>
      <c r="LCR227" s="44"/>
      <c r="LCS227" s="44"/>
      <c r="LCT227" s="44"/>
      <c r="LCU227" s="44"/>
      <c r="LCV227" s="44"/>
      <c r="LCW227" s="44"/>
      <c r="LCX227" s="44"/>
      <c r="LCY227" s="44"/>
      <c r="LCZ227" s="44"/>
      <c r="LDA227" s="44"/>
      <c r="LDB227" s="44"/>
      <c r="LDC227" s="44"/>
      <c r="LDD227" s="44"/>
      <c r="LDE227" s="44"/>
      <c r="LDF227" s="44"/>
      <c r="LDG227" s="44"/>
      <c r="LDH227" s="44"/>
      <c r="LDI227" s="44"/>
      <c r="LDJ227" s="44"/>
      <c r="LDK227" s="44"/>
      <c r="LDL227" s="44"/>
      <c r="LDM227" s="44"/>
      <c r="LDN227" s="44"/>
      <c r="LDO227" s="44"/>
      <c r="LDP227" s="44"/>
      <c r="LDQ227" s="44"/>
      <c r="LDR227" s="44"/>
      <c r="LDS227" s="44"/>
      <c r="LDT227" s="44"/>
      <c r="LDU227" s="44"/>
      <c r="LDV227" s="44"/>
      <c r="LDW227" s="44"/>
      <c r="LDX227" s="44"/>
      <c r="LDY227" s="44"/>
      <c r="LDZ227" s="44"/>
      <c r="LEA227" s="44"/>
      <c r="LEB227" s="44"/>
      <c r="LEC227" s="44"/>
      <c r="LED227" s="44"/>
      <c r="LEE227" s="44"/>
      <c r="LEF227" s="44"/>
      <c r="LEG227" s="44"/>
      <c r="LEH227" s="44"/>
      <c r="LEI227" s="44"/>
      <c r="LEJ227" s="44"/>
      <c r="LEK227" s="44"/>
      <c r="LEL227" s="44"/>
      <c r="LEM227" s="44"/>
      <c r="LEN227" s="44"/>
      <c r="LEO227" s="44"/>
      <c r="LEP227" s="44"/>
      <c r="LEQ227" s="44"/>
      <c r="LER227" s="44"/>
      <c r="LES227" s="44"/>
      <c r="LET227" s="44"/>
      <c r="LEU227" s="44"/>
      <c r="LEV227" s="44"/>
      <c r="LEW227" s="44"/>
      <c r="LEX227" s="44"/>
      <c r="LEY227" s="44"/>
      <c r="LEZ227" s="44"/>
      <c r="LFA227" s="44"/>
      <c r="LFB227" s="44"/>
      <c r="LFC227" s="44"/>
      <c r="LFD227" s="44"/>
      <c r="LFE227" s="44"/>
      <c r="LFF227" s="44"/>
      <c r="LFG227" s="44"/>
      <c r="LFH227" s="44"/>
      <c r="LFI227" s="44"/>
      <c r="LFJ227" s="44"/>
      <c r="LFK227" s="44"/>
      <c r="LFL227" s="44"/>
      <c r="LFM227" s="44"/>
      <c r="LFN227" s="44"/>
      <c r="LFO227" s="44"/>
      <c r="LFP227" s="44"/>
      <c r="LFQ227" s="44"/>
      <c r="LFR227" s="44"/>
      <c r="LFS227" s="44"/>
      <c r="LFT227" s="44"/>
      <c r="LFU227" s="44"/>
      <c r="LFV227" s="44"/>
      <c r="LFW227" s="44"/>
      <c r="LFX227" s="44"/>
      <c r="LFY227" s="44"/>
      <c r="LFZ227" s="44"/>
      <c r="LGA227" s="44"/>
      <c r="LGB227" s="44"/>
      <c r="LGC227" s="44"/>
      <c r="LGD227" s="44"/>
      <c r="LGE227" s="44"/>
      <c r="LGF227" s="44"/>
      <c r="LGG227" s="44"/>
      <c r="LGH227" s="44"/>
      <c r="LGI227" s="44"/>
      <c r="LGJ227" s="44"/>
      <c r="LGK227" s="44"/>
      <c r="LGL227" s="44"/>
      <c r="LGM227" s="44"/>
      <c r="LGN227" s="44"/>
      <c r="LGO227" s="44"/>
      <c r="LGP227" s="44"/>
      <c r="LGQ227" s="44"/>
      <c r="LGR227" s="44"/>
      <c r="LGS227" s="44"/>
      <c r="LGT227" s="44"/>
      <c r="LGU227" s="44"/>
      <c r="LGV227" s="44"/>
      <c r="LGW227" s="44"/>
      <c r="LGX227" s="44"/>
      <c r="LGY227" s="44"/>
      <c r="LGZ227" s="44"/>
      <c r="LHA227" s="44"/>
      <c r="LHB227" s="44"/>
      <c r="LHC227" s="44"/>
      <c r="LHD227" s="44"/>
      <c r="LHE227" s="44"/>
      <c r="LHF227" s="44"/>
      <c r="LHG227" s="44"/>
      <c r="LHH227" s="44"/>
      <c r="LHI227" s="44"/>
      <c r="LHJ227" s="44"/>
      <c r="LHK227" s="44"/>
      <c r="LHL227" s="44"/>
      <c r="LHM227" s="44"/>
      <c r="LHN227" s="44"/>
      <c r="LHO227" s="44"/>
      <c r="LHP227" s="44"/>
      <c r="LHQ227" s="44"/>
      <c r="LHR227" s="44"/>
      <c r="LHS227" s="44"/>
      <c r="LHT227" s="44"/>
      <c r="LHU227" s="44"/>
      <c r="LHV227" s="44"/>
      <c r="LHW227" s="44"/>
      <c r="LHX227" s="44"/>
      <c r="LHY227" s="44"/>
      <c r="LHZ227" s="44"/>
      <c r="LIA227" s="44"/>
      <c r="LIB227" s="44"/>
      <c r="LIC227" s="44"/>
      <c r="LID227" s="44"/>
      <c r="LIE227" s="44"/>
      <c r="LIF227" s="44"/>
      <c r="LIG227" s="44"/>
      <c r="LIH227" s="44"/>
      <c r="LII227" s="44"/>
      <c r="LIJ227" s="44"/>
      <c r="LIK227" s="44"/>
      <c r="LIL227" s="44"/>
      <c r="LIM227" s="44"/>
      <c r="LIN227" s="44"/>
      <c r="LIO227" s="44"/>
      <c r="LIP227" s="44"/>
      <c r="LIQ227" s="44"/>
      <c r="LIR227" s="44"/>
      <c r="LIS227" s="44"/>
      <c r="LIT227" s="44"/>
      <c r="LIU227" s="44"/>
      <c r="LIV227" s="44"/>
      <c r="LIW227" s="44"/>
      <c r="LIX227" s="44"/>
      <c r="LIY227" s="44"/>
      <c r="LIZ227" s="44"/>
      <c r="LJA227" s="44"/>
      <c r="LJB227" s="44"/>
      <c r="LJC227" s="44"/>
      <c r="LJD227" s="44"/>
      <c r="LJE227" s="44"/>
      <c r="LJF227" s="44"/>
      <c r="LJG227" s="44"/>
      <c r="LJH227" s="44"/>
      <c r="LJI227" s="44"/>
      <c r="LJJ227" s="44"/>
      <c r="LJK227" s="44"/>
      <c r="LJL227" s="44"/>
      <c r="LJM227" s="44"/>
      <c r="LJN227" s="44"/>
      <c r="LJO227" s="44"/>
      <c r="LJP227" s="44"/>
      <c r="LJQ227" s="44"/>
      <c r="LJR227" s="44"/>
      <c r="LJS227" s="44"/>
      <c r="LJT227" s="44"/>
      <c r="LJU227" s="44"/>
      <c r="LJV227" s="44"/>
      <c r="LJW227" s="44"/>
      <c r="LJX227" s="44"/>
      <c r="LJY227" s="44"/>
      <c r="LJZ227" s="44"/>
      <c r="LKA227" s="44"/>
      <c r="LKB227" s="44"/>
      <c r="LKC227" s="44"/>
      <c r="LKD227" s="44"/>
      <c r="LKE227" s="44"/>
      <c r="LKF227" s="44"/>
      <c r="LKG227" s="44"/>
      <c r="LKH227" s="44"/>
      <c r="LKI227" s="44"/>
      <c r="LKJ227" s="44"/>
      <c r="LKK227" s="44"/>
      <c r="LKL227" s="44"/>
      <c r="LKM227" s="44"/>
      <c r="LKN227" s="44"/>
      <c r="LKO227" s="44"/>
      <c r="LKP227" s="44"/>
      <c r="LKQ227" s="44"/>
      <c r="LKR227" s="44"/>
      <c r="LKS227" s="44"/>
      <c r="LKT227" s="44"/>
      <c r="LKU227" s="44"/>
      <c r="LKV227" s="44"/>
      <c r="LKW227" s="44"/>
      <c r="LKX227" s="44"/>
      <c r="LKY227" s="44"/>
      <c r="LKZ227" s="44"/>
      <c r="LLA227" s="44"/>
      <c r="LLB227" s="44"/>
      <c r="LLC227" s="44"/>
      <c r="LLD227" s="44"/>
      <c r="LLE227" s="44"/>
      <c r="LLF227" s="44"/>
      <c r="LLG227" s="44"/>
      <c r="LLH227" s="44"/>
      <c r="LLI227" s="44"/>
      <c r="LLJ227" s="44"/>
      <c r="LLK227" s="44"/>
      <c r="LLL227" s="44"/>
      <c r="LLM227" s="44"/>
      <c r="LLN227" s="44"/>
      <c r="LLO227" s="44"/>
      <c r="LLP227" s="44"/>
      <c r="LLQ227" s="44"/>
      <c r="LLR227" s="44"/>
      <c r="LLS227" s="44"/>
      <c r="LLT227" s="44"/>
      <c r="LLU227" s="44"/>
      <c r="LLV227" s="44"/>
      <c r="LLW227" s="44"/>
      <c r="LLX227" s="44"/>
      <c r="LLY227" s="44"/>
      <c r="LLZ227" s="44"/>
      <c r="LMA227" s="44"/>
      <c r="LMB227" s="44"/>
      <c r="LMC227" s="44"/>
      <c r="LMD227" s="44"/>
      <c r="LME227" s="44"/>
      <c r="LMF227" s="44"/>
      <c r="LMG227" s="44"/>
      <c r="LMH227" s="44"/>
      <c r="LMI227" s="44"/>
      <c r="LMJ227" s="44"/>
      <c r="LMK227" s="44"/>
      <c r="LML227" s="44"/>
      <c r="LMM227" s="44"/>
      <c r="LMN227" s="44"/>
      <c r="LMO227" s="44"/>
      <c r="LMP227" s="44"/>
      <c r="LMQ227" s="44"/>
      <c r="LMR227" s="44"/>
      <c r="LMS227" s="44"/>
      <c r="LMT227" s="44"/>
      <c r="LMU227" s="44"/>
      <c r="LMV227" s="44"/>
      <c r="LMW227" s="44"/>
      <c r="LMX227" s="44"/>
      <c r="LMY227" s="44"/>
      <c r="LMZ227" s="44"/>
      <c r="LNA227" s="44"/>
      <c r="LNB227" s="44"/>
      <c r="LNC227" s="44"/>
      <c r="LND227" s="44"/>
      <c r="LNE227" s="44"/>
      <c r="LNF227" s="44"/>
      <c r="LNG227" s="44"/>
      <c r="LNH227" s="44"/>
      <c r="LNI227" s="44"/>
      <c r="LNJ227" s="44"/>
      <c r="LNK227" s="44"/>
      <c r="LNL227" s="44"/>
      <c r="LNM227" s="44"/>
      <c r="LNN227" s="44"/>
      <c r="LNO227" s="44"/>
      <c r="LNP227" s="44"/>
      <c r="LNQ227" s="44"/>
      <c r="LNR227" s="44"/>
      <c r="LNS227" s="44"/>
      <c r="LNT227" s="44"/>
      <c r="LNU227" s="44"/>
      <c r="LNV227" s="44"/>
      <c r="LNW227" s="44"/>
      <c r="LNX227" s="44"/>
      <c r="LNY227" s="44"/>
      <c r="LNZ227" s="44"/>
      <c r="LOA227" s="44"/>
      <c r="LOB227" s="44"/>
      <c r="LOC227" s="44"/>
      <c r="LOD227" s="44"/>
      <c r="LOE227" s="44"/>
      <c r="LOF227" s="44"/>
      <c r="LOG227" s="44"/>
      <c r="LOH227" s="44"/>
      <c r="LOI227" s="44"/>
      <c r="LOJ227" s="44"/>
      <c r="LOK227" s="44"/>
      <c r="LOL227" s="44"/>
      <c r="LOM227" s="44"/>
      <c r="LON227" s="44"/>
      <c r="LOO227" s="44"/>
      <c r="LOP227" s="44"/>
      <c r="LOQ227" s="44"/>
      <c r="LOR227" s="44"/>
      <c r="LOS227" s="44"/>
      <c r="LOT227" s="44"/>
      <c r="LOU227" s="44"/>
      <c r="LOV227" s="44"/>
      <c r="LOW227" s="44"/>
      <c r="LOX227" s="44"/>
      <c r="LOY227" s="44"/>
      <c r="LOZ227" s="44"/>
      <c r="LPA227" s="44"/>
      <c r="LPB227" s="44"/>
      <c r="LPC227" s="44"/>
      <c r="LPD227" s="44"/>
      <c r="LPE227" s="44"/>
      <c r="LPF227" s="44"/>
      <c r="LPG227" s="44"/>
      <c r="LPH227" s="44"/>
      <c r="LPI227" s="44"/>
      <c r="LPJ227" s="44"/>
      <c r="LPK227" s="44"/>
      <c r="LPL227" s="44"/>
      <c r="LPM227" s="44"/>
      <c r="LPN227" s="44"/>
      <c r="LPO227" s="44"/>
      <c r="LPP227" s="44"/>
      <c r="LPQ227" s="44"/>
      <c r="LPR227" s="44"/>
      <c r="LPS227" s="44"/>
      <c r="LPT227" s="44"/>
      <c r="LPU227" s="44"/>
      <c r="LPV227" s="44"/>
      <c r="LPW227" s="44"/>
      <c r="LPX227" s="44"/>
      <c r="LPY227" s="44"/>
      <c r="LPZ227" s="44"/>
      <c r="LQA227" s="44"/>
      <c r="LQB227" s="44"/>
      <c r="LQC227" s="44"/>
      <c r="LQD227" s="44"/>
      <c r="LQE227" s="44"/>
      <c r="LQF227" s="44"/>
      <c r="LQG227" s="44"/>
      <c r="LQH227" s="44"/>
      <c r="LQI227" s="44"/>
      <c r="LQJ227" s="44"/>
      <c r="LQK227" s="44"/>
      <c r="LQL227" s="44"/>
      <c r="LQM227" s="44"/>
      <c r="LQN227" s="44"/>
      <c r="LQO227" s="44"/>
      <c r="LQP227" s="44"/>
      <c r="LQQ227" s="44"/>
      <c r="LQR227" s="44"/>
      <c r="LQS227" s="44"/>
      <c r="LQT227" s="44"/>
      <c r="LQU227" s="44"/>
      <c r="LQV227" s="44"/>
      <c r="LQW227" s="44"/>
      <c r="LQX227" s="44"/>
      <c r="LQY227" s="44"/>
      <c r="LQZ227" s="44"/>
      <c r="LRA227" s="44"/>
      <c r="LRB227" s="44"/>
      <c r="LRC227" s="44"/>
      <c r="LRD227" s="44"/>
      <c r="LRE227" s="44"/>
      <c r="LRF227" s="44"/>
      <c r="LRG227" s="44"/>
      <c r="LRH227" s="44"/>
      <c r="LRI227" s="44"/>
      <c r="LRJ227" s="44"/>
      <c r="LRK227" s="44"/>
      <c r="LRL227" s="44"/>
      <c r="LRM227" s="44"/>
      <c r="LRN227" s="44"/>
      <c r="LRO227" s="44"/>
      <c r="LRP227" s="44"/>
      <c r="LRQ227" s="44"/>
      <c r="LRR227" s="44"/>
      <c r="LRS227" s="44"/>
      <c r="LRT227" s="44"/>
      <c r="LRU227" s="44"/>
      <c r="LRV227" s="44"/>
      <c r="LRW227" s="44"/>
      <c r="LRX227" s="44"/>
      <c r="LRY227" s="44"/>
      <c r="LRZ227" s="44"/>
      <c r="LSA227" s="44"/>
      <c r="LSB227" s="44"/>
      <c r="LSC227" s="44"/>
      <c r="LSD227" s="44"/>
      <c r="LSE227" s="44"/>
      <c r="LSF227" s="44"/>
      <c r="LSG227" s="44"/>
      <c r="LSH227" s="44"/>
      <c r="LSI227" s="44"/>
      <c r="LSJ227" s="44"/>
      <c r="LSK227" s="44"/>
      <c r="LSL227" s="44"/>
      <c r="LSM227" s="44"/>
      <c r="LSN227" s="44"/>
      <c r="LSO227" s="44"/>
      <c r="LSP227" s="44"/>
      <c r="LSQ227" s="44"/>
      <c r="LSR227" s="44"/>
      <c r="LSS227" s="44"/>
      <c r="LST227" s="44"/>
      <c r="LSU227" s="44"/>
      <c r="LSV227" s="44"/>
      <c r="LSW227" s="44"/>
      <c r="LSX227" s="44"/>
      <c r="LSY227" s="44"/>
      <c r="LSZ227" s="44"/>
      <c r="LTA227" s="44"/>
      <c r="LTB227" s="44"/>
      <c r="LTC227" s="44"/>
      <c r="LTD227" s="44"/>
      <c r="LTE227" s="44"/>
      <c r="LTF227" s="44"/>
      <c r="LTG227" s="44"/>
      <c r="LTH227" s="44"/>
      <c r="LTI227" s="44"/>
      <c r="LTJ227" s="44"/>
      <c r="LTK227" s="44"/>
      <c r="LTL227" s="44"/>
      <c r="LTM227" s="44"/>
      <c r="LTN227" s="44"/>
      <c r="LTO227" s="44"/>
      <c r="LTP227" s="44"/>
      <c r="LTQ227" s="44"/>
      <c r="LTR227" s="44"/>
      <c r="LTS227" s="44"/>
      <c r="LTT227" s="44"/>
      <c r="LTU227" s="44"/>
      <c r="LTV227" s="44"/>
      <c r="LTW227" s="44"/>
      <c r="LTX227" s="44"/>
      <c r="LTY227" s="44"/>
      <c r="LTZ227" s="44"/>
      <c r="LUA227" s="44"/>
      <c r="LUB227" s="44"/>
      <c r="LUC227" s="44"/>
      <c r="LUD227" s="44"/>
      <c r="LUE227" s="44"/>
      <c r="LUF227" s="44"/>
      <c r="LUG227" s="44"/>
      <c r="LUH227" s="44"/>
      <c r="LUI227" s="44"/>
      <c r="LUJ227" s="44"/>
      <c r="LUK227" s="44"/>
      <c r="LUL227" s="44"/>
      <c r="LUM227" s="44"/>
      <c r="LUN227" s="44"/>
      <c r="LUO227" s="44"/>
      <c r="LUP227" s="44"/>
      <c r="LUQ227" s="44"/>
      <c r="LUR227" s="44"/>
      <c r="LUS227" s="44"/>
      <c r="LUT227" s="44"/>
      <c r="LUU227" s="44"/>
      <c r="LUV227" s="44"/>
      <c r="LUW227" s="44"/>
      <c r="LUX227" s="44"/>
      <c r="LUY227" s="44"/>
      <c r="LUZ227" s="44"/>
      <c r="LVA227" s="44"/>
      <c r="LVB227" s="44"/>
      <c r="LVC227" s="44"/>
      <c r="LVD227" s="44"/>
      <c r="LVE227" s="44"/>
      <c r="LVF227" s="44"/>
      <c r="LVG227" s="44"/>
      <c r="LVH227" s="44"/>
      <c r="LVI227" s="44"/>
      <c r="LVJ227" s="44"/>
      <c r="LVK227" s="44"/>
      <c r="LVL227" s="44"/>
      <c r="LVM227" s="44"/>
      <c r="LVN227" s="44"/>
      <c r="LVO227" s="44"/>
      <c r="LVP227" s="44"/>
      <c r="LVQ227" s="44"/>
      <c r="LVR227" s="44"/>
      <c r="LVS227" s="44"/>
      <c r="LVT227" s="44"/>
      <c r="LVU227" s="44"/>
      <c r="LVV227" s="44"/>
      <c r="LVW227" s="44"/>
      <c r="LVX227" s="44"/>
      <c r="LVY227" s="44"/>
      <c r="LVZ227" s="44"/>
      <c r="LWA227" s="44"/>
      <c r="LWB227" s="44"/>
      <c r="LWC227" s="44"/>
      <c r="LWD227" s="44"/>
      <c r="LWE227" s="44"/>
      <c r="LWF227" s="44"/>
      <c r="LWG227" s="44"/>
      <c r="LWH227" s="44"/>
      <c r="LWI227" s="44"/>
      <c r="LWJ227" s="44"/>
      <c r="LWK227" s="44"/>
      <c r="LWL227" s="44"/>
      <c r="LWM227" s="44"/>
      <c r="LWN227" s="44"/>
      <c r="LWO227" s="44"/>
      <c r="LWP227" s="44"/>
      <c r="LWQ227" s="44"/>
      <c r="LWR227" s="44"/>
      <c r="LWS227" s="44"/>
      <c r="LWT227" s="44"/>
      <c r="LWU227" s="44"/>
      <c r="LWV227" s="44"/>
      <c r="LWW227" s="44"/>
      <c r="LWX227" s="44"/>
      <c r="LWY227" s="44"/>
      <c r="LWZ227" s="44"/>
      <c r="LXA227" s="44"/>
      <c r="LXB227" s="44"/>
      <c r="LXC227" s="44"/>
      <c r="LXD227" s="44"/>
      <c r="LXE227" s="44"/>
      <c r="LXF227" s="44"/>
      <c r="LXG227" s="44"/>
      <c r="LXH227" s="44"/>
      <c r="LXI227" s="44"/>
      <c r="LXJ227" s="44"/>
      <c r="LXK227" s="44"/>
      <c r="LXL227" s="44"/>
      <c r="LXM227" s="44"/>
      <c r="LXN227" s="44"/>
      <c r="LXO227" s="44"/>
      <c r="LXP227" s="44"/>
      <c r="LXQ227" s="44"/>
      <c r="LXR227" s="44"/>
      <c r="LXS227" s="44"/>
      <c r="LXT227" s="44"/>
      <c r="LXU227" s="44"/>
      <c r="LXV227" s="44"/>
      <c r="LXW227" s="44"/>
      <c r="LXX227" s="44"/>
      <c r="LXY227" s="44"/>
      <c r="LXZ227" s="44"/>
      <c r="LYA227" s="44"/>
      <c r="LYB227" s="44"/>
      <c r="LYC227" s="44"/>
      <c r="LYD227" s="44"/>
      <c r="LYE227" s="44"/>
      <c r="LYF227" s="44"/>
      <c r="LYG227" s="44"/>
      <c r="LYH227" s="44"/>
      <c r="LYI227" s="44"/>
      <c r="LYJ227" s="44"/>
      <c r="LYK227" s="44"/>
      <c r="LYL227" s="44"/>
      <c r="LYM227" s="44"/>
      <c r="LYN227" s="44"/>
      <c r="LYO227" s="44"/>
      <c r="LYP227" s="44"/>
      <c r="LYQ227" s="44"/>
      <c r="LYR227" s="44"/>
      <c r="LYS227" s="44"/>
      <c r="LYT227" s="44"/>
      <c r="LYU227" s="44"/>
      <c r="LYV227" s="44"/>
      <c r="LYW227" s="44"/>
      <c r="LYX227" s="44"/>
      <c r="LYY227" s="44"/>
      <c r="LYZ227" s="44"/>
      <c r="LZA227" s="44"/>
      <c r="LZB227" s="44"/>
      <c r="LZC227" s="44"/>
      <c r="LZD227" s="44"/>
      <c r="LZE227" s="44"/>
      <c r="LZF227" s="44"/>
      <c r="LZG227" s="44"/>
      <c r="LZH227" s="44"/>
      <c r="LZI227" s="44"/>
      <c r="LZJ227" s="44"/>
      <c r="LZK227" s="44"/>
      <c r="LZL227" s="44"/>
      <c r="LZM227" s="44"/>
      <c r="LZN227" s="44"/>
      <c r="LZO227" s="44"/>
      <c r="LZP227" s="44"/>
      <c r="LZQ227" s="44"/>
      <c r="LZR227" s="44"/>
      <c r="LZS227" s="44"/>
      <c r="LZT227" s="44"/>
      <c r="LZU227" s="44"/>
      <c r="LZV227" s="44"/>
      <c r="LZW227" s="44"/>
      <c r="LZX227" s="44"/>
      <c r="LZY227" s="44"/>
      <c r="LZZ227" s="44"/>
      <c r="MAA227" s="44"/>
      <c r="MAB227" s="44"/>
      <c r="MAC227" s="44"/>
      <c r="MAD227" s="44"/>
      <c r="MAE227" s="44"/>
      <c r="MAF227" s="44"/>
      <c r="MAG227" s="44"/>
      <c r="MAH227" s="44"/>
      <c r="MAI227" s="44"/>
      <c r="MAJ227" s="44"/>
      <c r="MAK227" s="44"/>
      <c r="MAL227" s="44"/>
      <c r="MAM227" s="44"/>
      <c r="MAN227" s="44"/>
      <c r="MAO227" s="44"/>
      <c r="MAP227" s="44"/>
      <c r="MAQ227" s="44"/>
      <c r="MAR227" s="44"/>
      <c r="MAS227" s="44"/>
      <c r="MAT227" s="44"/>
      <c r="MAU227" s="44"/>
      <c r="MAV227" s="44"/>
      <c r="MAW227" s="44"/>
      <c r="MAX227" s="44"/>
      <c r="MAY227" s="44"/>
      <c r="MAZ227" s="44"/>
      <c r="MBA227" s="44"/>
      <c r="MBB227" s="44"/>
      <c r="MBC227" s="44"/>
      <c r="MBD227" s="44"/>
      <c r="MBE227" s="44"/>
      <c r="MBF227" s="44"/>
      <c r="MBG227" s="44"/>
      <c r="MBH227" s="44"/>
      <c r="MBI227" s="44"/>
      <c r="MBJ227" s="44"/>
      <c r="MBK227" s="44"/>
      <c r="MBL227" s="44"/>
      <c r="MBM227" s="44"/>
      <c r="MBN227" s="44"/>
      <c r="MBO227" s="44"/>
      <c r="MBP227" s="44"/>
      <c r="MBQ227" s="44"/>
      <c r="MBR227" s="44"/>
      <c r="MBS227" s="44"/>
      <c r="MBT227" s="44"/>
      <c r="MBU227" s="44"/>
      <c r="MBV227" s="44"/>
      <c r="MBW227" s="44"/>
      <c r="MBX227" s="44"/>
      <c r="MBY227" s="44"/>
      <c r="MBZ227" s="44"/>
      <c r="MCA227" s="44"/>
      <c r="MCB227" s="44"/>
      <c r="MCC227" s="44"/>
      <c r="MCD227" s="44"/>
      <c r="MCE227" s="44"/>
      <c r="MCF227" s="44"/>
      <c r="MCG227" s="44"/>
      <c r="MCH227" s="44"/>
      <c r="MCI227" s="44"/>
      <c r="MCJ227" s="44"/>
      <c r="MCK227" s="44"/>
      <c r="MCL227" s="44"/>
      <c r="MCM227" s="44"/>
      <c r="MCN227" s="44"/>
      <c r="MCO227" s="44"/>
      <c r="MCP227" s="44"/>
      <c r="MCQ227" s="44"/>
      <c r="MCR227" s="44"/>
      <c r="MCS227" s="44"/>
      <c r="MCT227" s="44"/>
      <c r="MCU227" s="44"/>
      <c r="MCV227" s="44"/>
      <c r="MCW227" s="44"/>
      <c r="MCX227" s="44"/>
      <c r="MCY227" s="44"/>
      <c r="MCZ227" s="44"/>
      <c r="MDA227" s="44"/>
      <c r="MDB227" s="44"/>
      <c r="MDC227" s="44"/>
      <c r="MDD227" s="44"/>
      <c r="MDE227" s="44"/>
      <c r="MDF227" s="44"/>
      <c r="MDG227" s="44"/>
      <c r="MDH227" s="44"/>
      <c r="MDI227" s="44"/>
      <c r="MDJ227" s="44"/>
      <c r="MDK227" s="44"/>
      <c r="MDL227" s="44"/>
      <c r="MDM227" s="44"/>
      <c r="MDN227" s="44"/>
      <c r="MDO227" s="44"/>
      <c r="MDP227" s="44"/>
      <c r="MDQ227" s="44"/>
      <c r="MDR227" s="44"/>
      <c r="MDS227" s="44"/>
      <c r="MDT227" s="44"/>
      <c r="MDU227" s="44"/>
      <c r="MDV227" s="44"/>
      <c r="MDW227" s="44"/>
      <c r="MDX227" s="44"/>
      <c r="MDY227" s="44"/>
      <c r="MDZ227" s="44"/>
      <c r="MEA227" s="44"/>
      <c r="MEB227" s="44"/>
      <c r="MEC227" s="44"/>
      <c r="MED227" s="44"/>
      <c r="MEE227" s="44"/>
      <c r="MEF227" s="44"/>
      <c r="MEG227" s="44"/>
      <c r="MEH227" s="44"/>
      <c r="MEI227" s="44"/>
      <c r="MEJ227" s="44"/>
      <c r="MEK227" s="44"/>
      <c r="MEL227" s="44"/>
      <c r="MEM227" s="44"/>
      <c r="MEN227" s="44"/>
      <c r="MEO227" s="44"/>
      <c r="MEP227" s="44"/>
      <c r="MEQ227" s="44"/>
      <c r="MER227" s="44"/>
      <c r="MES227" s="44"/>
      <c r="MET227" s="44"/>
      <c r="MEU227" s="44"/>
      <c r="MEV227" s="44"/>
      <c r="MEW227" s="44"/>
      <c r="MEX227" s="44"/>
      <c r="MEY227" s="44"/>
      <c r="MEZ227" s="44"/>
      <c r="MFA227" s="44"/>
      <c r="MFB227" s="44"/>
      <c r="MFC227" s="44"/>
      <c r="MFD227" s="44"/>
      <c r="MFE227" s="44"/>
      <c r="MFF227" s="44"/>
      <c r="MFG227" s="44"/>
      <c r="MFH227" s="44"/>
      <c r="MFI227" s="44"/>
      <c r="MFJ227" s="44"/>
      <c r="MFK227" s="44"/>
      <c r="MFL227" s="44"/>
      <c r="MFM227" s="44"/>
      <c r="MFN227" s="44"/>
      <c r="MFO227" s="44"/>
      <c r="MFP227" s="44"/>
      <c r="MFQ227" s="44"/>
      <c r="MFR227" s="44"/>
      <c r="MFS227" s="44"/>
      <c r="MFT227" s="44"/>
      <c r="MFU227" s="44"/>
      <c r="MFV227" s="44"/>
      <c r="MFW227" s="44"/>
      <c r="MFX227" s="44"/>
      <c r="MFY227" s="44"/>
      <c r="MFZ227" s="44"/>
      <c r="MGA227" s="44"/>
      <c r="MGB227" s="44"/>
      <c r="MGC227" s="44"/>
      <c r="MGD227" s="44"/>
      <c r="MGE227" s="44"/>
      <c r="MGF227" s="44"/>
      <c r="MGG227" s="44"/>
      <c r="MGH227" s="44"/>
      <c r="MGI227" s="44"/>
      <c r="MGJ227" s="44"/>
      <c r="MGK227" s="44"/>
      <c r="MGL227" s="44"/>
      <c r="MGM227" s="44"/>
      <c r="MGN227" s="44"/>
      <c r="MGO227" s="44"/>
      <c r="MGP227" s="44"/>
      <c r="MGQ227" s="44"/>
      <c r="MGR227" s="44"/>
      <c r="MGS227" s="44"/>
      <c r="MGT227" s="44"/>
      <c r="MGU227" s="44"/>
      <c r="MGV227" s="44"/>
      <c r="MGW227" s="44"/>
      <c r="MGX227" s="44"/>
      <c r="MGY227" s="44"/>
      <c r="MGZ227" s="44"/>
      <c r="MHA227" s="44"/>
      <c r="MHB227" s="44"/>
      <c r="MHC227" s="44"/>
      <c r="MHD227" s="44"/>
      <c r="MHE227" s="44"/>
      <c r="MHF227" s="44"/>
      <c r="MHG227" s="44"/>
      <c r="MHH227" s="44"/>
      <c r="MHI227" s="44"/>
      <c r="MHJ227" s="44"/>
      <c r="MHK227" s="44"/>
      <c r="MHL227" s="44"/>
      <c r="MHM227" s="44"/>
      <c r="MHN227" s="44"/>
      <c r="MHO227" s="44"/>
      <c r="MHP227" s="44"/>
      <c r="MHQ227" s="44"/>
      <c r="MHR227" s="44"/>
      <c r="MHS227" s="44"/>
      <c r="MHT227" s="44"/>
      <c r="MHU227" s="44"/>
      <c r="MHV227" s="44"/>
      <c r="MHW227" s="44"/>
      <c r="MHX227" s="44"/>
      <c r="MHY227" s="44"/>
      <c r="MHZ227" s="44"/>
      <c r="MIA227" s="44"/>
      <c r="MIB227" s="44"/>
      <c r="MIC227" s="44"/>
      <c r="MID227" s="44"/>
      <c r="MIE227" s="44"/>
      <c r="MIF227" s="44"/>
      <c r="MIG227" s="44"/>
      <c r="MIH227" s="44"/>
      <c r="MII227" s="44"/>
      <c r="MIJ227" s="44"/>
      <c r="MIK227" s="44"/>
      <c r="MIL227" s="44"/>
      <c r="MIM227" s="44"/>
      <c r="MIN227" s="44"/>
      <c r="MIO227" s="44"/>
      <c r="MIP227" s="44"/>
      <c r="MIQ227" s="44"/>
      <c r="MIR227" s="44"/>
      <c r="MIS227" s="44"/>
      <c r="MIT227" s="44"/>
      <c r="MIU227" s="44"/>
      <c r="MIV227" s="44"/>
      <c r="MIW227" s="44"/>
      <c r="MIX227" s="44"/>
      <c r="MIY227" s="44"/>
      <c r="MIZ227" s="44"/>
      <c r="MJA227" s="44"/>
      <c r="MJB227" s="44"/>
      <c r="MJC227" s="44"/>
      <c r="MJD227" s="44"/>
      <c r="MJE227" s="44"/>
      <c r="MJF227" s="44"/>
      <c r="MJG227" s="44"/>
      <c r="MJH227" s="44"/>
      <c r="MJI227" s="44"/>
      <c r="MJJ227" s="44"/>
      <c r="MJK227" s="44"/>
      <c r="MJL227" s="44"/>
      <c r="MJM227" s="44"/>
      <c r="MJN227" s="44"/>
      <c r="MJO227" s="44"/>
      <c r="MJP227" s="44"/>
      <c r="MJQ227" s="44"/>
      <c r="MJR227" s="44"/>
      <c r="MJS227" s="44"/>
      <c r="MJT227" s="44"/>
      <c r="MJU227" s="44"/>
      <c r="MJV227" s="44"/>
      <c r="MJW227" s="44"/>
      <c r="MJX227" s="44"/>
      <c r="MJY227" s="44"/>
      <c r="MJZ227" s="44"/>
      <c r="MKA227" s="44"/>
      <c r="MKB227" s="44"/>
      <c r="MKC227" s="44"/>
      <c r="MKD227" s="44"/>
      <c r="MKE227" s="44"/>
      <c r="MKF227" s="44"/>
      <c r="MKG227" s="44"/>
      <c r="MKH227" s="44"/>
      <c r="MKI227" s="44"/>
      <c r="MKJ227" s="44"/>
      <c r="MKK227" s="44"/>
      <c r="MKL227" s="44"/>
      <c r="MKM227" s="44"/>
      <c r="MKN227" s="44"/>
      <c r="MKO227" s="44"/>
      <c r="MKP227" s="44"/>
      <c r="MKQ227" s="44"/>
      <c r="MKR227" s="44"/>
      <c r="MKS227" s="44"/>
      <c r="MKT227" s="44"/>
      <c r="MKU227" s="44"/>
      <c r="MKV227" s="44"/>
      <c r="MKW227" s="44"/>
      <c r="MKX227" s="44"/>
      <c r="MKY227" s="44"/>
      <c r="MKZ227" s="44"/>
      <c r="MLA227" s="44"/>
      <c r="MLB227" s="44"/>
      <c r="MLC227" s="44"/>
      <c r="MLD227" s="44"/>
      <c r="MLE227" s="44"/>
      <c r="MLF227" s="44"/>
      <c r="MLG227" s="44"/>
      <c r="MLH227" s="44"/>
      <c r="MLI227" s="44"/>
      <c r="MLJ227" s="44"/>
      <c r="MLK227" s="44"/>
      <c r="MLL227" s="44"/>
      <c r="MLM227" s="44"/>
      <c r="MLN227" s="44"/>
      <c r="MLO227" s="44"/>
      <c r="MLP227" s="44"/>
      <c r="MLQ227" s="44"/>
      <c r="MLR227" s="44"/>
      <c r="MLS227" s="44"/>
      <c r="MLT227" s="44"/>
      <c r="MLU227" s="44"/>
      <c r="MLV227" s="44"/>
      <c r="MLW227" s="44"/>
      <c r="MLX227" s="44"/>
      <c r="MLY227" s="44"/>
      <c r="MLZ227" s="44"/>
      <c r="MMA227" s="44"/>
      <c r="MMB227" s="44"/>
      <c r="MMC227" s="44"/>
      <c r="MMD227" s="44"/>
      <c r="MME227" s="44"/>
      <c r="MMF227" s="44"/>
      <c r="MMG227" s="44"/>
      <c r="MMH227" s="44"/>
      <c r="MMI227" s="44"/>
      <c r="MMJ227" s="44"/>
      <c r="MMK227" s="44"/>
      <c r="MML227" s="44"/>
      <c r="MMM227" s="44"/>
      <c r="MMN227" s="44"/>
      <c r="MMO227" s="44"/>
      <c r="MMP227" s="44"/>
      <c r="MMQ227" s="44"/>
      <c r="MMR227" s="44"/>
      <c r="MMS227" s="44"/>
      <c r="MMT227" s="44"/>
      <c r="MMU227" s="44"/>
      <c r="MMV227" s="44"/>
      <c r="MMW227" s="44"/>
      <c r="MMX227" s="44"/>
      <c r="MMY227" s="44"/>
      <c r="MMZ227" s="44"/>
      <c r="MNA227" s="44"/>
      <c r="MNB227" s="44"/>
      <c r="MNC227" s="44"/>
      <c r="MND227" s="44"/>
      <c r="MNE227" s="44"/>
      <c r="MNF227" s="44"/>
      <c r="MNG227" s="44"/>
      <c r="MNH227" s="44"/>
      <c r="MNI227" s="44"/>
      <c r="MNJ227" s="44"/>
      <c r="MNK227" s="44"/>
      <c r="MNL227" s="44"/>
      <c r="MNM227" s="44"/>
      <c r="MNN227" s="44"/>
      <c r="MNO227" s="44"/>
      <c r="MNP227" s="44"/>
      <c r="MNQ227" s="44"/>
      <c r="MNR227" s="44"/>
      <c r="MNS227" s="44"/>
      <c r="MNT227" s="44"/>
      <c r="MNU227" s="44"/>
      <c r="MNV227" s="44"/>
      <c r="MNW227" s="44"/>
      <c r="MNX227" s="44"/>
      <c r="MNY227" s="44"/>
      <c r="MNZ227" s="44"/>
      <c r="MOA227" s="44"/>
      <c r="MOB227" s="44"/>
      <c r="MOC227" s="44"/>
      <c r="MOD227" s="44"/>
      <c r="MOE227" s="44"/>
      <c r="MOF227" s="44"/>
      <c r="MOG227" s="44"/>
      <c r="MOH227" s="44"/>
      <c r="MOI227" s="44"/>
      <c r="MOJ227" s="44"/>
      <c r="MOK227" s="44"/>
      <c r="MOL227" s="44"/>
      <c r="MOM227" s="44"/>
      <c r="MON227" s="44"/>
      <c r="MOO227" s="44"/>
      <c r="MOP227" s="44"/>
      <c r="MOQ227" s="44"/>
      <c r="MOR227" s="44"/>
      <c r="MOS227" s="44"/>
      <c r="MOT227" s="44"/>
      <c r="MOU227" s="44"/>
      <c r="MOV227" s="44"/>
      <c r="MOW227" s="44"/>
      <c r="MOX227" s="44"/>
      <c r="MOY227" s="44"/>
      <c r="MOZ227" s="44"/>
      <c r="MPA227" s="44"/>
      <c r="MPB227" s="44"/>
      <c r="MPC227" s="44"/>
      <c r="MPD227" s="44"/>
      <c r="MPE227" s="44"/>
      <c r="MPF227" s="44"/>
      <c r="MPG227" s="44"/>
      <c r="MPH227" s="44"/>
      <c r="MPI227" s="44"/>
      <c r="MPJ227" s="44"/>
      <c r="MPK227" s="44"/>
      <c r="MPL227" s="44"/>
      <c r="MPM227" s="44"/>
      <c r="MPN227" s="44"/>
      <c r="MPO227" s="44"/>
      <c r="MPP227" s="44"/>
      <c r="MPQ227" s="44"/>
      <c r="MPR227" s="44"/>
      <c r="MPS227" s="44"/>
      <c r="MPT227" s="44"/>
      <c r="MPU227" s="44"/>
      <c r="MPV227" s="44"/>
      <c r="MPW227" s="44"/>
      <c r="MPX227" s="44"/>
      <c r="MPY227" s="44"/>
      <c r="MPZ227" s="44"/>
      <c r="MQA227" s="44"/>
      <c r="MQB227" s="44"/>
      <c r="MQC227" s="44"/>
      <c r="MQD227" s="44"/>
      <c r="MQE227" s="44"/>
      <c r="MQF227" s="44"/>
      <c r="MQG227" s="44"/>
      <c r="MQH227" s="44"/>
      <c r="MQI227" s="44"/>
      <c r="MQJ227" s="44"/>
      <c r="MQK227" s="44"/>
      <c r="MQL227" s="44"/>
      <c r="MQM227" s="44"/>
      <c r="MQN227" s="44"/>
      <c r="MQO227" s="44"/>
      <c r="MQP227" s="44"/>
      <c r="MQQ227" s="44"/>
      <c r="MQR227" s="44"/>
      <c r="MQS227" s="44"/>
      <c r="MQT227" s="44"/>
      <c r="MQU227" s="44"/>
      <c r="MQV227" s="44"/>
      <c r="MQW227" s="44"/>
      <c r="MQX227" s="44"/>
      <c r="MQY227" s="44"/>
      <c r="MQZ227" s="44"/>
      <c r="MRA227" s="44"/>
      <c r="MRB227" s="44"/>
      <c r="MRC227" s="44"/>
      <c r="MRD227" s="44"/>
      <c r="MRE227" s="44"/>
      <c r="MRF227" s="44"/>
      <c r="MRG227" s="44"/>
      <c r="MRH227" s="44"/>
      <c r="MRI227" s="44"/>
      <c r="MRJ227" s="44"/>
      <c r="MRK227" s="44"/>
      <c r="MRL227" s="44"/>
      <c r="MRM227" s="44"/>
      <c r="MRN227" s="44"/>
      <c r="MRO227" s="44"/>
      <c r="MRP227" s="44"/>
      <c r="MRQ227" s="44"/>
      <c r="MRR227" s="44"/>
      <c r="MRS227" s="44"/>
      <c r="MRT227" s="44"/>
      <c r="MRU227" s="44"/>
      <c r="MRV227" s="44"/>
      <c r="MRW227" s="44"/>
      <c r="MRX227" s="44"/>
      <c r="MRY227" s="44"/>
      <c r="MRZ227" s="44"/>
      <c r="MSA227" s="44"/>
      <c r="MSB227" s="44"/>
      <c r="MSC227" s="44"/>
      <c r="MSD227" s="44"/>
      <c r="MSE227" s="44"/>
      <c r="MSF227" s="44"/>
      <c r="MSG227" s="44"/>
      <c r="MSH227" s="44"/>
      <c r="MSI227" s="44"/>
      <c r="MSJ227" s="44"/>
      <c r="MSK227" s="44"/>
      <c r="MSL227" s="44"/>
      <c r="MSM227" s="44"/>
      <c r="MSN227" s="44"/>
      <c r="MSO227" s="44"/>
      <c r="MSP227" s="44"/>
      <c r="MSQ227" s="44"/>
      <c r="MSR227" s="44"/>
      <c r="MSS227" s="44"/>
      <c r="MST227" s="44"/>
      <c r="MSU227" s="44"/>
      <c r="MSV227" s="44"/>
      <c r="MSW227" s="44"/>
      <c r="MSX227" s="44"/>
      <c r="MSY227" s="44"/>
      <c r="MSZ227" s="44"/>
      <c r="MTA227" s="44"/>
      <c r="MTB227" s="44"/>
      <c r="MTC227" s="44"/>
      <c r="MTD227" s="44"/>
      <c r="MTE227" s="44"/>
      <c r="MTF227" s="44"/>
      <c r="MTG227" s="44"/>
      <c r="MTH227" s="44"/>
      <c r="MTI227" s="44"/>
      <c r="MTJ227" s="44"/>
      <c r="MTK227" s="44"/>
      <c r="MTL227" s="44"/>
      <c r="MTM227" s="44"/>
      <c r="MTN227" s="44"/>
      <c r="MTO227" s="44"/>
      <c r="MTP227" s="44"/>
      <c r="MTQ227" s="44"/>
      <c r="MTR227" s="44"/>
      <c r="MTS227" s="44"/>
      <c r="MTT227" s="44"/>
      <c r="MTU227" s="44"/>
      <c r="MTV227" s="44"/>
      <c r="MTW227" s="44"/>
      <c r="MTX227" s="44"/>
      <c r="MTY227" s="44"/>
      <c r="MTZ227" s="44"/>
      <c r="MUA227" s="44"/>
      <c r="MUB227" s="44"/>
      <c r="MUC227" s="44"/>
      <c r="MUD227" s="44"/>
      <c r="MUE227" s="44"/>
      <c r="MUF227" s="44"/>
      <c r="MUG227" s="44"/>
      <c r="MUH227" s="44"/>
      <c r="MUI227" s="44"/>
      <c r="MUJ227" s="44"/>
      <c r="MUK227" s="44"/>
      <c r="MUL227" s="44"/>
      <c r="MUM227" s="44"/>
      <c r="MUN227" s="44"/>
      <c r="MUO227" s="44"/>
      <c r="MUP227" s="44"/>
      <c r="MUQ227" s="44"/>
      <c r="MUR227" s="44"/>
      <c r="MUS227" s="44"/>
      <c r="MUT227" s="44"/>
      <c r="MUU227" s="44"/>
      <c r="MUV227" s="44"/>
      <c r="MUW227" s="44"/>
      <c r="MUX227" s="44"/>
      <c r="MUY227" s="44"/>
      <c r="MUZ227" s="44"/>
      <c r="MVA227" s="44"/>
      <c r="MVB227" s="44"/>
      <c r="MVC227" s="44"/>
      <c r="MVD227" s="44"/>
      <c r="MVE227" s="44"/>
      <c r="MVF227" s="44"/>
      <c r="MVG227" s="44"/>
      <c r="MVH227" s="44"/>
      <c r="MVI227" s="44"/>
      <c r="MVJ227" s="44"/>
      <c r="MVK227" s="44"/>
      <c r="MVL227" s="44"/>
      <c r="MVM227" s="44"/>
      <c r="MVN227" s="44"/>
      <c r="MVO227" s="44"/>
      <c r="MVP227" s="44"/>
      <c r="MVQ227" s="44"/>
      <c r="MVR227" s="44"/>
      <c r="MVS227" s="44"/>
      <c r="MVT227" s="44"/>
      <c r="MVU227" s="44"/>
      <c r="MVV227" s="44"/>
      <c r="MVW227" s="44"/>
      <c r="MVX227" s="44"/>
      <c r="MVY227" s="44"/>
      <c r="MVZ227" s="44"/>
      <c r="MWA227" s="44"/>
      <c r="MWB227" s="44"/>
      <c r="MWC227" s="44"/>
      <c r="MWD227" s="44"/>
      <c r="MWE227" s="44"/>
      <c r="MWF227" s="44"/>
      <c r="MWG227" s="44"/>
      <c r="MWH227" s="44"/>
      <c r="MWI227" s="44"/>
      <c r="MWJ227" s="44"/>
      <c r="MWK227" s="44"/>
      <c r="MWL227" s="44"/>
      <c r="MWM227" s="44"/>
      <c r="MWN227" s="44"/>
      <c r="MWO227" s="44"/>
      <c r="MWP227" s="44"/>
      <c r="MWQ227" s="44"/>
      <c r="MWR227" s="44"/>
      <c r="MWS227" s="44"/>
      <c r="MWT227" s="44"/>
      <c r="MWU227" s="44"/>
      <c r="MWV227" s="44"/>
      <c r="MWW227" s="44"/>
      <c r="MWX227" s="44"/>
      <c r="MWY227" s="44"/>
      <c r="MWZ227" s="44"/>
      <c r="MXA227" s="44"/>
      <c r="MXB227" s="44"/>
      <c r="MXC227" s="44"/>
      <c r="MXD227" s="44"/>
      <c r="MXE227" s="44"/>
      <c r="MXF227" s="44"/>
      <c r="MXG227" s="44"/>
      <c r="MXH227" s="44"/>
      <c r="MXI227" s="44"/>
      <c r="MXJ227" s="44"/>
      <c r="MXK227" s="44"/>
      <c r="MXL227" s="44"/>
      <c r="MXM227" s="44"/>
      <c r="MXN227" s="44"/>
      <c r="MXO227" s="44"/>
      <c r="MXP227" s="44"/>
      <c r="MXQ227" s="44"/>
      <c r="MXR227" s="44"/>
      <c r="MXS227" s="44"/>
      <c r="MXT227" s="44"/>
      <c r="MXU227" s="44"/>
      <c r="MXV227" s="44"/>
      <c r="MXW227" s="44"/>
      <c r="MXX227" s="44"/>
      <c r="MXY227" s="44"/>
      <c r="MXZ227" s="44"/>
      <c r="MYA227" s="44"/>
      <c r="MYB227" s="44"/>
      <c r="MYC227" s="44"/>
      <c r="MYD227" s="44"/>
      <c r="MYE227" s="44"/>
      <c r="MYF227" s="44"/>
      <c r="MYG227" s="44"/>
      <c r="MYH227" s="44"/>
      <c r="MYI227" s="44"/>
      <c r="MYJ227" s="44"/>
      <c r="MYK227" s="44"/>
      <c r="MYL227" s="44"/>
      <c r="MYM227" s="44"/>
      <c r="MYN227" s="44"/>
      <c r="MYO227" s="44"/>
      <c r="MYP227" s="44"/>
      <c r="MYQ227" s="44"/>
      <c r="MYR227" s="44"/>
      <c r="MYS227" s="44"/>
      <c r="MYT227" s="44"/>
      <c r="MYU227" s="44"/>
      <c r="MYV227" s="44"/>
      <c r="MYW227" s="44"/>
      <c r="MYX227" s="44"/>
      <c r="MYY227" s="44"/>
      <c r="MYZ227" s="44"/>
      <c r="MZA227" s="44"/>
      <c r="MZB227" s="44"/>
      <c r="MZC227" s="44"/>
      <c r="MZD227" s="44"/>
      <c r="MZE227" s="44"/>
      <c r="MZF227" s="44"/>
      <c r="MZG227" s="44"/>
      <c r="MZH227" s="44"/>
      <c r="MZI227" s="44"/>
      <c r="MZJ227" s="44"/>
      <c r="MZK227" s="44"/>
      <c r="MZL227" s="44"/>
      <c r="MZM227" s="44"/>
      <c r="MZN227" s="44"/>
      <c r="MZO227" s="44"/>
      <c r="MZP227" s="44"/>
      <c r="MZQ227" s="44"/>
      <c r="MZR227" s="44"/>
      <c r="MZS227" s="44"/>
      <c r="MZT227" s="44"/>
      <c r="MZU227" s="44"/>
      <c r="MZV227" s="44"/>
      <c r="MZW227" s="44"/>
      <c r="MZX227" s="44"/>
      <c r="MZY227" s="44"/>
      <c r="MZZ227" s="44"/>
      <c r="NAA227" s="44"/>
      <c r="NAB227" s="44"/>
      <c r="NAC227" s="44"/>
      <c r="NAD227" s="44"/>
      <c r="NAE227" s="44"/>
      <c r="NAF227" s="44"/>
      <c r="NAG227" s="44"/>
      <c r="NAH227" s="44"/>
      <c r="NAI227" s="44"/>
      <c r="NAJ227" s="44"/>
      <c r="NAK227" s="44"/>
      <c r="NAL227" s="44"/>
      <c r="NAM227" s="44"/>
      <c r="NAN227" s="44"/>
      <c r="NAO227" s="44"/>
      <c r="NAP227" s="44"/>
      <c r="NAQ227" s="44"/>
      <c r="NAR227" s="44"/>
      <c r="NAS227" s="44"/>
      <c r="NAT227" s="44"/>
      <c r="NAU227" s="44"/>
      <c r="NAV227" s="44"/>
      <c r="NAW227" s="44"/>
      <c r="NAX227" s="44"/>
      <c r="NAY227" s="44"/>
      <c r="NAZ227" s="44"/>
      <c r="NBA227" s="44"/>
      <c r="NBB227" s="44"/>
      <c r="NBC227" s="44"/>
      <c r="NBD227" s="44"/>
      <c r="NBE227" s="44"/>
      <c r="NBF227" s="44"/>
      <c r="NBG227" s="44"/>
      <c r="NBH227" s="44"/>
      <c r="NBI227" s="44"/>
      <c r="NBJ227" s="44"/>
      <c r="NBK227" s="44"/>
      <c r="NBL227" s="44"/>
      <c r="NBM227" s="44"/>
      <c r="NBN227" s="44"/>
      <c r="NBO227" s="44"/>
      <c r="NBP227" s="44"/>
      <c r="NBQ227" s="44"/>
      <c r="NBR227" s="44"/>
      <c r="NBS227" s="44"/>
      <c r="NBT227" s="44"/>
      <c r="NBU227" s="44"/>
      <c r="NBV227" s="44"/>
      <c r="NBW227" s="44"/>
      <c r="NBX227" s="44"/>
      <c r="NBY227" s="44"/>
      <c r="NBZ227" s="44"/>
      <c r="NCA227" s="44"/>
      <c r="NCB227" s="44"/>
      <c r="NCC227" s="44"/>
      <c r="NCD227" s="44"/>
      <c r="NCE227" s="44"/>
      <c r="NCF227" s="44"/>
      <c r="NCG227" s="44"/>
      <c r="NCH227" s="44"/>
      <c r="NCI227" s="44"/>
      <c r="NCJ227" s="44"/>
      <c r="NCK227" s="44"/>
      <c r="NCL227" s="44"/>
      <c r="NCM227" s="44"/>
      <c r="NCN227" s="44"/>
      <c r="NCO227" s="44"/>
      <c r="NCP227" s="44"/>
      <c r="NCQ227" s="44"/>
      <c r="NCR227" s="44"/>
      <c r="NCS227" s="44"/>
      <c r="NCT227" s="44"/>
      <c r="NCU227" s="44"/>
      <c r="NCV227" s="44"/>
      <c r="NCW227" s="44"/>
      <c r="NCX227" s="44"/>
      <c r="NCY227" s="44"/>
      <c r="NCZ227" s="44"/>
      <c r="NDA227" s="44"/>
      <c r="NDB227" s="44"/>
      <c r="NDC227" s="44"/>
      <c r="NDD227" s="44"/>
      <c r="NDE227" s="44"/>
      <c r="NDF227" s="44"/>
      <c r="NDG227" s="44"/>
      <c r="NDH227" s="44"/>
      <c r="NDI227" s="44"/>
      <c r="NDJ227" s="44"/>
      <c r="NDK227" s="44"/>
      <c r="NDL227" s="44"/>
      <c r="NDM227" s="44"/>
      <c r="NDN227" s="44"/>
      <c r="NDO227" s="44"/>
      <c r="NDP227" s="44"/>
      <c r="NDQ227" s="44"/>
      <c r="NDR227" s="44"/>
      <c r="NDS227" s="44"/>
      <c r="NDT227" s="44"/>
      <c r="NDU227" s="44"/>
      <c r="NDV227" s="44"/>
      <c r="NDW227" s="44"/>
      <c r="NDX227" s="44"/>
      <c r="NDY227" s="44"/>
      <c r="NDZ227" s="44"/>
      <c r="NEA227" s="44"/>
      <c r="NEB227" s="44"/>
      <c r="NEC227" s="44"/>
      <c r="NED227" s="44"/>
      <c r="NEE227" s="44"/>
      <c r="NEF227" s="44"/>
      <c r="NEG227" s="44"/>
      <c r="NEH227" s="44"/>
      <c r="NEI227" s="44"/>
      <c r="NEJ227" s="44"/>
      <c r="NEK227" s="44"/>
      <c r="NEL227" s="44"/>
      <c r="NEM227" s="44"/>
      <c r="NEN227" s="44"/>
      <c r="NEO227" s="44"/>
      <c r="NEP227" s="44"/>
      <c r="NEQ227" s="44"/>
      <c r="NER227" s="44"/>
      <c r="NES227" s="44"/>
      <c r="NET227" s="44"/>
      <c r="NEU227" s="44"/>
      <c r="NEV227" s="44"/>
      <c r="NEW227" s="44"/>
      <c r="NEX227" s="44"/>
      <c r="NEY227" s="44"/>
      <c r="NEZ227" s="44"/>
      <c r="NFA227" s="44"/>
      <c r="NFB227" s="44"/>
      <c r="NFC227" s="44"/>
      <c r="NFD227" s="44"/>
      <c r="NFE227" s="44"/>
      <c r="NFF227" s="44"/>
      <c r="NFG227" s="44"/>
      <c r="NFH227" s="44"/>
      <c r="NFI227" s="44"/>
      <c r="NFJ227" s="44"/>
      <c r="NFK227" s="44"/>
      <c r="NFL227" s="44"/>
      <c r="NFM227" s="44"/>
      <c r="NFN227" s="44"/>
      <c r="NFO227" s="44"/>
      <c r="NFP227" s="44"/>
      <c r="NFQ227" s="44"/>
      <c r="NFR227" s="44"/>
      <c r="NFS227" s="44"/>
      <c r="NFT227" s="44"/>
      <c r="NFU227" s="44"/>
      <c r="NFV227" s="44"/>
      <c r="NFW227" s="44"/>
      <c r="NFX227" s="44"/>
      <c r="NFY227" s="44"/>
      <c r="NFZ227" s="44"/>
      <c r="NGA227" s="44"/>
      <c r="NGB227" s="44"/>
      <c r="NGC227" s="44"/>
      <c r="NGD227" s="44"/>
      <c r="NGE227" s="44"/>
      <c r="NGF227" s="44"/>
      <c r="NGG227" s="44"/>
      <c r="NGH227" s="44"/>
      <c r="NGI227" s="44"/>
      <c r="NGJ227" s="44"/>
      <c r="NGK227" s="44"/>
      <c r="NGL227" s="44"/>
      <c r="NGM227" s="44"/>
      <c r="NGN227" s="44"/>
      <c r="NGO227" s="44"/>
      <c r="NGP227" s="44"/>
      <c r="NGQ227" s="44"/>
      <c r="NGR227" s="44"/>
      <c r="NGS227" s="44"/>
      <c r="NGT227" s="44"/>
      <c r="NGU227" s="44"/>
      <c r="NGV227" s="44"/>
      <c r="NGW227" s="44"/>
      <c r="NGX227" s="44"/>
      <c r="NGY227" s="44"/>
      <c r="NGZ227" s="44"/>
      <c r="NHA227" s="44"/>
      <c r="NHB227" s="44"/>
      <c r="NHC227" s="44"/>
      <c r="NHD227" s="44"/>
      <c r="NHE227" s="44"/>
      <c r="NHF227" s="44"/>
      <c r="NHG227" s="44"/>
      <c r="NHH227" s="44"/>
      <c r="NHI227" s="44"/>
      <c r="NHJ227" s="44"/>
      <c r="NHK227" s="44"/>
      <c r="NHL227" s="44"/>
      <c r="NHM227" s="44"/>
      <c r="NHN227" s="44"/>
      <c r="NHO227" s="44"/>
      <c r="NHP227" s="44"/>
      <c r="NHQ227" s="44"/>
      <c r="NHR227" s="44"/>
      <c r="NHS227" s="44"/>
      <c r="NHT227" s="44"/>
      <c r="NHU227" s="44"/>
      <c r="NHV227" s="44"/>
      <c r="NHW227" s="44"/>
      <c r="NHX227" s="44"/>
      <c r="NHY227" s="44"/>
      <c r="NHZ227" s="44"/>
      <c r="NIA227" s="44"/>
      <c r="NIB227" s="44"/>
      <c r="NIC227" s="44"/>
      <c r="NID227" s="44"/>
      <c r="NIE227" s="44"/>
      <c r="NIF227" s="44"/>
      <c r="NIG227" s="44"/>
      <c r="NIH227" s="44"/>
      <c r="NII227" s="44"/>
      <c r="NIJ227" s="44"/>
      <c r="NIK227" s="44"/>
      <c r="NIL227" s="44"/>
      <c r="NIM227" s="44"/>
      <c r="NIN227" s="44"/>
      <c r="NIO227" s="44"/>
      <c r="NIP227" s="44"/>
      <c r="NIQ227" s="44"/>
      <c r="NIR227" s="44"/>
      <c r="NIS227" s="44"/>
      <c r="NIT227" s="44"/>
      <c r="NIU227" s="44"/>
      <c r="NIV227" s="44"/>
      <c r="NIW227" s="44"/>
      <c r="NIX227" s="44"/>
      <c r="NIY227" s="44"/>
      <c r="NIZ227" s="44"/>
      <c r="NJA227" s="44"/>
      <c r="NJB227" s="44"/>
      <c r="NJC227" s="44"/>
      <c r="NJD227" s="44"/>
      <c r="NJE227" s="44"/>
      <c r="NJF227" s="44"/>
      <c r="NJG227" s="44"/>
      <c r="NJH227" s="44"/>
      <c r="NJI227" s="44"/>
      <c r="NJJ227" s="44"/>
      <c r="NJK227" s="44"/>
      <c r="NJL227" s="44"/>
      <c r="NJM227" s="44"/>
      <c r="NJN227" s="44"/>
      <c r="NJO227" s="44"/>
      <c r="NJP227" s="44"/>
      <c r="NJQ227" s="44"/>
      <c r="NJR227" s="44"/>
      <c r="NJS227" s="44"/>
      <c r="NJT227" s="44"/>
      <c r="NJU227" s="44"/>
      <c r="NJV227" s="44"/>
      <c r="NJW227" s="44"/>
      <c r="NJX227" s="44"/>
      <c r="NJY227" s="44"/>
      <c r="NJZ227" s="44"/>
      <c r="NKA227" s="44"/>
      <c r="NKB227" s="44"/>
      <c r="NKC227" s="44"/>
      <c r="NKD227" s="44"/>
      <c r="NKE227" s="44"/>
      <c r="NKF227" s="44"/>
      <c r="NKG227" s="44"/>
      <c r="NKH227" s="44"/>
      <c r="NKI227" s="44"/>
      <c r="NKJ227" s="44"/>
      <c r="NKK227" s="44"/>
      <c r="NKL227" s="44"/>
      <c r="NKM227" s="44"/>
      <c r="NKN227" s="44"/>
      <c r="NKO227" s="44"/>
      <c r="NKP227" s="44"/>
      <c r="NKQ227" s="44"/>
      <c r="NKR227" s="44"/>
      <c r="NKS227" s="44"/>
      <c r="NKT227" s="44"/>
      <c r="NKU227" s="44"/>
      <c r="NKV227" s="44"/>
      <c r="NKW227" s="44"/>
      <c r="NKX227" s="44"/>
      <c r="NKY227" s="44"/>
      <c r="NKZ227" s="44"/>
      <c r="NLA227" s="44"/>
      <c r="NLB227" s="44"/>
      <c r="NLC227" s="44"/>
      <c r="NLD227" s="44"/>
      <c r="NLE227" s="44"/>
      <c r="NLF227" s="44"/>
      <c r="NLG227" s="44"/>
      <c r="NLH227" s="44"/>
      <c r="NLI227" s="44"/>
      <c r="NLJ227" s="44"/>
      <c r="NLK227" s="44"/>
      <c r="NLL227" s="44"/>
      <c r="NLM227" s="44"/>
      <c r="NLN227" s="44"/>
      <c r="NLO227" s="44"/>
      <c r="NLP227" s="44"/>
      <c r="NLQ227" s="44"/>
      <c r="NLR227" s="44"/>
      <c r="NLS227" s="44"/>
      <c r="NLT227" s="44"/>
      <c r="NLU227" s="44"/>
      <c r="NLV227" s="44"/>
      <c r="NLW227" s="44"/>
      <c r="NLX227" s="44"/>
      <c r="NLY227" s="44"/>
      <c r="NLZ227" s="44"/>
      <c r="NMA227" s="44"/>
      <c r="NMB227" s="44"/>
      <c r="NMC227" s="44"/>
      <c r="NMD227" s="44"/>
      <c r="NME227" s="44"/>
      <c r="NMF227" s="44"/>
      <c r="NMG227" s="44"/>
      <c r="NMH227" s="44"/>
      <c r="NMI227" s="44"/>
      <c r="NMJ227" s="44"/>
      <c r="NMK227" s="44"/>
      <c r="NML227" s="44"/>
      <c r="NMM227" s="44"/>
      <c r="NMN227" s="44"/>
      <c r="NMO227" s="44"/>
      <c r="NMP227" s="44"/>
      <c r="NMQ227" s="44"/>
      <c r="NMR227" s="44"/>
      <c r="NMS227" s="44"/>
      <c r="NMT227" s="44"/>
      <c r="NMU227" s="44"/>
      <c r="NMV227" s="44"/>
      <c r="NMW227" s="44"/>
      <c r="NMX227" s="44"/>
      <c r="NMY227" s="44"/>
      <c r="NMZ227" s="44"/>
      <c r="NNA227" s="44"/>
      <c r="NNB227" s="44"/>
      <c r="NNC227" s="44"/>
      <c r="NND227" s="44"/>
      <c r="NNE227" s="44"/>
      <c r="NNF227" s="44"/>
      <c r="NNG227" s="44"/>
      <c r="NNH227" s="44"/>
      <c r="NNI227" s="44"/>
      <c r="NNJ227" s="44"/>
      <c r="NNK227" s="44"/>
      <c r="NNL227" s="44"/>
      <c r="NNM227" s="44"/>
      <c r="NNN227" s="44"/>
      <c r="NNO227" s="44"/>
      <c r="NNP227" s="44"/>
      <c r="NNQ227" s="44"/>
      <c r="NNR227" s="44"/>
      <c r="NNS227" s="44"/>
      <c r="NNT227" s="44"/>
      <c r="NNU227" s="44"/>
      <c r="NNV227" s="44"/>
      <c r="NNW227" s="44"/>
      <c r="NNX227" s="44"/>
      <c r="NNY227" s="44"/>
      <c r="NNZ227" s="44"/>
      <c r="NOA227" s="44"/>
      <c r="NOB227" s="44"/>
      <c r="NOC227" s="44"/>
      <c r="NOD227" s="44"/>
      <c r="NOE227" s="44"/>
      <c r="NOF227" s="44"/>
      <c r="NOG227" s="44"/>
      <c r="NOH227" s="44"/>
      <c r="NOI227" s="44"/>
      <c r="NOJ227" s="44"/>
      <c r="NOK227" s="44"/>
      <c r="NOL227" s="44"/>
      <c r="NOM227" s="44"/>
      <c r="NON227" s="44"/>
      <c r="NOO227" s="44"/>
      <c r="NOP227" s="44"/>
      <c r="NOQ227" s="44"/>
      <c r="NOR227" s="44"/>
      <c r="NOS227" s="44"/>
      <c r="NOT227" s="44"/>
      <c r="NOU227" s="44"/>
      <c r="NOV227" s="44"/>
      <c r="NOW227" s="44"/>
      <c r="NOX227" s="44"/>
      <c r="NOY227" s="44"/>
      <c r="NOZ227" s="44"/>
      <c r="NPA227" s="44"/>
      <c r="NPB227" s="44"/>
      <c r="NPC227" s="44"/>
      <c r="NPD227" s="44"/>
      <c r="NPE227" s="44"/>
      <c r="NPF227" s="44"/>
      <c r="NPG227" s="44"/>
      <c r="NPH227" s="44"/>
      <c r="NPI227" s="44"/>
      <c r="NPJ227" s="44"/>
      <c r="NPK227" s="44"/>
      <c r="NPL227" s="44"/>
      <c r="NPM227" s="44"/>
      <c r="NPN227" s="44"/>
      <c r="NPO227" s="44"/>
      <c r="NPP227" s="44"/>
      <c r="NPQ227" s="44"/>
      <c r="NPR227" s="44"/>
      <c r="NPS227" s="44"/>
      <c r="NPT227" s="44"/>
      <c r="NPU227" s="44"/>
      <c r="NPV227" s="44"/>
      <c r="NPW227" s="44"/>
      <c r="NPX227" s="44"/>
      <c r="NPY227" s="44"/>
      <c r="NPZ227" s="44"/>
      <c r="NQA227" s="44"/>
      <c r="NQB227" s="44"/>
      <c r="NQC227" s="44"/>
      <c r="NQD227" s="44"/>
      <c r="NQE227" s="44"/>
      <c r="NQF227" s="44"/>
      <c r="NQG227" s="44"/>
      <c r="NQH227" s="44"/>
      <c r="NQI227" s="44"/>
      <c r="NQJ227" s="44"/>
      <c r="NQK227" s="44"/>
      <c r="NQL227" s="44"/>
      <c r="NQM227" s="44"/>
      <c r="NQN227" s="44"/>
      <c r="NQO227" s="44"/>
      <c r="NQP227" s="44"/>
      <c r="NQQ227" s="44"/>
      <c r="NQR227" s="44"/>
      <c r="NQS227" s="44"/>
      <c r="NQT227" s="44"/>
      <c r="NQU227" s="44"/>
      <c r="NQV227" s="44"/>
      <c r="NQW227" s="44"/>
      <c r="NQX227" s="44"/>
      <c r="NQY227" s="44"/>
      <c r="NQZ227" s="44"/>
      <c r="NRA227" s="44"/>
      <c r="NRB227" s="44"/>
      <c r="NRC227" s="44"/>
      <c r="NRD227" s="44"/>
      <c r="NRE227" s="44"/>
      <c r="NRF227" s="44"/>
      <c r="NRG227" s="44"/>
      <c r="NRH227" s="44"/>
      <c r="NRI227" s="44"/>
      <c r="NRJ227" s="44"/>
      <c r="NRK227" s="44"/>
      <c r="NRL227" s="44"/>
      <c r="NRM227" s="44"/>
      <c r="NRN227" s="44"/>
      <c r="NRO227" s="44"/>
      <c r="NRP227" s="44"/>
      <c r="NRQ227" s="44"/>
      <c r="NRR227" s="44"/>
      <c r="NRS227" s="44"/>
      <c r="NRT227" s="44"/>
      <c r="NRU227" s="44"/>
      <c r="NRV227" s="44"/>
      <c r="NRW227" s="44"/>
      <c r="NRX227" s="44"/>
      <c r="NRY227" s="44"/>
      <c r="NRZ227" s="44"/>
      <c r="NSA227" s="44"/>
      <c r="NSB227" s="44"/>
      <c r="NSC227" s="44"/>
      <c r="NSD227" s="44"/>
      <c r="NSE227" s="44"/>
      <c r="NSF227" s="44"/>
      <c r="NSG227" s="44"/>
      <c r="NSH227" s="44"/>
      <c r="NSI227" s="44"/>
      <c r="NSJ227" s="44"/>
      <c r="NSK227" s="44"/>
      <c r="NSL227" s="44"/>
      <c r="NSM227" s="44"/>
      <c r="NSN227" s="44"/>
      <c r="NSO227" s="44"/>
      <c r="NSP227" s="44"/>
      <c r="NSQ227" s="44"/>
      <c r="NSR227" s="44"/>
      <c r="NSS227" s="44"/>
      <c r="NST227" s="44"/>
      <c r="NSU227" s="44"/>
      <c r="NSV227" s="44"/>
      <c r="NSW227" s="44"/>
      <c r="NSX227" s="44"/>
      <c r="NSY227" s="44"/>
      <c r="NSZ227" s="44"/>
      <c r="NTA227" s="44"/>
      <c r="NTB227" s="44"/>
      <c r="NTC227" s="44"/>
      <c r="NTD227" s="44"/>
      <c r="NTE227" s="44"/>
      <c r="NTF227" s="44"/>
      <c r="NTG227" s="44"/>
      <c r="NTH227" s="44"/>
      <c r="NTI227" s="44"/>
      <c r="NTJ227" s="44"/>
      <c r="NTK227" s="44"/>
      <c r="NTL227" s="44"/>
      <c r="NTM227" s="44"/>
      <c r="NTN227" s="44"/>
      <c r="NTO227" s="44"/>
      <c r="NTP227" s="44"/>
      <c r="NTQ227" s="44"/>
      <c r="NTR227" s="44"/>
      <c r="NTS227" s="44"/>
      <c r="NTT227" s="44"/>
      <c r="NTU227" s="44"/>
      <c r="NTV227" s="44"/>
      <c r="NTW227" s="44"/>
      <c r="NTX227" s="44"/>
      <c r="NTY227" s="44"/>
      <c r="NTZ227" s="44"/>
      <c r="NUA227" s="44"/>
      <c r="NUB227" s="44"/>
      <c r="NUC227" s="44"/>
      <c r="NUD227" s="44"/>
      <c r="NUE227" s="44"/>
      <c r="NUF227" s="44"/>
      <c r="NUG227" s="44"/>
      <c r="NUH227" s="44"/>
      <c r="NUI227" s="44"/>
      <c r="NUJ227" s="44"/>
      <c r="NUK227" s="44"/>
      <c r="NUL227" s="44"/>
      <c r="NUM227" s="44"/>
      <c r="NUN227" s="44"/>
      <c r="NUO227" s="44"/>
      <c r="NUP227" s="44"/>
      <c r="NUQ227" s="44"/>
      <c r="NUR227" s="44"/>
      <c r="NUS227" s="44"/>
      <c r="NUT227" s="44"/>
      <c r="NUU227" s="44"/>
      <c r="NUV227" s="44"/>
      <c r="NUW227" s="44"/>
      <c r="NUX227" s="44"/>
      <c r="NUY227" s="44"/>
      <c r="NUZ227" s="44"/>
      <c r="NVA227" s="44"/>
      <c r="NVB227" s="44"/>
      <c r="NVC227" s="44"/>
      <c r="NVD227" s="44"/>
      <c r="NVE227" s="44"/>
      <c r="NVF227" s="44"/>
      <c r="NVG227" s="44"/>
      <c r="NVH227" s="44"/>
      <c r="NVI227" s="44"/>
      <c r="NVJ227" s="44"/>
      <c r="NVK227" s="44"/>
      <c r="NVL227" s="44"/>
      <c r="NVM227" s="44"/>
      <c r="NVN227" s="44"/>
      <c r="NVO227" s="44"/>
      <c r="NVP227" s="44"/>
      <c r="NVQ227" s="44"/>
      <c r="NVR227" s="44"/>
      <c r="NVS227" s="44"/>
      <c r="NVT227" s="44"/>
      <c r="NVU227" s="44"/>
      <c r="NVV227" s="44"/>
      <c r="NVW227" s="44"/>
      <c r="NVX227" s="44"/>
      <c r="NVY227" s="44"/>
      <c r="NVZ227" s="44"/>
      <c r="NWA227" s="44"/>
      <c r="NWB227" s="44"/>
      <c r="NWC227" s="44"/>
      <c r="NWD227" s="44"/>
      <c r="NWE227" s="44"/>
      <c r="NWF227" s="44"/>
      <c r="NWG227" s="44"/>
      <c r="NWH227" s="44"/>
      <c r="NWI227" s="44"/>
      <c r="NWJ227" s="44"/>
      <c r="NWK227" s="44"/>
      <c r="NWL227" s="44"/>
      <c r="NWM227" s="44"/>
      <c r="NWN227" s="44"/>
      <c r="NWO227" s="44"/>
      <c r="NWP227" s="44"/>
      <c r="NWQ227" s="44"/>
      <c r="NWR227" s="44"/>
      <c r="NWS227" s="44"/>
      <c r="NWT227" s="44"/>
      <c r="NWU227" s="44"/>
      <c r="NWV227" s="44"/>
      <c r="NWW227" s="44"/>
      <c r="NWX227" s="44"/>
      <c r="NWY227" s="44"/>
      <c r="NWZ227" s="44"/>
      <c r="NXA227" s="44"/>
      <c r="NXB227" s="44"/>
      <c r="NXC227" s="44"/>
      <c r="NXD227" s="44"/>
      <c r="NXE227" s="44"/>
      <c r="NXF227" s="44"/>
      <c r="NXG227" s="44"/>
      <c r="NXH227" s="44"/>
      <c r="NXI227" s="44"/>
      <c r="NXJ227" s="44"/>
      <c r="NXK227" s="44"/>
      <c r="NXL227" s="44"/>
      <c r="NXM227" s="44"/>
      <c r="NXN227" s="44"/>
      <c r="NXO227" s="44"/>
      <c r="NXP227" s="44"/>
      <c r="NXQ227" s="44"/>
      <c r="NXR227" s="44"/>
      <c r="NXS227" s="44"/>
      <c r="NXT227" s="44"/>
      <c r="NXU227" s="44"/>
      <c r="NXV227" s="44"/>
      <c r="NXW227" s="44"/>
      <c r="NXX227" s="44"/>
      <c r="NXY227" s="44"/>
      <c r="NXZ227" s="44"/>
      <c r="NYA227" s="44"/>
      <c r="NYB227" s="44"/>
      <c r="NYC227" s="44"/>
      <c r="NYD227" s="44"/>
      <c r="NYE227" s="44"/>
      <c r="NYF227" s="44"/>
      <c r="NYG227" s="44"/>
      <c r="NYH227" s="44"/>
      <c r="NYI227" s="44"/>
      <c r="NYJ227" s="44"/>
      <c r="NYK227" s="44"/>
      <c r="NYL227" s="44"/>
      <c r="NYM227" s="44"/>
      <c r="NYN227" s="44"/>
      <c r="NYO227" s="44"/>
      <c r="NYP227" s="44"/>
      <c r="NYQ227" s="44"/>
      <c r="NYR227" s="44"/>
      <c r="NYS227" s="44"/>
      <c r="NYT227" s="44"/>
      <c r="NYU227" s="44"/>
      <c r="NYV227" s="44"/>
      <c r="NYW227" s="44"/>
      <c r="NYX227" s="44"/>
      <c r="NYY227" s="44"/>
      <c r="NYZ227" s="44"/>
      <c r="NZA227" s="44"/>
      <c r="NZB227" s="44"/>
      <c r="NZC227" s="44"/>
      <c r="NZD227" s="44"/>
      <c r="NZE227" s="44"/>
      <c r="NZF227" s="44"/>
      <c r="NZG227" s="44"/>
      <c r="NZH227" s="44"/>
      <c r="NZI227" s="44"/>
      <c r="NZJ227" s="44"/>
      <c r="NZK227" s="44"/>
      <c r="NZL227" s="44"/>
      <c r="NZM227" s="44"/>
      <c r="NZN227" s="44"/>
      <c r="NZO227" s="44"/>
      <c r="NZP227" s="44"/>
      <c r="NZQ227" s="44"/>
      <c r="NZR227" s="44"/>
      <c r="NZS227" s="44"/>
      <c r="NZT227" s="44"/>
      <c r="NZU227" s="44"/>
      <c r="NZV227" s="44"/>
      <c r="NZW227" s="44"/>
      <c r="NZX227" s="44"/>
      <c r="NZY227" s="44"/>
      <c r="NZZ227" s="44"/>
      <c r="OAA227" s="44"/>
      <c r="OAB227" s="44"/>
      <c r="OAC227" s="44"/>
      <c r="OAD227" s="44"/>
      <c r="OAE227" s="44"/>
      <c r="OAF227" s="44"/>
      <c r="OAG227" s="44"/>
      <c r="OAH227" s="44"/>
      <c r="OAI227" s="44"/>
      <c r="OAJ227" s="44"/>
      <c r="OAK227" s="44"/>
      <c r="OAL227" s="44"/>
      <c r="OAM227" s="44"/>
      <c r="OAN227" s="44"/>
      <c r="OAO227" s="44"/>
      <c r="OAP227" s="44"/>
      <c r="OAQ227" s="44"/>
      <c r="OAR227" s="44"/>
      <c r="OAS227" s="44"/>
      <c r="OAT227" s="44"/>
      <c r="OAU227" s="44"/>
      <c r="OAV227" s="44"/>
      <c r="OAW227" s="44"/>
      <c r="OAX227" s="44"/>
      <c r="OAY227" s="44"/>
      <c r="OAZ227" s="44"/>
      <c r="OBA227" s="44"/>
      <c r="OBB227" s="44"/>
      <c r="OBC227" s="44"/>
      <c r="OBD227" s="44"/>
      <c r="OBE227" s="44"/>
      <c r="OBF227" s="44"/>
      <c r="OBG227" s="44"/>
      <c r="OBH227" s="44"/>
      <c r="OBI227" s="44"/>
      <c r="OBJ227" s="44"/>
      <c r="OBK227" s="44"/>
      <c r="OBL227" s="44"/>
      <c r="OBM227" s="44"/>
      <c r="OBN227" s="44"/>
      <c r="OBO227" s="44"/>
      <c r="OBP227" s="44"/>
      <c r="OBQ227" s="44"/>
      <c r="OBR227" s="44"/>
      <c r="OBS227" s="44"/>
      <c r="OBT227" s="44"/>
      <c r="OBU227" s="44"/>
      <c r="OBV227" s="44"/>
      <c r="OBW227" s="44"/>
      <c r="OBX227" s="44"/>
      <c r="OBY227" s="44"/>
      <c r="OBZ227" s="44"/>
      <c r="OCA227" s="44"/>
      <c r="OCB227" s="44"/>
      <c r="OCC227" s="44"/>
      <c r="OCD227" s="44"/>
      <c r="OCE227" s="44"/>
      <c r="OCF227" s="44"/>
      <c r="OCG227" s="44"/>
      <c r="OCH227" s="44"/>
      <c r="OCI227" s="44"/>
      <c r="OCJ227" s="44"/>
      <c r="OCK227" s="44"/>
      <c r="OCL227" s="44"/>
      <c r="OCM227" s="44"/>
      <c r="OCN227" s="44"/>
      <c r="OCO227" s="44"/>
      <c r="OCP227" s="44"/>
      <c r="OCQ227" s="44"/>
      <c r="OCR227" s="44"/>
      <c r="OCS227" s="44"/>
      <c r="OCT227" s="44"/>
      <c r="OCU227" s="44"/>
      <c r="OCV227" s="44"/>
      <c r="OCW227" s="44"/>
      <c r="OCX227" s="44"/>
      <c r="OCY227" s="44"/>
      <c r="OCZ227" s="44"/>
      <c r="ODA227" s="44"/>
      <c r="ODB227" s="44"/>
      <c r="ODC227" s="44"/>
      <c r="ODD227" s="44"/>
      <c r="ODE227" s="44"/>
      <c r="ODF227" s="44"/>
      <c r="ODG227" s="44"/>
      <c r="ODH227" s="44"/>
      <c r="ODI227" s="44"/>
      <c r="ODJ227" s="44"/>
      <c r="ODK227" s="44"/>
      <c r="ODL227" s="44"/>
      <c r="ODM227" s="44"/>
      <c r="ODN227" s="44"/>
      <c r="ODO227" s="44"/>
      <c r="ODP227" s="44"/>
      <c r="ODQ227" s="44"/>
      <c r="ODR227" s="44"/>
      <c r="ODS227" s="44"/>
      <c r="ODT227" s="44"/>
      <c r="ODU227" s="44"/>
      <c r="ODV227" s="44"/>
      <c r="ODW227" s="44"/>
      <c r="ODX227" s="44"/>
      <c r="ODY227" s="44"/>
      <c r="ODZ227" s="44"/>
      <c r="OEA227" s="44"/>
      <c r="OEB227" s="44"/>
      <c r="OEC227" s="44"/>
      <c r="OED227" s="44"/>
      <c r="OEE227" s="44"/>
      <c r="OEF227" s="44"/>
      <c r="OEG227" s="44"/>
      <c r="OEH227" s="44"/>
      <c r="OEI227" s="44"/>
      <c r="OEJ227" s="44"/>
      <c r="OEK227" s="44"/>
      <c r="OEL227" s="44"/>
      <c r="OEM227" s="44"/>
      <c r="OEN227" s="44"/>
      <c r="OEO227" s="44"/>
      <c r="OEP227" s="44"/>
      <c r="OEQ227" s="44"/>
      <c r="OER227" s="44"/>
      <c r="OES227" s="44"/>
      <c r="OET227" s="44"/>
      <c r="OEU227" s="44"/>
      <c r="OEV227" s="44"/>
      <c r="OEW227" s="44"/>
      <c r="OEX227" s="44"/>
      <c r="OEY227" s="44"/>
      <c r="OEZ227" s="44"/>
      <c r="OFA227" s="44"/>
      <c r="OFB227" s="44"/>
      <c r="OFC227" s="44"/>
      <c r="OFD227" s="44"/>
      <c r="OFE227" s="44"/>
      <c r="OFF227" s="44"/>
      <c r="OFG227" s="44"/>
      <c r="OFH227" s="44"/>
      <c r="OFI227" s="44"/>
      <c r="OFJ227" s="44"/>
      <c r="OFK227" s="44"/>
      <c r="OFL227" s="44"/>
      <c r="OFM227" s="44"/>
      <c r="OFN227" s="44"/>
      <c r="OFO227" s="44"/>
      <c r="OFP227" s="44"/>
      <c r="OFQ227" s="44"/>
      <c r="OFR227" s="44"/>
      <c r="OFS227" s="44"/>
      <c r="OFT227" s="44"/>
      <c r="OFU227" s="44"/>
      <c r="OFV227" s="44"/>
      <c r="OFW227" s="44"/>
      <c r="OFX227" s="44"/>
      <c r="OFY227" s="44"/>
      <c r="OFZ227" s="44"/>
      <c r="OGA227" s="44"/>
      <c r="OGB227" s="44"/>
      <c r="OGC227" s="44"/>
      <c r="OGD227" s="44"/>
      <c r="OGE227" s="44"/>
      <c r="OGF227" s="44"/>
      <c r="OGG227" s="44"/>
      <c r="OGH227" s="44"/>
      <c r="OGI227" s="44"/>
      <c r="OGJ227" s="44"/>
      <c r="OGK227" s="44"/>
      <c r="OGL227" s="44"/>
      <c r="OGM227" s="44"/>
      <c r="OGN227" s="44"/>
      <c r="OGO227" s="44"/>
      <c r="OGP227" s="44"/>
      <c r="OGQ227" s="44"/>
      <c r="OGR227" s="44"/>
      <c r="OGS227" s="44"/>
      <c r="OGT227" s="44"/>
      <c r="OGU227" s="44"/>
      <c r="OGV227" s="44"/>
      <c r="OGW227" s="44"/>
      <c r="OGX227" s="44"/>
      <c r="OGY227" s="44"/>
      <c r="OGZ227" s="44"/>
      <c r="OHA227" s="44"/>
      <c r="OHB227" s="44"/>
      <c r="OHC227" s="44"/>
      <c r="OHD227" s="44"/>
      <c r="OHE227" s="44"/>
      <c r="OHF227" s="44"/>
      <c r="OHG227" s="44"/>
      <c r="OHH227" s="44"/>
      <c r="OHI227" s="44"/>
      <c r="OHJ227" s="44"/>
      <c r="OHK227" s="44"/>
      <c r="OHL227" s="44"/>
      <c r="OHM227" s="44"/>
      <c r="OHN227" s="44"/>
      <c r="OHO227" s="44"/>
      <c r="OHP227" s="44"/>
      <c r="OHQ227" s="44"/>
      <c r="OHR227" s="44"/>
      <c r="OHS227" s="44"/>
      <c r="OHT227" s="44"/>
      <c r="OHU227" s="44"/>
      <c r="OHV227" s="44"/>
      <c r="OHW227" s="44"/>
      <c r="OHX227" s="44"/>
      <c r="OHY227" s="44"/>
      <c r="OHZ227" s="44"/>
      <c r="OIA227" s="44"/>
      <c r="OIB227" s="44"/>
      <c r="OIC227" s="44"/>
      <c r="OID227" s="44"/>
      <c r="OIE227" s="44"/>
      <c r="OIF227" s="44"/>
      <c r="OIG227" s="44"/>
      <c r="OIH227" s="44"/>
      <c r="OII227" s="44"/>
      <c r="OIJ227" s="44"/>
      <c r="OIK227" s="44"/>
      <c r="OIL227" s="44"/>
      <c r="OIM227" s="44"/>
      <c r="OIN227" s="44"/>
      <c r="OIO227" s="44"/>
      <c r="OIP227" s="44"/>
      <c r="OIQ227" s="44"/>
      <c r="OIR227" s="44"/>
      <c r="OIS227" s="44"/>
      <c r="OIT227" s="44"/>
      <c r="OIU227" s="44"/>
      <c r="OIV227" s="44"/>
      <c r="OIW227" s="44"/>
      <c r="OIX227" s="44"/>
      <c r="OIY227" s="44"/>
      <c r="OIZ227" s="44"/>
      <c r="OJA227" s="44"/>
      <c r="OJB227" s="44"/>
      <c r="OJC227" s="44"/>
      <c r="OJD227" s="44"/>
      <c r="OJE227" s="44"/>
      <c r="OJF227" s="44"/>
      <c r="OJG227" s="44"/>
      <c r="OJH227" s="44"/>
      <c r="OJI227" s="44"/>
      <c r="OJJ227" s="44"/>
      <c r="OJK227" s="44"/>
      <c r="OJL227" s="44"/>
      <c r="OJM227" s="44"/>
      <c r="OJN227" s="44"/>
      <c r="OJO227" s="44"/>
      <c r="OJP227" s="44"/>
      <c r="OJQ227" s="44"/>
      <c r="OJR227" s="44"/>
      <c r="OJS227" s="44"/>
      <c r="OJT227" s="44"/>
      <c r="OJU227" s="44"/>
      <c r="OJV227" s="44"/>
      <c r="OJW227" s="44"/>
      <c r="OJX227" s="44"/>
      <c r="OJY227" s="44"/>
      <c r="OJZ227" s="44"/>
      <c r="OKA227" s="44"/>
      <c r="OKB227" s="44"/>
      <c r="OKC227" s="44"/>
      <c r="OKD227" s="44"/>
      <c r="OKE227" s="44"/>
      <c r="OKF227" s="44"/>
      <c r="OKG227" s="44"/>
      <c r="OKH227" s="44"/>
      <c r="OKI227" s="44"/>
      <c r="OKJ227" s="44"/>
      <c r="OKK227" s="44"/>
      <c r="OKL227" s="44"/>
      <c r="OKM227" s="44"/>
      <c r="OKN227" s="44"/>
      <c r="OKO227" s="44"/>
      <c r="OKP227" s="44"/>
      <c r="OKQ227" s="44"/>
      <c r="OKR227" s="44"/>
      <c r="OKS227" s="44"/>
      <c r="OKT227" s="44"/>
      <c r="OKU227" s="44"/>
      <c r="OKV227" s="44"/>
      <c r="OKW227" s="44"/>
      <c r="OKX227" s="44"/>
      <c r="OKY227" s="44"/>
      <c r="OKZ227" s="44"/>
      <c r="OLA227" s="44"/>
      <c r="OLB227" s="44"/>
      <c r="OLC227" s="44"/>
      <c r="OLD227" s="44"/>
      <c r="OLE227" s="44"/>
      <c r="OLF227" s="44"/>
      <c r="OLG227" s="44"/>
      <c r="OLH227" s="44"/>
      <c r="OLI227" s="44"/>
      <c r="OLJ227" s="44"/>
      <c r="OLK227" s="44"/>
      <c r="OLL227" s="44"/>
      <c r="OLM227" s="44"/>
      <c r="OLN227" s="44"/>
      <c r="OLO227" s="44"/>
      <c r="OLP227" s="44"/>
      <c r="OLQ227" s="44"/>
      <c r="OLR227" s="44"/>
      <c r="OLS227" s="44"/>
      <c r="OLT227" s="44"/>
      <c r="OLU227" s="44"/>
      <c r="OLV227" s="44"/>
      <c r="OLW227" s="44"/>
      <c r="OLX227" s="44"/>
      <c r="OLY227" s="44"/>
      <c r="OLZ227" s="44"/>
      <c r="OMA227" s="44"/>
      <c r="OMB227" s="44"/>
      <c r="OMC227" s="44"/>
      <c r="OMD227" s="44"/>
      <c r="OME227" s="44"/>
      <c r="OMF227" s="44"/>
      <c r="OMG227" s="44"/>
      <c r="OMH227" s="44"/>
      <c r="OMI227" s="44"/>
      <c r="OMJ227" s="44"/>
      <c r="OMK227" s="44"/>
      <c r="OML227" s="44"/>
      <c r="OMM227" s="44"/>
      <c r="OMN227" s="44"/>
      <c r="OMO227" s="44"/>
      <c r="OMP227" s="44"/>
      <c r="OMQ227" s="44"/>
      <c r="OMR227" s="44"/>
      <c r="OMS227" s="44"/>
      <c r="OMT227" s="44"/>
      <c r="OMU227" s="44"/>
      <c r="OMV227" s="44"/>
      <c r="OMW227" s="44"/>
      <c r="OMX227" s="44"/>
      <c r="OMY227" s="44"/>
      <c r="OMZ227" s="44"/>
      <c r="ONA227" s="44"/>
      <c r="ONB227" s="44"/>
      <c r="ONC227" s="44"/>
      <c r="OND227" s="44"/>
      <c r="ONE227" s="44"/>
      <c r="ONF227" s="44"/>
      <c r="ONG227" s="44"/>
      <c r="ONH227" s="44"/>
      <c r="ONI227" s="44"/>
      <c r="ONJ227" s="44"/>
      <c r="ONK227" s="44"/>
      <c r="ONL227" s="44"/>
      <c r="ONM227" s="44"/>
      <c r="ONN227" s="44"/>
      <c r="ONO227" s="44"/>
      <c r="ONP227" s="44"/>
      <c r="ONQ227" s="44"/>
      <c r="ONR227" s="44"/>
      <c r="ONS227" s="44"/>
      <c r="ONT227" s="44"/>
      <c r="ONU227" s="44"/>
      <c r="ONV227" s="44"/>
      <c r="ONW227" s="44"/>
      <c r="ONX227" s="44"/>
      <c r="ONY227" s="44"/>
      <c r="ONZ227" s="44"/>
      <c r="OOA227" s="44"/>
      <c r="OOB227" s="44"/>
      <c r="OOC227" s="44"/>
      <c r="OOD227" s="44"/>
      <c r="OOE227" s="44"/>
      <c r="OOF227" s="44"/>
      <c r="OOG227" s="44"/>
      <c r="OOH227" s="44"/>
      <c r="OOI227" s="44"/>
      <c r="OOJ227" s="44"/>
      <c r="OOK227" s="44"/>
      <c r="OOL227" s="44"/>
      <c r="OOM227" s="44"/>
      <c r="OON227" s="44"/>
      <c r="OOO227" s="44"/>
      <c r="OOP227" s="44"/>
      <c r="OOQ227" s="44"/>
      <c r="OOR227" s="44"/>
      <c r="OOS227" s="44"/>
      <c r="OOT227" s="44"/>
      <c r="OOU227" s="44"/>
      <c r="OOV227" s="44"/>
      <c r="OOW227" s="44"/>
      <c r="OOX227" s="44"/>
      <c r="OOY227" s="44"/>
      <c r="OOZ227" s="44"/>
      <c r="OPA227" s="44"/>
      <c r="OPB227" s="44"/>
      <c r="OPC227" s="44"/>
      <c r="OPD227" s="44"/>
      <c r="OPE227" s="44"/>
      <c r="OPF227" s="44"/>
      <c r="OPG227" s="44"/>
      <c r="OPH227" s="44"/>
      <c r="OPI227" s="44"/>
      <c r="OPJ227" s="44"/>
      <c r="OPK227" s="44"/>
      <c r="OPL227" s="44"/>
      <c r="OPM227" s="44"/>
      <c r="OPN227" s="44"/>
      <c r="OPO227" s="44"/>
      <c r="OPP227" s="44"/>
      <c r="OPQ227" s="44"/>
      <c r="OPR227" s="44"/>
      <c r="OPS227" s="44"/>
      <c r="OPT227" s="44"/>
      <c r="OPU227" s="44"/>
      <c r="OPV227" s="44"/>
      <c r="OPW227" s="44"/>
      <c r="OPX227" s="44"/>
      <c r="OPY227" s="44"/>
      <c r="OPZ227" s="44"/>
      <c r="OQA227" s="44"/>
      <c r="OQB227" s="44"/>
      <c r="OQC227" s="44"/>
      <c r="OQD227" s="44"/>
      <c r="OQE227" s="44"/>
      <c r="OQF227" s="44"/>
      <c r="OQG227" s="44"/>
      <c r="OQH227" s="44"/>
      <c r="OQI227" s="44"/>
      <c r="OQJ227" s="44"/>
      <c r="OQK227" s="44"/>
      <c r="OQL227" s="44"/>
      <c r="OQM227" s="44"/>
      <c r="OQN227" s="44"/>
      <c r="OQO227" s="44"/>
      <c r="OQP227" s="44"/>
      <c r="OQQ227" s="44"/>
      <c r="OQR227" s="44"/>
      <c r="OQS227" s="44"/>
      <c r="OQT227" s="44"/>
      <c r="OQU227" s="44"/>
      <c r="OQV227" s="44"/>
      <c r="OQW227" s="44"/>
      <c r="OQX227" s="44"/>
      <c r="OQY227" s="44"/>
      <c r="OQZ227" s="44"/>
      <c r="ORA227" s="44"/>
      <c r="ORB227" s="44"/>
      <c r="ORC227" s="44"/>
      <c r="ORD227" s="44"/>
      <c r="ORE227" s="44"/>
      <c r="ORF227" s="44"/>
      <c r="ORG227" s="44"/>
      <c r="ORH227" s="44"/>
      <c r="ORI227" s="44"/>
      <c r="ORJ227" s="44"/>
      <c r="ORK227" s="44"/>
      <c r="ORL227" s="44"/>
      <c r="ORM227" s="44"/>
      <c r="ORN227" s="44"/>
      <c r="ORO227" s="44"/>
      <c r="ORP227" s="44"/>
      <c r="ORQ227" s="44"/>
      <c r="ORR227" s="44"/>
      <c r="ORS227" s="44"/>
      <c r="ORT227" s="44"/>
      <c r="ORU227" s="44"/>
      <c r="ORV227" s="44"/>
      <c r="ORW227" s="44"/>
      <c r="ORX227" s="44"/>
      <c r="ORY227" s="44"/>
      <c r="ORZ227" s="44"/>
      <c r="OSA227" s="44"/>
      <c r="OSB227" s="44"/>
      <c r="OSC227" s="44"/>
      <c r="OSD227" s="44"/>
      <c r="OSE227" s="44"/>
      <c r="OSF227" s="44"/>
      <c r="OSG227" s="44"/>
      <c r="OSH227" s="44"/>
      <c r="OSI227" s="44"/>
      <c r="OSJ227" s="44"/>
      <c r="OSK227" s="44"/>
      <c r="OSL227" s="44"/>
      <c r="OSM227" s="44"/>
      <c r="OSN227" s="44"/>
      <c r="OSO227" s="44"/>
      <c r="OSP227" s="44"/>
      <c r="OSQ227" s="44"/>
      <c r="OSR227" s="44"/>
      <c r="OSS227" s="44"/>
      <c r="OST227" s="44"/>
      <c r="OSU227" s="44"/>
      <c r="OSV227" s="44"/>
      <c r="OSW227" s="44"/>
      <c r="OSX227" s="44"/>
      <c r="OSY227" s="44"/>
      <c r="OSZ227" s="44"/>
      <c r="OTA227" s="44"/>
      <c r="OTB227" s="44"/>
      <c r="OTC227" s="44"/>
      <c r="OTD227" s="44"/>
      <c r="OTE227" s="44"/>
      <c r="OTF227" s="44"/>
      <c r="OTG227" s="44"/>
      <c r="OTH227" s="44"/>
      <c r="OTI227" s="44"/>
      <c r="OTJ227" s="44"/>
      <c r="OTK227" s="44"/>
      <c r="OTL227" s="44"/>
      <c r="OTM227" s="44"/>
      <c r="OTN227" s="44"/>
      <c r="OTO227" s="44"/>
      <c r="OTP227" s="44"/>
      <c r="OTQ227" s="44"/>
      <c r="OTR227" s="44"/>
      <c r="OTS227" s="44"/>
      <c r="OTT227" s="44"/>
      <c r="OTU227" s="44"/>
      <c r="OTV227" s="44"/>
      <c r="OTW227" s="44"/>
      <c r="OTX227" s="44"/>
      <c r="OTY227" s="44"/>
      <c r="OTZ227" s="44"/>
      <c r="OUA227" s="44"/>
      <c r="OUB227" s="44"/>
      <c r="OUC227" s="44"/>
      <c r="OUD227" s="44"/>
      <c r="OUE227" s="44"/>
      <c r="OUF227" s="44"/>
      <c r="OUG227" s="44"/>
      <c r="OUH227" s="44"/>
      <c r="OUI227" s="44"/>
      <c r="OUJ227" s="44"/>
      <c r="OUK227" s="44"/>
      <c r="OUL227" s="44"/>
      <c r="OUM227" s="44"/>
      <c r="OUN227" s="44"/>
      <c r="OUO227" s="44"/>
      <c r="OUP227" s="44"/>
      <c r="OUQ227" s="44"/>
      <c r="OUR227" s="44"/>
      <c r="OUS227" s="44"/>
      <c r="OUT227" s="44"/>
      <c r="OUU227" s="44"/>
      <c r="OUV227" s="44"/>
      <c r="OUW227" s="44"/>
      <c r="OUX227" s="44"/>
      <c r="OUY227" s="44"/>
      <c r="OUZ227" s="44"/>
      <c r="OVA227" s="44"/>
      <c r="OVB227" s="44"/>
      <c r="OVC227" s="44"/>
      <c r="OVD227" s="44"/>
      <c r="OVE227" s="44"/>
      <c r="OVF227" s="44"/>
      <c r="OVG227" s="44"/>
      <c r="OVH227" s="44"/>
      <c r="OVI227" s="44"/>
      <c r="OVJ227" s="44"/>
      <c r="OVK227" s="44"/>
      <c r="OVL227" s="44"/>
      <c r="OVM227" s="44"/>
      <c r="OVN227" s="44"/>
      <c r="OVO227" s="44"/>
      <c r="OVP227" s="44"/>
      <c r="OVQ227" s="44"/>
      <c r="OVR227" s="44"/>
      <c r="OVS227" s="44"/>
      <c r="OVT227" s="44"/>
      <c r="OVU227" s="44"/>
      <c r="OVV227" s="44"/>
      <c r="OVW227" s="44"/>
      <c r="OVX227" s="44"/>
      <c r="OVY227" s="44"/>
      <c r="OVZ227" s="44"/>
      <c r="OWA227" s="44"/>
      <c r="OWB227" s="44"/>
      <c r="OWC227" s="44"/>
      <c r="OWD227" s="44"/>
      <c r="OWE227" s="44"/>
      <c r="OWF227" s="44"/>
      <c r="OWG227" s="44"/>
      <c r="OWH227" s="44"/>
      <c r="OWI227" s="44"/>
      <c r="OWJ227" s="44"/>
      <c r="OWK227" s="44"/>
      <c r="OWL227" s="44"/>
      <c r="OWM227" s="44"/>
      <c r="OWN227" s="44"/>
      <c r="OWO227" s="44"/>
      <c r="OWP227" s="44"/>
      <c r="OWQ227" s="44"/>
      <c r="OWR227" s="44"/>
      <c r="OWS227" s="44"/>
      <c r="OWT227" s="44"/>
      <c r="OWU227" s="44"/>
      <c r="OWV227" s="44"/>
      <c r="OWW227" s="44"/>
      <c r="OWX227" s="44"/>
      <c r="OWY227" s="44"/>
      <c r="OWZ227" s="44"/>
      <c r="OXA227" s="44"/>
      <c r="OXB227" s="44"/>
      <c r="OXC227" s="44"/>
      <c r="OXD227" s="44"/>
      <c r="OXE227" s="44"/>
      <c r="OXF227" s="44"/>
      <c r="OXG227" s="44"/>
      <c r="OXH227" s="44"/>
      <c r="OXI227" s="44"/>
      <c r="OXJ227" s="44"/>
      <c r="OXK227" s="44"/>
      <c r="OXL227" s="44"/>
      <c r="OXM227" s="44"/>
      <c r="OXN227" s="44"/>
      <c r="OXO227" s="44"/>
      <c r="OXP227" s="44"/>
      <c r="OXQ227" s="44"/>
      <c r="OXR227" s="44"/>
      <c r="OXS227" s="44"/>
      <c r="OXT227" s="44"/>
      <c r="OXU227" s="44"/>
      <c r="OXV227" s="44"/>
      <c r="OXW227" s="44"/>
      <c r="OXX227" s="44"/>
      <c r="OXY227" s="44"/>
      <c r="OXZ227" s="44"/>
      <c r="OYA227" s="44"/>
      <c r="OYB227" s="44"/>
      <c r="OYC227" s="44"/>
      <c r="OYD227" s="44"/>
      <c r="OYE227" s="44"/>
      <c r="OYF227" s="44"/>
      <c r="OYG227" s="44"/>
      <c r="OYH227" s="44"/>
      <c r="OYI227" s="44"/>
      <c r="OYJ227" s="44"/>
      <c r="OYK227" s="44"/>
      <c r="OYL227" s="44"/>
      <c r="OYM227" s="44"/>
      <c r="OYN227" s="44"/>
      <c r="OYO227" s="44"/>
      <c r="OYP227" s="44"/>
      <c r="OYQ227" s="44"/>
      <c r="OYR227" s="44"/>
      <c r="OYS227" s="44"/>
      <c r="OYT227" s="44"/>
      <c r="OYU227" s="44"/>
      <c r="OYV227" s="44"/>
      <c r="OYW227" s="44"/>
      <c r="OYX227" s="44"/>
      <c r="OYY227" s="44"/>
      <c r="OYZ227" s="44"/>
      <c r="OZA227" s="44"/>
      <c r="OZB227" s="44"/>
      <c r="OZC227" s="44"/>
      <c r="OZD227" s="44"/>
      <c r="OZE227" s="44"/>
      <c r="OZF227" s="44"/>
      <c r="OZG227" s="44"/>
      <c r="OZH227" s="44"/>
      <c r="OZI227" s="44"/>
      <c r="OZJ227" s="44"/>
      <c r="OZK227" s="44"/>
      <c r="OZL227" s="44"/>
      <c r="OZM227" s="44"/>
      <c r="OZN227" s="44"/>
      <c r="OZO227" s="44"/>
      <c r="OZP227" s="44"/>
      <c r="OZQ227" s="44"/>
      <c r="OZR227" s="44"/>
      <c r="OZS227" s="44"/>
      <c r="OZT227" s="44"/>
      <c r="OZU227" s="44"/>
      <c r="OZV227" s="44"/>
      <c r="OZW227" s="44"/>
      <c r="OZX227" s="44"/>
      <c r="OZY227" s="44"/>
      <c r="OZZ227" s="44"/>
      <c r="PAA227" s="44"/>
      <c r="PAB227" s="44"/>
      <c r="PAC227" s="44"/>
      <c r="PAD227" s="44"/>
      <c r="PAE227" s="44"/>
      <c r="PAF227" s="44"/>
      <c r="PAG227" s="44"/>
      <c r="PAH227" s="44"/>
      <c r="PAI227" s="44"/>
      <c r="PAJ227" s="44"/>
      <c r="PAK227" s="44"/>
      <c r="PAL227" s="44"/>
      <c r="PAM227" s="44"/>
      <c r="PAN227" s="44"/>
      <c r="PAO227" s="44"/>
      <c r="PAP227" s="44"/>
      <c r="PAQ227" s="44"/>
      <c r="PAR227" s="44"/>
      <c r="PAS227" s="44"/>
      <c r="PAT227" s="44"/>
      <c r="PAU227" s="44"/>
      <c r="PAV227" s="44"/>
      <c r="PAW227" s="44"/>
      <c r="PAX227" s="44"/>
      <c r="PAY227" s="44"/>
      <c r="PAZ227" s="44"/>
      <c r="PBA227" s="44"/>
      <c r="PBB227" s="44"/>
      <c r="PBC227" s="44"/>
      <c r="PBD227" s="44"/>
      <c r="PBE227" s="44"/>
      <c r="PBF227" s="44"/>
      <c r="PBG227" s="44"/>
      <c r="PBH227" s="44"/>
      <c r="PBI227" s="44"/>
      <c r="PBJ227" s="44"/>
      <c r="PBK227" s="44"/>
      <c r="PBL227" s="44"/>
      <c r="PBM227" s="44"/>
      <c r="PBN227" s="44"/>
      <c r="PBO227" s="44"/>
      <c r="PBP227" s="44"/>
      <c r="PBQ227" s="44"/>
      <c r="PBR227" s="44"/>
      <c r="PBS227" s="44"/>
      <c r="PBT227" s="44"/>
      <c r="PBU227" s="44"/>
      <c r="PBV227" s="44"/>
      <c r="PBW227" s="44"/>
      <c r="PBX227" s="44"/>
      <c r="PBY227" s="44"/>
      <c r="PBZ227" s="44"/>
      <c r="PCA227" s="44"/>
      <c r="PCB227" s="44"/>
      <c r="PCC227" s="44"/>
      <c r="PCD227" s="44"/>
      <c r="PCE227" s="44"/>
      <c r="PCF227" s="44"/>
      <c r="PCG227" s="44"/>
      <c r="PCH227" s="44"/>
      <c r="PCI227" s="44"/>
      <c r="PCJ227" s="44"/>
      <c r="PCK227" s="44"/>
      <c r="PCL227" s="44"/>
      <c r="PCM227" s="44"/>
      <c r="PCN227" s="44"/>
      <c r="PCO227" s="44"/>
      <c r="PCP227" s="44"/>
      <c r="PCQ227" s="44"/>
      <c r="PCR227" s="44"/>
      <c r="PCS227" s="44"/>
      <c r="PCT227" s="44"/>
      <c r="PCU227" s="44"/>
      <c r="PCV227" s="44"/>
      <c r="PCW227" s="44"/>
      <c r="PCX227" s="44"/>
      <c r="PCY227" s="44"/>
      <c r="PCZ227" s="44"/>
      <c r="PDA227" s="44"/>
      <c r="PDB227" s="44"/>
      <c r="PDC227" s="44"/>
      <c r="PDD227" s="44"/>
      <c r="PDE227" s="44"/>
      <c r="PDF227" s="44"/>
      <c r="PDG227" s="44"/>
      <c r="PDH227" s="44"/>
      <c r="PDI227" s="44"/>
      <c r="PDJ227" s="44"/>
      <c r="PDK227" s="44"/>
      <c r="PDL227" s="44"/>
      <c r="PDM227" s="44"/>
      <c r="PDN227" s="44"/>
      <c r="PDO227" s="44"/>
      <c r="PDP227" s="44"/>
      <c r="PDQ227" s="44"/>
      <c r="PDR227" s="44"/>
      <c r="PDS227" s="44"/>
      <c r="PDT227" s="44"/>
      <c r="PDU227" s="44"/>
      <c r="PDV227" s="44"/>
      <c r="PDW227" s="44"/>
      <c r="PDX227" s="44"/>
      <c r="PDY227" s="44"/>
      <c r="PDZ227" s="44"/>
      <c r="PEA227" s="44"/>
      <c r="PEB227" s="44"/>
      <c r="PEC227" s="44"/>
      <c r="PED227" s="44"/>
      <c r="PEE227" s="44"/>
      <c r="PEF227" s="44"/>
      <c r="PEG227" s="44"/>
      <c r="PEH227" s="44"/>
      <c r="PEI227" s="44"/>
      <c r="PEJ227" s="44"/>
      <c r="PEK227" s="44"/>
      <c r="PEL227" s="44"/>
      <c r="PEM227" s="44"/>
      <c r="PEN227" s="44"/>
      <c r="PEO227" s="44"/>
      <c r="PEP227" s="44"/>
      <c r="PEQ227" s="44"/>
      <c r="PER227" s="44"/>
      <c r="PES227" s="44"/>
      <c r="PET227" s="44"/>
      <c r="PEU227" s="44"/>
      <c r="PEV227" s="44"/>
      <c r="PEW227" s="44"/>
      <c r="PEX227" s="44"/>
      <c r="PEY227" s="44"/>
      <c r="PEZ227" s="44"/>
      <c r="PFA227" s="44"/>
      <c r="PFB227" s="44"/>
      <c r="PFC227" s="44"/>
      <c r="PFD227" s="44"/>
      <c r="PFE227" s="44"/>
      <c r="PFF227" s="44"/>
      <c r="PFG227" s="44"/>
      <c r="PFH227" s="44"/>
      <c r="PFI227" s="44"/>
      <c r="PFJ227" s="44"/>
      <c r="PFK227" s="44"/>
      <c r="PFL227" s="44"/>
      <c r="PFM227" s="44"/>
      <c r="PFN227" s="44"/>
      <c r="PFO227" s="44"/>
      <c r="PFP227" s="44"/>
      <c r="PFQ227" s="44"/>
      <c r="PFR227" s="44"/>
      <c r="PFS227" s="44"/>
      <c r="PFT227" s="44"/>
      <c r="PFU227" s="44"/>
      <c r="PFV227" s="44"/>
      <c r="PFW227" s="44"/>
      <c r="PFX227" s="44"/>
      <c r="PFY227" s="44"/>
      <c r="PFZ227" s="44"/>
      <c r="PGA227" s="44"/>
      <c r="PGB227" s="44"/>
      <c r="PGC227" s="44"/>
      <c r="PGD227" s="44"/>
      <c r="PGE227" s="44"/>
      <c r="PGF227" s="44"/>
      <c r="PGG227" s="44"/>
      <c r="PGH227" s="44"/>
      <c r="PGI227" s="44"/>
      <c r="PGJ227" s="44"/>
      <c r="PGK227" s="44"/>
      <c r="PGL227" s="44"/>
      <c r="PGM227" s="44"/>
      <c r="PGN227" s="44"/>
      <c r="PGO227" s="44"/>
      <c r="PGP227" s="44"/>
      <c r="PGQ227" s="44"/>
      <c r="PGR227" s="44"/>
      <c r="PGS227" s="44"/>
      <c r="PGT227" s="44"/>
      <c r="PGU227" s="44"/>
      <c r="PGV227" s="44"/>
      <c r="PGW227" s="44"/>
      <c r="PGX227" s="44"/>
      <c r="PGY227" s="44"/>
      <c r="PGZ227" s="44"/>
      <c r="PHA227" s="44"/>
      <c r="PHB227" s="44"/>
      <c r="PHC227" s="44"/>
      <c r="PHD227" s="44"/>
      <c r="PHE227" s="44"/>
      <c r="PHF227" s="44"/>
      <c r="PHG227" s="44"/>
      <c r="PHH227" s="44"/>
      <c r="PHI227" s="44"/>
      <c r="PHJ227" s="44"/>
      <c r="PHK227" s="44"/>
      <c r="PHL227" s="44"/>
      <c r="PHM227" s="44"/>
      <c r="PHN227" s="44"/>
      <c r="PHO227" s="44"/>
      <c r="PHP227" s="44"/>
      <c r="PHQ227" s="44"/>
      <c r="PHR227" s="44"/>
      <c r="PHS227" s="44"/>
      <c r="PHT227" s="44"/>
      <c r="PHU227" s="44"/>
      <c r="PHV227" s="44"/>
      <c r="PHW227" s="44"/>
      <c r="PHX227" s="44"/>
      <c r="PHY227" s="44"/>
      <c r="PHZ227" s="44"/>
      <c r="PIA227" s="44"/>
      <c r="PIB227" s="44"/>
      <c r="PIC227" s="44"/>
      <c r="PID227" s="44"/>
      <c r="PIE227" s="44"/>
      <c r="PIF227" s="44"/>
      <c r="PIG227" s="44"/>
      <c r="PIH227" s="44"/>
      <c r="PII227" s="44"/>
      <c r="PIJ227" s="44"/>
      <c r="PIK227" s="44"/>
      <c r="PIL227" s="44"/>
      <c r="PIM227" s="44"/>
      <c r="PIN227" s="44"/>
      <c r="PIO227" s="44"/>
      <c r="PIP227" s="44"/>
      <c r="PIQ227" s="44"/>
      <c r="PIR227" s="44"/>
      <c r="PIS227" s="44"/>
      <c r="PIT227" s="44"/>
      <c r="PIU227" s="44"/>
      <c r="PIV227" s="44"/>
      <c r="PIW227" s="44"/>
      <c r="PIX227" s="44"/>
      <c r="PIY227" s="44"/>
      <c r="PIZ227" s="44"/>
      <c r="PJA227" s="44"/>
      <c r="PJB227" s="44"/>
      <c r="PJC227" s="44"/>
      <c r="PJD227" s="44"/>
      <c r="PJE227" s="44"/>
      <c r="PJF227" s="44"/>
      <c r="PJG227" s="44"/>
      <c r="PJH227" s="44"/>
      <c r="PJI227" s="44"/>
      <c r="PJJ227" s="44"/>
      <c r="PJK227" s="44"/>
      <c r="PJL227" s="44"/>
      <c r="PJM227" s="44"/>
      <c r="PJN227" s="44"/>
      <c r="PJO227" s="44"/>
      <c r="PJP227" s="44"/>
      <c r="PJQ227" s="44"/>
      <c r="PJR227" s="44"/>
      <c r="PJS227" s="44"/>
      <c r="PJT227" s="44"/>
      <c r="PJU227" s="44"/>
      <c r="PJV227" s="44"/>
      <c r="PJW227" s="44"/>
      <c r="PJX227" s="44"/>
      <c r="PJY227" s="44"/>
      <c r="PJZ227" s="44"/>
      <c r="PKA227" s="44"/>
      <c r="PKB227" s="44"/>
      <c r="PKC227" s="44"/>
      <c r="PKD227" s="44"/>
      <c r="PKE227" s="44"/>
      <c r="PKF227" s="44"/>
      <c r="PKG227" s="44"/>
      <c r="PKH227" s="44"/>
      <c r="PKI227" s="44"/>
      <c r="PKJ227" s="44"/>
      <c r="PKK227" s="44"/>
      <c r="PKL227" s="44"/>
      <c r="PKM227" s="44"/>
      <c r="PKN227" s="44"/>
      <c r="PKO227" s="44"/>
      <c r="PKP227" s="44"/>
      <c r="PKQ227" s="44"/>
      <c r="PKR227" s="44"/>
      <c r="PKS227" s="44"/>
      <c r="PKT227" s="44"/>
      <c r="PKU227" s="44"/>
      <c r="PKV227" s="44"/>
      <c r="PKW227" s="44"/>
      <c r="PKX227" s="44"/>
      <c r="PKY227" s="44"/>
      <c r="PKZ227" s="44"/>
      <c r="PLA227" s="44"/>
      <c r="PLB227" s="44"/>
      <c r="PLC227" s="44"/>
      <c r="PLD227" s="44"/>
      <c r="PLE227" s="44"/>
      <c r="PLF227" s="44"/>
      <c r="PLG227" s="44"/>
      <c r="PLH227" s="44"/>
      <c r="PLI227" s="44"/>
      <c r="PLJ227" s="44"/>
      <c r="PLK227" s="44"/>
      <c r="PLL227" s="44"/>
      <c r="PLM227" s="44"/>
      <c r="PLN227" s="44"/>
      <c r="PLO227" s="44"/>
      <c r="PLP227" s="44"/>
      <c r="PLQ227" s="44"/>
      <c r="PLR227" s="44"/>
      <c r="PLS227" s="44"/>
      <c r="PLT227" s="44"/>
      <c r="PLU227" s="44"/>
      <c r="PLV227" s="44"/>
      <c r="PLW227" s="44"/>
      <c r="PLX227" s="44"/>
      <c r="PLY227" s="44"/>
      <c r="PLZ227" s="44"/>
      <c r="PMA227" s="44"/>
      <c r="PMB227" s="44"/>
      <c r="PMC227" s="44"/>
      <c r="PMD227" s="44"/>
      <c r="PME227" s="44"/>
      <c r="PMF227" s="44"/>
      <c r="PMG227" s="44"/>
      <c r="PMH227" s="44"/>
      <c r="PMI227" s="44"/>
      <c r="PMJ227" s="44"/>
      <c r="PMK227" s="44"/>
      <c r="PML227" s="44"/>
      <c r="PMM227" s="44"/>
      <c r="PMN227" s="44"/>
      <c r="PMO227" s="44"/>
      <c r="PMP227" s="44"/>
      <c r="PMQ227" s="44"/>
      <c r="PMR227" s="44"/>
      <c r="PMS227" s="44"/>
      <c r="PMT227" s="44"/>
      <c r="PMU227" s="44"/>
      <c r="PMV227" s="44"/>
      <c r="PMW227" s="44"/>
      <c r="PMX227" s="44"/>
      <c r="PMY227" s="44"/>
      <c r="PMZ227" s="44"/>
      <c r="PNA227" s="44"/>
      <c r="PNB227" s="44"/>
      <c r="PNC227" s="44"/>
      <c r="PND227" s="44"/>
      <c r="PNE227" s="44"/>
      <c r="PNF227" s="44"/>
      <c r="PNG227" s="44"/>
      <c r="PNH227" s="44"/>
      <c r="PNI227" s="44"/>
      <c r="PNJ227" s="44"/>
      <c r="PNK227" s="44"/>
      <c r="PNL227" s="44"/>
      <c r="PNM227" s="44"/>
      <c r="PNN227" s="44"/>
      <c r="PNO227" s="44"/>
      <c r="PNP227" s="44"/>
      <c r="PNQ227" s="44"/>
      <c r="PNR227" s="44"/>
      <c r="PNS227" s="44"/>
      <c r="PNT227" s="44"/>
      <c r="PNU227" s="44"/>
      <c r="PNV227" s="44"/>
      <c r="PNW227" s="44"/>
      <c r="PNX227" s="44"/>
      <c r="PNY227" s="44"/>
      <c r="PNZ227" s="44"/>
      <c r="POA227" s="44"/>
      <c r="POB227" s="44"/>
      <c r="POC227" s="44"/>
      <c r="POD227" s="44"/>
      <c r="POE227" s="44"/>
      <c r="POF227" s="44"/>
      <c r="POG227" s="44"/>
      <c r="POH227" s="44"/>
      <c r="POI227" s="44"/>
      <c r="POJ227" s="44"/>
      <c r="POK227" s="44"/>
      <c r="POL227" s="44"/>
      <c r="POM227" s="44"/>
      <c r="PON227" s="44"/>
      <c r="POO227" s="44"/>
      <c r="POP227" s="44"/>
      <c r="POQ227" s="44"/>
      <c r="POR227" s="44"/>
      <c r="POS227" s="44"/>
      <c r="POT227" s="44"/>
      <c r="POU227" s="44"/>
      <c r="POV227" s="44"/>
      <c r="POW227" s="44"/>
      <c r="POX227" s="44"/>
      <c r="POY227" s="44"/>
      <c r="POZ227" s="44"/>
      <c r="PPA227" s="44"/>
      <c r="PPB227" s="44"/>
      <c r="PPC227" s="44"/>
      <c r="PPD227" s="44"/>
      <c r="PPE227" s="44"/>
      <c r="PPF227" s="44"/>
      <c r="PPG227" s="44"/>
      <c r="PPH227" s="44"/>
      <c r="PPI227" s="44"/>
      <c r="PPJ227" s="44"/>
      <c r="PPK227" s="44"/>
      <c r="PPL227" s="44"/>
      <c r="PPM227" s="44"/>
      <c r="PPN227" s="44"/>
      <c r="PPO227" s="44"/>
      <c r="PPP227" s="44"/>
      <c r="PPQ227" s="44"/>
      <c r="PPR227" s="44"/>
      <c r="PPS227" s="44"/>
      <c r="PPT227" s="44"/>
      <c r="PPU227" s="44"/>
      <c r="PPV227" s="44"/>
      <c r="PPW227" s="44"/>
      <c r="PPX227" s="44"/>
      <c r="PPY227" s="44"/>
      <c r="PPZ227" s="44"/>
      <c r="PQA227" s="44"/>
      <c r="PQB227" s="44"/>
      <c r="PQC227" s="44"/>
      <c r="PQD227" s="44"/>
      <c r="PQE227" s="44"/>
      <c r="PQF227" s="44"/>
      <c r="PQG227" s="44"/>
      <c r="PQH227" s="44"/>
      <c r="PQI227" s="44"/>
      <c r="PQJ227" s="44"/>
      <c r="PQK227" s="44"/>
      <c r="PQL227" s="44"/>
      <c r="PQM227" s="44"/>
      <c r="PQN227" s="44"/>
      <c r="PQO227" s="44"/>
      <c r="PQP227" s="44"/>
      <c r="PQQ227" s="44"/>
      <c r="PQR227" s="44"/>
      <c r="PQS227" s="44"/>
      <c r="PQT227" s="44"/>
      <c r="PQU227" s="44"/>
      <c r="PQV227" s="44"/>
      <c r="PQW227" s="44"/>
      <c r="PQX227" s="44"/>
      <c r="PQY227" s="44"/>
      <c r="PQZ227" s="44"/>
      <c r="PRA227" s="44"/>
      <c r="PRB227" s="44"/>
      <c r="PRC227" s="44"/>
      <c r="PRD227" s="44"/>
      <c r="PRE227" s="44"/>
      <c r="PRF227" s="44"/>
      <c r="PRG227" s="44"/>
      <c r="PRH227" s="44"/>
      <c r="PRI227" s="44"/>
      <c r="PRJ227" s="44"/>
      <c r="PRK227" s="44"/>
      <c r="PRL227" s="44"/>
      <c r="PRM227" s="44"/>
      <c r="PRN227" s="44"/>
      <c r="PRO227" s="44"/>
      <c r="PRP227" s="44"/>
      <c r="PRQ227" s="44"/>
      <c r="PRR227" s="44"/>
      <c r="PRS227" s="44"/>
      <c r="PRT227" s="44"/>
      <c r="PRU227" s="44"/>
      <c r="PRV227" s="44"/>
      <c r="PRW227" s="44"/>
      <c r="PRX227" s="44"/>
      <c r="PRY227" s="44"/>
      <c r="PRZ227" s="44"/>
      <c r="PSA227" s="44"/>
      <c r="PSB227" s="44"/>
      <c r="PSC227" s="44"/>
      <c r="PSD227" s="44"/>
      <c r="PSE227" s="44"/>
      <c r="PSF227" s="44"/>
      <c r="PSG227" s="44"/>
      <c r="PSH227" s="44"/>
      <c r="PSI227" s="44"/>
      <c r="PSJ227" s="44"/>
      <c r="PSK227" s="44"/>
      <c r="PSL227" s="44"/>
      <c r="PSM227" s="44"/>
      <c r="PSN227" s="44"/>
      <c r="PSO227" s="44"/>
      <c r="PSP227" s="44"/>
      <c r="PSQ227" s="44"/>
      <c r="PSR227" s="44"/>
      <c r="PSS227" s="44"/>
      <c r="PST227" s="44"/>
      <c r="PSU227" s="44"/>
      <c r="PSV227" s="44"/>
      <c r="PSW227" s="44"/>
      <c r="PSX227" s="44"/>
      <c r="PSY227" s="44"/>
      <c r="PSZ227" s="44"/>
      <c r="PTA227" s="44"/>
      <c r="PTB227" s="44"/>
      <c r="PTC227" s="44"/>
      <c r="PTD227" s="44"/>
      <c r="PTE227" s="44"/>
      <c r="PTF227" s="44"/>
      <c r="PTG227" s="44"/>
      <c r="PTH227" s="44"/>
      <c r="PTI227" s="44"/>
      <c r="PTJ227" s="44"/>
      <c r="PTK227" s="44"/>
      <c r="PTL227" s="44"/>
      <c r="PTM227" s="44"/>
      <c r="PTN227" s="44"/>
      <c r="PTO227" s="44"/>
      <c r="PTP227" s="44"/>
      <c r="PTQ227" s="44"/>
      <c r="PTR227" s="44"/>
      <c r="PTS227" s="44"/>
      <c r="PTT227" s="44"/>
      <c r="PTU227" s="44"/>
      <c r="PTV227" s="44"/>
      <c r="PTW227" s="44"/>
      <c r="PTX227" s="44"/>
      <c r="PTY227" s="44"/>
      <c r="PTZ227" s="44"/>
      <c r="PUA227" s="44"/>
      <c r="PUB227" s="44"/>
      <c r="PUC227" s="44"/>
      <c r="PUD227" s="44"/>
      <c r="PUE227" s="44"/>
      <c r="PUF227" s="44"/>
      <c r="PUG227" s="44"/>
      <c r="PUH227" s="44"/>
      <c r="PUI227" s="44"/>
      <c r="PUJ227" s="44"/>
      <c r="PUK227" s="44"/>
      <c r="PUL227" s="44"/>
      <c r="PUM227" s="44"/>
      <c r="PUN227" s="44"/>
      <c r="PUO227" s="44"/>
      <c r="PUP227" s="44"/>
      <c r="PUQ227" s="44"/>
      <c r="PUR227" s="44"/>
      <c r="PUS227" s="44"/>
      <c r="PUT227" s="44"/>
      <c r="PUU227" s="44"/>
      <c r="PUV227" s="44"/>
      <c r="PUW227" s="44"/>
      <c r="PUX227" s="44"/>
      <c r="PUY227" s="44"/>
      <c r="PUZ227" s="44"/>
      <c r="PVA227" s="44"/>
      <c r="PVB227" s="44"/>
      <c r="PVC227" s="44"/>
      <c r="PVD227" s="44"/>
      <c r="PVE227" s="44"/>
      <c r="PVF227" s="44"/>
      <c r="PVG227" s="44"/>
      <c r="PVH227" s="44"/>
      <c r="PVI227" s="44"/>
      <c r="PVJ227" s="44"/>
      <c r="PVK227" s="44"/>
      <c r="PVL227" s="44"/>
      <c r="PVM227" s="44"/>
      <c r="PVN227" s="44"/>
      <c r="PVO227" s="44"/>
      <c r="PVP227" s="44"/>
      <c r="PVQ227" s="44"/>
      <c r="PVR227" s="44"/>
      <c r="PVS227" s="44"/>
      <c r="PVT227" s="44"/>
      <c r="PVU227" s="44"/>
      <c r="PVV227" s="44"/>
      <c r="PVW227" s="44"/>
      <c r="PVX227" s="44"/>
      <c r="PVY227" s="44"/>
      <c r="PVZ227" s="44"/>
      <c r="PWA227" s="44"/>
      <c r="PWB227" s="44"/>
      <c r="PWC227" s="44"/>
      <c r="PWD227" s="44"/>
      <c r="PWE227" s="44"/>
      <c r="PWF227" s="44"/>
      <c r="PWG227" s="44"/>
      <c r="PWH227" s="44"/>
      <c r="PWI227" s="44"/>
      <c r="PWJ227" s="44"/>
      <c r="PWK227" s="44"/>
      <c r="PWL227" s="44"/>
      <c r="PWM227" s="44"/>
      <c r="PWN227" s="44"/>
      <c r="PWO227" s="44"/>
      <c r="PWP227" s="44"/>
      <c r="PWQ227" s="44"/>
      <c r="PWR227" s="44"/>
      <c r="PWS227" s="44"/>
      <c r="PWT227" s="44"/>
      <c r="PWU227" s="44"/>
      <c r="PWV227" s="44"/>
      <c r="PWW227" s="44"/>
      <c r="PWX227" s="44"/>
      <c r="PWY227" s="44"/>
      <c r="PWZ227" s="44"/>
      <c r="PXA227" s="44"/>
      <c r="PXB227" s="44"/>
      <c r="PXC227" s="44"/>
      <c r="PXD227" s="44"/>
      <c r="PXE227" s="44"/>
      <c r="PXF227" s="44"/>
      <c r="PXG227" s="44"/>
      <c r="PXH227" s="44"/>
      <c r="PXI227" s="44"/>
      <c r="PXJ227" s="44"/>
      <c r="PXK227" s="44"/>
      <c r="PXL227" s="44"/>
      <c r="PXM227" s="44"/>
      <c r="PXN227" s="44"/>
      <c r="PXO227" s="44"/>
      <c r="PXP227" s="44"/>
      <c r="PXQ227" s="44"/>
      <c r="PXR227" s="44"/>
      <c r="PXS227" s="44"/>
      <c r="PXT227" s="44"/>
      <c r="PXU227" s="44"/>
      <c r="PXV227" s="44"/>
      <c r="PXW227" s="44"/>
      <c r="PXX227" s="44"/>
      <c r="PXY227" s="44"/>
      <c r="PXZ227" s="44"/>
      <c r="PYA227" s="44"/>
      <c r="PYB227" s="44"/>
      <c r="PYC227" s="44"/>
      <c r="PYD227" s="44"/>
      <c r="PYE227" s="44"/>
      <c r="PYF227" s="44"/>
      <c r="PYG227" s="44"/>
      <c r="PYH227" s="44"/>
      <c r="PYI227" s="44"/>
      <c r="PYJ227" s="44"/>
      <c r="PYK227" s="44"/>
      <c r="PYL227" s="44"/>
      <c r="PYM227" s="44"/>
      <c r="PYN227" s="44"/>
      <c r="PYO227" s="44"/>
      <c r="PYP227" s="44"/>
      <c r="PYQ227" s="44"/>
      <c r="PYR227" s="44"/>
      <c r="PYS227" s="44"/>
      <c r="PYT227" s="44"/>
      <c r="PYU227" s="44"/>
      <c r="PYV227" s="44"/>
      <c r="PYW227" s="44"/>
      <c r="PYX227" s="44"/>
      <c r="PYY227" s="44"/>
      <c r="PYZ227" s="44"/>
      <c r="PZA227" s="44"/>
      <c r="PZB227" s="44"/>
      <c r="PZC227" s="44"/>
      <c r="PZD227" s="44"/>
      <c r="PZE227" s="44"/>
      <c r="PZF227" s="44"/>
      <c r="PZG227" s="44"/>
      <c r="PZH227" s="44"/>
      <c r="PZI227" s="44"/>
      <c r="PZJ227" s="44"/>
      <c r="PZK227" s="44"/>
      <c r="PZL227" s="44"/>
      <c r="PZM227" s="44"/>
      <c r="PZN227" s="44"/>
      <c r="PZO227" s="44"/>
      <c r="PZP227" s="44"/>
      <c r="PZQ227" s="44"/>
      <c r="PZR227" s="44"/>
      <c r="PZS227" s="44"/>
      <c r="PZT227" s="44"/>
      <c r="PZU227" s="44"/>
      <c r="PZV227" s="44"/>
      <c r="PZW227" s="44"/>
      <c r="PZX227" s="44"/>
      <c r="PZY227" s="44"/>
      <c r="PZZ227" s="44"/>
      <c r="QAA227" s="44"/>
      <c r="QAB227" s="44"/>
      <c r="QAC227" s="44"/>
      <c r="QAD227" s="44"/>
      <c r="QAE227" s="44"/>
      <c r="QAF227" s="44"/>
      <c r="QAG227" s="44"/>
      <c r="QAH227" s="44"/>
      <c r="QAI227" s="44"/>
      <c r="QAJ227" s="44"/>
      <c r="QAK227" s="44"/>
      <c r="QAL227" s="44"/>
      <c r="QAM227" s="44"/>
      <c r="QAN227" s="44"/>
      <c r="QAO227" s="44"/>
      <c r="QAP227" s="44"/>
      <c r="QAQ227" s="44"/>
      <c r="QAR227" s="44"/>
      <c r="QAS227" s="44"/>
      <c r="QAT227" s="44"/>
      <c r="QAU227" s="44"/>
      <c r="QAV227" s="44"/>
      <c r="QAW227" s="44"/>
      <c r="QAX227" s="44"/>
      <c r="QAY227" s="44"/>
      <c r="QAZ227" s="44"/>
      <c r="QBA227" s="44"/>
      <c r="QBB227" s="44"/>
      <c r="QBC227" s="44"/>
      <c r="QBD227" s="44"/>
      <c r="QBE227" s="44"/>
      <c r="QBF227" s="44"/>
      <c r="QBG227" s="44"/>
      <c r="QBH227" s="44"/>
      <c r="QBI227" s="44"/>
      <c r="QBJ227" s="44"/>
      <c r="QBK227" s="44"/>
      <c r="QBL227" s="44"/>
      <c r="QBM227" s="44"/>
      <c r="QBN227" s="44"/>
      <c r="QBO227" s="44"/>
      <c r="QBP227" s="44"/>
      <c r="QBQ227" s="44"/>
      <c r="QBR227" s="44"/>
      <c r="QBS227" s="44"/>
      <c r="QBT227" s="44"/>
      <c r="QBU227" s="44"/>
      <c r="QBV227" s="44"/>
      <c r="QBW227" s="44"/>
      <c r="QBX227" s="44"/>
      <c r="QBY227" s="44"/>
      <c r="QBZ227" s="44"/>
      <c r="QCA227" s="44"/>
      <c r="QCB227" s="44"/>
      <c r="QCC227" s="44"/>
      <c r="QCD227" s="44"/>
      <c r="QCE227" s="44"/>
      <c r="QCF227" s="44"/>
      <c r="QCG227" s="44"/>
      <c r="QCH227" s="44"/>
      <c r="QCI227" s="44"/>
      <c r="QCJ227" s="44"/>
      <c r="QCK227" s="44"/>
      <c r="QCL227" s="44"/>
      <c r="QCM227" s="44"/>
      <c r="QCN227" s="44"/>
      <c r="QCO227" s="44"/>
      <c r="QCP227" s="44"/>
      <c r="QCQ227" s="44"/>
      <c r="QCR227" s="44"/>
      <c r="QCS227" s="44"/>
      <c r="QCT227" s="44"/>
      <c r="QCU227" s="44"/>
      <c r="QCV227" s="44"/>
      <c r="QCW227" s="44"/>
      <c r="QCX227" s="44"/>
      <c r="QCY227" s="44"/>
      <c r="QCZ227" s="44"/>
      <c r="QDA227" s="44"/>
      <c r="QDB227" s="44"/>
      <c r="QDC227" s="44"/>
      <c r="QDD227" s="44"/>
      <c r="QDE227" s="44"/>
      <c r="QDF227" s="44"/>
      <c r="QDG227" s="44"/>
      <c r="QDH227" s="44"/>
      <c r="QDI227" s="44"/>
      <c r="QDJ227" s="44"/>
      <c r="QDK227" s="44"/>
      <c r="QDL227" s="44"/>
      <c r="QDM227" s="44"/>
      <c r="QDN227" s="44"/>
      <c r="QDO227" s="44"/>
      <c r="QDP227" s="44"/>
      <c r="QDQ227" s="44"/>
      <c r="QDR227" s="44"/>
      <c r="QDS227" s="44"/>
      <c r="QDT227" s="44"/>
      <c r="QDU227" s="44"/>
      <c r="QDV227" s="44"/>
      <c r="QDW227" s="44"/>
      <c r="QDX227" s="44"/>
      <c r="QDY227" s="44"/>
      <c r="QDZ227" s="44"/>
      <c r="QEA227" s="44"/>
      <c r="QEB227" s="44"/>
      <c r="QEC227" s="44"/>
      <c r="QED227" s="44"/>
      <c r="QEE227" s="44"/>
      <c r="QEF227" s="44"/>
      <c r="QEG227" s="44"/>
      <c r="QEH227" s="44"/>
      <c r="QEI227" s="44"/>
      <c r="QEJ227" s="44"/>
      <c r="QEK227" s="44"/>
      <c r="QEL227" s="44"/>
      <c r="QEM227" s="44"/>
      <c r="QEN227" s="44"/>
      <c r="QEO227" s="44"/>
      <c r="QEP227" s="44"/>
      <c r="QEQ227" s="44"/>
      <c r="QER227" s="44"/>
      <c r="QES227" s="44"/>
      <c r="QET227" s="44"/>
      <c r="QEU227" s="44"/>
      <c r="QEV227" s="44"/>
      <c r="QEW227" s="44"/>
      <c r="QEX227" s="44"/>
      <c r="QEY227" s="44"/>
      <c r="QEZ227" s="44"/>
      <c r="QFA227" s="44"/>
      <c r="QFB227" s="44"/>
      <c r="QFC227" s="44"/>
      <c r="QFD227" s="44"/>
      <c r="QFE227" s="44"/>
      <c r="QFF227" s="44"/>
      <c r="QFG227" s="44"/>
      <c r="QFH227" s="44"/>
      <c r="QFI227" s="44"/>
      <c r="QFJ227" s="44"/>
      <c r="QFK227" s="44"/>
      <c r="QFL227" s="44"/>
      <c r="QFM227" s="44"/>
      <c r="QFN227" s="44"/>
      <c r="QFO227" s="44"/>
      <c r="QFP227" s="44"/>
      <c r="QFQ227" s="44"/>
      <c r="QFR227" s="44"/>
      <c r="QFS227" s="44"/>
      <c r="QFT227" s="44"/>
      <c r="QFU227" s="44"/>
      <c r="QFV227" s="44"/>
      <c r="QFW227" s="44"/>
      <c r="QFX227" s="44"/>
      <c r="QFY227" s="44"/>
      <c r="QFZ227" s="44"/>
      <c r="QGA227" s="44"/>
      <c r="QGB227" s="44"/>
      <c r="QGC227" s="44"/>
      <c r="QGD227" s="44"/>
      <c r="QGE227" s="44"/>
      <c r="QGF227" s="44"/>
      <c r="QGG227" s="44"/>
      <c r="QGH227" s="44"/>
      <c r="QGI227" s="44"/>
      <c r="QGJ227" s="44"/>
      <c r="QGK227" s="44"/>
      <c r="QGL227" s="44"/>
      <c r="QGM227" s="44"/>
      <c r="QGN227" s="44"/>
      <c r="QGO227" s="44"/>
      <c r="QGP227" s="44"/>
      <c r="QGQ227" s="44"/>
      <c r="QGR227" s="44"/>
      <c r="QGS227" s="44"/>
      <c r="QGT227" s="44"/>
      <c r="QGU227" s="44"/>
      <c r="QGV227" s="44"/>
      <c r="QGW227" s="44"/>
      <c r="QGX227" s="44"/>
      <c r="QGY227" s="44"/>
      <c r="QGZ227" s="44"/>
      <c r="QHA227" s="44"/>
      <c r="QHB227" s="44"/>
      <c r="QHC227" s="44"/>
      <c r="QHD227" s="44"/>
      <c r="QHE227" s="44"/>
      <c r="QHF227" s="44"/>
      <c r="QHG227" s="44"/>
      <c r="QHH227" s="44"/>
      <c r="QHI227" s="44"/>
      <c r="QHJ227" s="44"/>
      <c r="QHK227" s="44"/>
      <c r="QHL227" s="44"/>
      <c r="QHM227" s="44"/>
      <c r="QHN227" s="44"/>
      <c r="QHO227" s="44"/>
      <c r="QHP227" s="44"/>
      <c r="QHQ227" s="44"/>
      <c r="QHR227" s="44"/>
      <c r="QHS227" s="44"/>
      <c r="QHT227" s="44"/>
      <c r="QHU227" s="44"/>
      <c r="QHV227" s="44"/>
      <c r="QHW227" s="44"/>
      <c r="QHX227" s="44"/>
      <c r="QHY227" s="44"/>
      <c r="QHZ227" s="44"/>
      <c r="QIA227" s="44"/>
      <c r="QIB227" s="44"/>
      <c r="QIC227" s="44"/>
      <c r="QID227" s="44"/>
      <c r="QIE227" s="44"/>
      <c r="QIF227" s="44"/>
      <c r="QIG227" s="44"/>
      <c r="QIH227" s="44"/>
      <c r="QII227" s="44"/>
      <c r="QIJ227" s="44"/>
      <c r="QIK227" s="44"/>
      <c r="QIL227" s="44"/>
      <c r="QIM227" s="44"/>
      <c r="QIN227" s="44"/>
      <c r="QIO227" s="44"/>
      <c r="QIP227" s="44"/>
      <c r="QIQ227" s="44"/>
      <c r="QIR227" s="44"/>
      <c r="QIS227" s="44"/>
      <c r="QIT227" s="44"/>
      <c r="QIU227" s="44"/>
      <c r="QIV227" s="44"/>
      <c r="QIW227" s="44"/>
      <c r="QIX227" s="44"/>
      <c r="QIY227" s="44"/>
      <c r="QIZ227" s="44"/>
      <c r="QJA227" s="44"/>
      <c r="QJB227" s="44"/>
      <c r="QJC227" s="44"/>
      <c r="QJD227" s="44"/>
      <c r="QJE227" s="44"/>
      <c r="QJF227" s="44"/>
      <c r="QJG227" s="44"/>
      <c r="QJH227" s="44"/>
      <c r="QJI227" s="44"/>
      <c r="QJJ227" s="44"/>
      <c r="QJK227" s="44"/>
      <c r="QJL227" s="44"/>
      <c r="QJM227" s="44"/>
      <c r="QJN227" s="44"/>
      <c r="QJO227" s="44"/>
      <c r="QJP227" s="44"/>
      <c r="QJQ227" s="44"/>
      <c r="QJR227" s="44"/>
      <c r="QJS227" s="44"/>
      <c r="QJT227" s="44"/>
      <c r="QJU227" s="44"/>
      <c r="QJV227" s="44"/>
      <c r="QJW227" s="44"/>
      <c r="QJX227" s="44"/>
      <c r="QJY227" s="44"/>
      <c r="QJZ227" s="44"/>
      <c r="QKA227" s="44"/>
      <c r="QKB227" s="44"/>
      <c r="QKC227" s="44"/>
      <c r="QKD227" s="44"/>
      <c r="QKE227" s="44"/>
      <c r="QKF227" s="44"/>
      <c r="QKG227" s="44"/>
      <c r="QKH227" s="44"/>
      <c r="QKI227" s="44"/>
      <c r="QKJ227" s="44"/>
      <c r="QKK227" s="44"/>
      <c r="QKL227" s="44"/>
      <c r="QKM227" s="44"/>
      <c r="QKN227" s="44"/>
      <c r="QKO227" s="44"/>
      <c r="QKP227" s="44"/>
      <c r="QKQ227" s="44"/>
      <c r="QKR227" s="44"/>
      <c r="QKS227" s="44"/>
      <c r="QKT227" s="44"/>
      <c r="QKU227" s="44"/>
      <c r="QKV227" s="44"/>
      <c r="QKW227" s="44"/>
      <c r="QKX227" s="44"/>
      <c r="QKY227" s="44"/>
      <c r="QKZ227" s="44"/>
      <c r="QLA227" s="44"/>
      <c r="QLB227" s="44"/>
      <c r="QLC227" s="44"/>
      <c r="QLD227" s="44"/>
      <c r="QLE227" s="44"/>
      <c r="QLF227" s="44"/>
      <c r="QLG227" s="44"/>
      <c r="QLH227" s="44"/>
      <c r="QLI227" s="44"/>
      <c r="QLJ227" s="44"/>
      <c r="QLK227" s="44"/>
      <c r="QLL227" s="44"/>
      <c r="QLM227" s="44"/>
      <c r="QLN227" s="44"/>
      <c r="QLO227" s="44"/>
      <c r="QLP227" s="44"/>
      <c r="QLQ227" s="44"/>
      <c r="QLR227" s="44"/>
      <c r="QLS227" s="44"/>
      <c r="QLT227" s="44"/>
      <c r="QLU227" s="44"/>
      <c r="QLV227" s="44"/>
      <c r="QLW227" s="44"/>
      <c r="QLX227" s="44"/>
      <c r="QLY227" s="44"/>
      <c r="QLZ227" s="44"/>
      <c r="QMA227" s="44"/>
      <c r="QMB227" s="44"/>
      <c r="QMC227" s="44"/>
      <c r="QMD227" s="44"/>
      <c r="QME227" s="44"/>
      <c r="QMF227" s="44"/>
      <c r="QMG227" s="44"/>
      <c r="QMH227" s="44"/>
      <c r="QMI227" s="44"/>
      <c r="QMJ227" s="44"/>
      <c r="QMK227" s="44"/>
      <c r="QML227" s="44"/>
      <c r="QMM227" s="44"/>
      <c r="QMN227" s="44"/>
      <c r="QMO227" s="44"/>
      <c r="QMP227" s="44"/>
      <c r="QMQ227" s="44"/>
      <c r="QMR227" s="44"/>
      <c r="QMS227" s="44"/>
      <c r="QMT227" s="44"/>
      <c r="QMU227" s="44"/>
      <c r="QMV227" s="44"/>
      <c r="QMW227" s="44"/>
      <c r="QMX227" s="44"/>
      <c r="QMY227" s="44"/>
      <c r="QMZ227" s="44"/>
      <c r="QNA227" s="44"/>
      <c r="QNB227" s="44"/>
      <c r="QNC227" s="44"/>
      <c r="QND227" s="44"/>
      <c r="QNE227" s="44"/>
      <c r="QNF227" s="44"/>
      <c r="QNG227" s="44"/>
      <c r="QNH227" s="44"/>
      <c r="QNI227" s="44"/>
      <c r="QNJ227" s="44"/>
      <c r="QNK227" s="44"/>
      <c r="QNL227" s="44"/>
      <c r="QNM227" s="44"/>
      <c r="QNN227" s="44"/>
      <c r="QNO227" s="44"/>
      <c r="QNP227" s="44"/>
      <c r="QNQ227" s="44"/>
      <c r="QNR227" s="44"/>
      <c r="QNS227" s="44"/>
      <c r="QNT227" s="44"/>
      <c r="QNU227" s="44"/>
      <c r="QNV227" s="44"/>
      <c r="QNW227" s="44"/>
      <c r="QNX227" s="44"/>
      <c r="QNY227" s="44"/>
      <c r="QNZ227" s="44"/>
      <c r="QOA227" s="44"/>
      <c r="QOB227" s="44"/>
      <c r="QOC227" s="44"/>
      <c r="QOD227" s="44"/>
      <c r="QOE227" s="44"/>
      <c r="QOF227" s="44"/>
      <c r="QOG227" s="44"/>
      <c r="QOH227" s="44"/>
      <c r="QOI227" s="44"/>
      <c r="QOJ227" s="44"/>
      <c r="QOK227" s="44"/>
      <c r="QOL227" s="44"/>
      <c r="QOM227" s="44"/>
      <c r="QON227" s="44"/>
      <c r="QOO227" s="44"/>
      <c r="QOP227" s="44"/>
      <c r="QOQ227" s="44"/>
      <c r="QOR227" s="44"/>
      <c r="QOS227" s="44"/>
      <c r="QOT227" s="44"/>
      <c r="QOU227" s="44"/>
      <c r="QOV227" s="44"/>
      <c r="QOW227" s="44"/>
      <c r="QOX227" s="44"/>
      <c r="QOY227" s="44"/>
      <c r="QOZ227" s="44"/>
      <c r="QPA227" s="44"/>
      <c r="QPB227" s="44"/>
      <c r="QPC227" s="44"/>
      <c r="QPD227" s="44"/>
      <c r="QPE227" s="44"/>
      <c r="QPF227" s="44"/>
      <c r="QPG227" s="44"/>
      <c r="QPH227" s="44"/>
      <c r="QPI227" s="44"/>
      <c r="QPJ227" s="44"/>
      <c r="QPK227" s="44"/>
      <c r="QPL227" s="44"/>
      <c r="QPM227" s="44"/>
      <c r="QPN227" s="44"/>
      <c r="QPO227" s="44"/>
      <c r="QPP227" s="44"/>
      <c r="QPQ227" s="44"/>
      <c r="QPR227" s="44"/>
      <c r="QPS227" s="44"/>
      <c r="QPT227" s="44"/>
      <c r="QPU227" s="44"/>
      <c r="QPV227" s="44"/>
      <c r="QPW227" s="44"/>
      <c r="QPX227" s="44"/>
      <c r="QPY227" s="44"/>
      <c r="QPZ227" s="44"/>
      <c r="QQA227" s="44"/>
      <c r="QQB227" s="44"/>
      <c r="QQC227" s="44"/>
      <c r="QQD227" s="44"/>
      <c r="QQE227" s="44"/>
      <c r="QQF227" s="44"/>
      <c r="QQG227" s="44"/>
      <c r="QQH227" s="44"/>
      <c r="QQI227" s="44"/>
      <c r="QQJ227" s="44"/>
      <c r="QQK227" s="44"/>
      <c r="QQL227" s="44"/>
      <c r="QQM227" s="44"/>
      <c r="QQN227" s="44"/>
      <c r="QQO227" s="44"/>
      <c r="QQP227" s="44"/>
      <c r="QQQ227" s="44"/>
      <c r="QQR227" s="44"/>
      <c r="QQS227" s="44"/>
      <c r="QQT227" s="44"/>
      <c r="QQU227" s="44"/>
      <c r="QQV227" s="44"/>
      <c r="QQW227" s="44"/>
      <c r="QQX227" s="44"/>
      <c r="QQY227" s="44"/>
      <c r="QQZ227" s="44"/>
      <c r="QRA227" s="44"/>
      <c r="QRB227" s="44"/>
      <c r="QRC227" s="44"/>
      <c r="QRD227" s="44"/>
      <c r="QRE227" s="44"/>
      <c r="QRF227" s="44"/>
      <c r="QRG227" s="44"/>
      <c r="QRH227" s="44"/>
      <c r="QRI227" s="44"/>
      <c r="QRJ227" s="44"/>
      <c r="QRK227" s="44"/>
      <c r="QRL227" s="44"/>
      <c r="QRM227" s="44"/>
      <c r="QRN227" s="44"/>
      <c r="QRO227" s="44"/>
      <c r="QRP227" s="44"/>
      <c r="QRQ227" s="44"/>
      <c r="QRR227" s="44"/>
      <c r="QRS227" s="44"/>
      <c r="QRT227" s="44"/>
      <c r="QRU227" s="44"/>
      <c r="QRV227" s="44"/>
      <c r="QRW227" s="44"/>
      <c r="QRX227" s="44"/>
      <c r="QRY227" s="44"/>
      <c r="QRZ227" s="44"/>
      <c r="QSA227" s="44"/>
      <c r="QSB227" s="44"/>
      <c r="QSC227" s="44"/>
      <c r="QSD227" s="44"/>
      <c r="QSE227" s="44"/>
      <c r="QSF227" s="44"/>
      <c r="QSG227" s="44"/>
      <c r="QSH227" s="44"/>
      <c r="QSI227" s="44"/>
      <c r="QSJ227" s="44"/>
      <c r="QSK227" s="44"/>
      <c r="QSL227" s="44"/>
      <c r="QSM227" s="44"/>
      <c r="QSN227" s="44"/>
      <c r="QSO227" s="44"/>
      <c r="QSP227" s="44"/>
      <c r="QSQ227" s="44"/>
      <c r="QSR227" s="44"/>
      <c r="QSS227" s="44"/>
      <c r="QST227" s="44"/>
      <c r="QSU227" s="44"/>
      <c r="QSV227" s="44"/>
      <c r="QSW227" s="44"/>
      <c r="QSX227" s="44"/>
      <c r="QSY227" s="44"/>
      <c r="QSZ227" s="44"/>
      <c r="QTA227" s="44"/>
      <c r="QTB227" s="44"/>
      <c r="QTC227" s="44"/>
      <c r="QTD227" s="44"/>
      <c r="QTE227" s="44"/>
      <c r="QTF227" s="44"/>
      <c r="QTG227" s="44"/>
      <c r="QTH227" s="44"/>
      <c r="QTI227" s="44"/>
      <c r="QTJ227" s="44"/>
      <c r="QTK227" s="44"/>
      <c r="QTL227" s="44"/>
      <c r="QTM227" s="44"/>
      <c r="QTN227" s="44"/>
      <c r="QTO227" s="44"/>
      <c r="QTP227" s="44"/>
      <c r="QTQ227" s="44"/>
      <c r="QTR227" s="44"/>
      <c r="QTS227" s="44"/>
      <c r="QTT227" s="44"/>
      <c r="QTU227" s="44"/>
      <c r="QTV227" s="44"/>
      <c r="QTW227" s="44"/>
      <c r="QTX227" s="44"/>
      <c r="QTY227" s="44"/>
      <c r="QTZ227" s="44"/>
      <c r="QUA227" s="44"/>
      <c r="QUB227" s="44"/>
      <c r="QUC227" s="44"/>
      <c r="QUD227" s="44"/>
      <c r="QUE227" s="44"/>
      <c r="QUF227" s="44"/>
      <c r="QUG227" s="44"/>
      <c r="QUH227" s="44"/>
      <c r="QUI227" s="44"/>
      <c r="QUJ227" s="44"/>
      <c r="QUK227" s="44"/>
      <c r="QUL227" s="44"/>
      <c r="QUM227" s="44"/>
      <c r="QUN227" s="44"/>
      <c r="QUO227" s="44"/>
      <c r="QUP227" s="44"/>
      <c r="QUQ227" s="44"/>
      <c r="QUR227" s="44"/>
      <c r="QUS227" s="44"/>
      <c r="QUT227" s="44"/>
      <c r="QUU227" s="44"/>
      <c r="QUV227" s="44"/>
      <c r="QUW227" s="44"/>
      <c r="QUX227" s="44"/>
      <c r="QUY227" s="44"/>
      <c r="QUZ227" s="44"/>
      <c r="QVA227" s="44"/>
      <c r="QVB227" s="44"/>
      <c r="QVC227" s="44"/>
      <c r="QVD227" s="44"/>
      <c r="QVE227" s="44"/>
      <c r="QVF227" s="44"/>
      <c r="QVG227" s="44"/>
      <c r="QVH227" s="44"/>
      <c r="QVI227" s="44"/>
      <c r="QVJ227" s="44"/>
      <c r="QVK227" s="44"/>
      <c r="QVL227" s="44"/>
      <c r="QVM227" s="44"/>
      <c r="QVN227" s="44"/>
      <c r="QVO227" s="44"/>
      <c r="QVP227" s="44"/>
      <c r="QVQ227" s="44"/>
      <c r="QVR227" s="44"/>
      <c r="QVS227" s="44"/>
      <c r="QVT227" s="44"/>
      <c r="QVU227" s="44"/>
      <c r="QVV227" s="44"/>
      <c r="QVW227" s="44"/>
      <c r="QVX227" s="44"/>
      <c r="QVY227" s="44"/>
      <c r="QVZ227" s="44"/>
      <c r="QWA227" s="44"/>
      <c r="QWB227" s="44"/>
      <c r="QWC227" s="44"/>
      <c r="QWD227" s="44"/>
      <c r="QWE227" s="44"/>
      <c r="QWF227" s="44"/>
      <c r="QWG227" s="44"/>
      <c r="QWH227" s="44"/>
      <c r="QWI227" s="44"/>
      <c r="QWJ227" s="44"/>
      <c r="QWK227" s="44"/>
      <c r="QWL227" s="44"/>
      <c r="QWM227" s="44"/>
      <c r="QWN227" s="44"/>
      <c r="QWO227" s="44"/>
      <c r="QWP227" s="44"/>
      <c r="QWQ227" s="44"/>
      <c r="QWR227" s="44"/>
      <c r="QWS227" s="44"/>
      <c r="QWT227" s="44"/>
      <c r="QWU227" s="44"/>
      <c r="QWV227" s="44"/>
      <c r="QWW227" s="44"/>
      <c r="QWX227" s="44"/>
      <c r="QWY227" s="44"/>
      <c r="QWZ227" s="44"/>
      <c r="QXA227" s="44"/>
      <c r="QXB227" s="44"/>
      <c r="QXC227" s="44"/>
      <c r="QXD227" s="44"/>
      <c r="QXE227" s="44"/>
      <c r="QXF227" s="44"/>
      <c r="QXG227" s="44"/>
      <c r="QXH227" s="44"/>
      <c r="QXI227" s="44"/>
      <c r="QXJ227" s="44"/>
      <c r="QXK227" s="44"/>
      <c r="QXL227" s="44"/>
      <c r="QXM227" s="44"/>
      <c r="QXN227" s="44"/>
      <c r="QXO227" s="44"/>
      <c r="QXP227" s="44"/>
      <c r="QXQ227" s="44"/>
      <c r="QXR227" s="44"/>
      <c r="QXS227" s="44"/>
      <c r="QXT227" s="44"/>
      <c r="QXU227" s="44"/>
      <c r="QXV227" s="44"/>
      <c r="QXW227" s="44"/>
      <c r="QXX227" s="44"/>
      <c r="QXY227" s="44"/>
      <c r="QXZ227" s="44"/>
      <c r="QYA227" s="44"/>
      <c r="QYB227" s="44"/>
      <c r="QYC227" s="44"/>
      <c r="QYD227" s="44"/>
      <c r="QYE227" s="44"/>
      <c r="QYF227" s="44"/>
      <c r="QYG227" s="44"/>
      <c r="QYH227" s="44"/>
      <c r="QYI227" s="44"/>
      <c r="QYJ227" s="44"/>
      <c r="QYK227" s="44"/>
      <c r="QYL227" s="44"/>
      <c r="QYM227" s="44"/>
      <c r="QYN227" s="44"/>
      <c r="QYO227" s="44"/>
      <c r="QYP227" s="44"/>
      <c r="QYQ227" s="44"/>
      <c r="QYR227" s="44"/>
      <c r="QYS227" s="44"/>
      <c r="QYT227" s="44"/>
      <c r="QYU227" s="44"/>
      <c r="QYV227" s="44"/>
      <c r="QYW227" s="44"/>
      <c r="QYX227" s="44"/>
      <c r="QYY227" s="44"/>
      <c r="QYZ227" s="44"/>
      <c r="QZA227" s="44"/>
      <c r="QZB227" s="44"/>
      <c r="QZC227" s="44"/>
      <c r="QZD227" s="44"/>
      <c r="QZE227" s="44"/>
      <c r="QZF227" s="44"/>
      <c r="QZG227" s="44"/>
      <c r="QZH227" s="44"/>
      <c r="QZI227" s="44"/>
      <c r="QZJ227" s="44"/>
      <c r="QZK227" s="44"/>
      <c r="QZL227" s="44"/>
      <c r="QZM227" s="44"/>
      <c r="QZN227" s="44"/>
      <c r="QZO227" s="44"/>
      <c r="QZP227" s="44"/>
      <c r="QZQ227" s="44"/>
      <c r="QZR227" s="44"/>
      <c r="QZS227" s="44"/>
      <c r="QZT227" s="44"/>
      <c r="QZU227" s="44"/>
      <c r="QZV227" s="44"/>
      <c r="QZW227" s="44"/>
      <c r="QZX227" s="44"/>
      <c r="QZY227" s="44"/>
      <c r="QZZ227" s="44"/>
      <c r="RAA227" s="44"/>
      <c r="RAB227" s="44"/>
      <c r="RAC227" s="44"/>
      <c r="RAD227" s="44"/>
      <c r="RAE227" s="44"/>
      <c r="RAF227" s="44"/>
      <c r="RAG227" s="44"/>
      <c r="RAH227" s="44"/>
      <c r="RAI227" s="44"/>
      <c r="RAJ227" s="44"/>
      <c r="RAK227" s="44"/>
      <c r="RAL227" s="44"/>
      <c r="RAM227" s="44"/>
      <c r="RAN227" s="44"/>
      <c r="RAO227" s="44"/>
      <c r="RAP227" s="44"/>
      <c r="RAQ227" s="44"/>
      <c r="RAR227" s="44"/>
      <c r="RAS227" s="44"/>
      <c r="RAT227" s="44"/>
      <c r="RAU227" s="44"/>
      <c r="RAV227" s="44"/>
      <c r="RAW227" s="44"/>
      <c r="RAX227" s="44"/>
      <c r="RAY227" s="44"/>
      <c r="RAZ227" s="44"/>
      <c r="RBA227" s="44"/>
      <c r="RBB227" s="44"/>
      <c r="RBC227" s="44"/>
      <c r="RBD227" s="44"/>
      <c r="RBE227" s="44"/>
      <c r="RBF227" s="44"/>
      <c r="RBG227" s="44"/>
      <c r="RBH227" s="44"/>
      <c r="RBI227" s="44"/>
      <c r="RBJ227" s="44"/>
      <c r="RBK227" s="44"/>
      <c r="RBL227" s="44"/>
      <c r="RBM227" s="44"/>
      <c r="RBN227" s="44"/>
      <c r="RBO227" s="44"/>
      <c r="RBP227" s="44"/>
      <c r="RBQ227" s="44"/>
      <c r="RBR227" s="44"/>
      <c r="RBS227" s="44"/>
      <c r="RBT227" s="44"/>
      <c r="RBU227" s="44"/>
      <c r="RBV227" s="44"/>
      <c r="RBW227" s="44"/>
      <c r="RBX227" s="44"/>
      <c r="RBY227" s="44"/>
      <c r="RBZ227" s="44"/>
      <c r="RCA227" s="44"/>
      <c r="RCB227" s="44"/>
      <c r="RCC227" s="44"/>
      <c r="RCD227" s="44"/>
      <c r="RCE227" s="44"/>
      <c r="RCF227" s="44"/>
      <c r="RCG227" s="44"/>
      <c r="RCH227" s="44"/>
      <c r="RCI227" s="44"/>
      <c r="RCJ227" s="44"/>
      <c r="RCK227" s="44"/>
      <c r="RCL227" s="44"/>
      <c r="RCM227" s="44"/>
      <c r="RCN227" s="44"/>
      <c r="RCO227" s="44"/>
      <c r="RCP227" s="44"/>
      <c r="RCQ227" s="44"/>
      <c r="RCR227" s="44"/>
      <c r="RCS227" s="44"/>
      <c r="RCT227" s="44"/>
      <c r="RCU227" s="44"/>
      <c r="RCV227" s="44"/>
      <c r="RCW227" s="44"/>
      <c r="RCX227" s="44"/>
      <c r="RCY227" s="44"/>
      <c r="RCZ227" s="44"/>
      <c r="RDA227" s="44"/>
      <c r="RDB227" s="44"/>
      <c r="RDC227" s="44"/>
      <c r="RDD227" s="44"/>
      <c r="RDE227" s="44"/>
      <c r="RDF227" s="44"/>
      <c r="RDG227" s="44"/>
      <c r="RDH227" s="44"/>
      <c r="RDI227" s="44"/>
      <c r="RDJ227" s="44"/>
      <c r="RDK227" s="44"/>
      <c r="RDL227" s="44"/>
      <c r="RDM227" s="44"/>
      <c r="RDN227" s="44"/>
      <c r="RDO227" s="44"/>
      <c r="RDP227" s="44"/>
      <c r="RDQ227" s="44"/>
      <c r="RDR227" s="44"/>
      <c r="RDS227" s="44"/>
      <c r="RDT227" s="44"/>
      <c r="RDU227" s="44"/>
      <c r="RDV227" s="44"/>
      <c r="RDW227" s="44"/>
      <c r="RDX227" s="44"/>
      <c r="RDY227" s="44"/>
      <c r="RDZ227" s="44"/>
      <c r="REA227" s="44"/>
      <c r="REB227" s="44"/>
      <c r="REC227" s="44"/>
      <c r="RED227" s="44"/>
      <c r="REE227" s="44"/>
      <c r="REF227" s="44"/>
      <c r="REG227" s="44"/>
      <c r="REH227" s="44"/>
      <c r="REI227" s="44"/>
      <c r="REJ227" s="44"/>
      <c r="REK227" s="44"/>
      <c r="REL227" s="44"/>
      <c r="REM227" s="44"/>
      <c r="REN227" s="44"/>
      <c r="REO227" s="44"/>
      <c r="REP227" s="44"/>
      <c r="REQ227" s="44"/>
      <c r="RER227" s="44"/>
      <c r="RES227" s="44"/>
      <c r="RET227" s="44"/>
      <c r="REU227" s="44"/>
      <c r="REV227" s="44"/>
      <c r="REW227" s="44"/>
      <c r="REX227" s="44"/>
      <c r="REY227" s="44"/>
      <c r="REZ227" s="44"/>
      <c r="RFA227" s="44"/>
      <c r="RFB227" s="44"/>
      <c r="RFC227" s="44"/>
      <c r="RFD227" s="44"/>
      <c r="RFE227" s="44"/>
      <c r="RFF227" s="44"/>
      <c r="RFG227" s="44"/>
      <c r="RFH227" s="44"/>
      <c r="RFI227" s="44"/>
      <c r="RFJ227" s="44"/>
      <c r="RFK227" s="44"/>
      <c r="RFL227" s="44"/>
      <c r="RFM227" s="44"/>
      <c r="RFN227" s="44"/>
      <c r="RFO227" s="44"/>
      <c r="RFP227" s="44"/>
      <c r="RFQ227" s="44"/>
      <c r="RFR227" s="44"/>
      <c r="RFS227" s="44"/>
      <c r="RFT227" s="44"/>
      <c r="RFU227" s="44"/>
      <c r="RFV227" s="44"/>
      <c r="RFW227" s="44"/>
      <c r="RFX227" s="44"/>
      <c r="RFY227" s="44"/>
      <c r="RFZ227" s="44"/>
      <c r="RGA227" s="44"/>
      <c r="RGB227" s="44"/>
      <c r="RGC227" s="44"/>
      <c r="RGD227" s="44"/>
      <c r="RGE227" s="44"/>
      <c r="RGF227" s="44"/>
      <c r="RGG227" s="44"/>
      <c r="RGH227" s="44"/>
      <c r="RGI227" s="44"/>
      <c r="RGJ227" s="44"/>
      <c r="RGK227" s="44"/>
      <c r="RGL227" s="44"/>
      <c r="RGM227" s="44"/>
      <c r="RGN227" s="44"/>
      <c r="RGO227" s="44"/>
      <c r="RGP227" s="44"/>
      <c r="RGQ227" s="44"/>
      <c r="RGR227" s="44"/>
      <c r="RGS227" s="44"/>
      <c r="RGT227" s="44"/>
      <c r="RGU227" s="44"/>
      <c r="RGV227" s="44"/>
      <c r="RGW227" s="44"/>
      <c r="RGX227" s="44"/>
      <c r="RGY227" s="44"/>
      <c r="RGZ227" s="44"/>
      <c r="RHA227" s="44"/>
      <c r="RHB227" s="44"/>
      <c r="RHC227" s="44"/>
      <c r="RHD227" s="44"/>
      <c r="RHE227" s="44"/>
      <c r="RHF227" s="44"/>
      <c r="RHG227" s="44"/>
      <c r="RHH227" s="44"/>
      <c r="RHI227" s="44"/>
      <c r="RHJ227" s="44"/>
      <c r="RHK227" s="44"/>
      <c r="RHL227" s="44"/>
      <c r="RHM227" s="44"/>
      <c r="RHN227" s="44"/>
      <c r="RHO227" s="44"/>
      <c r="RHP227" s="44"/>
      <c r="RHQ227" s="44"/>
      <c r="RHR227" s="44"/>
      <c r="RHS227" s="44"/>
      <c r="RHT227" s="44"/>
      <c r="RHU227" s="44"/>
      <c r="RHV227" s="44"/>
      <c r="RHW227" s="44"/>
      <c r="RHX227" s="44"/>
      <c r="RHY227" s="44"/>
      <c r="RHZ227" s="44"/>
      <c r="RIA227" s="44"/>
      <c r="RIB227" s="44"/>
      <c r="RIC227" s="44"/>
      <c r="RID227" s="44"/>
      <c r="RIE227" s="44"/>
      <c r="RIF227" s="44"/>
      <c r="RIG227" s="44"/>
      <c r="RIH227" s="44"/>
      <c r="RII227" s="44"/>
      <c r="RIJ227" s="44"/>
      <c r="RIK227" s="44"/>
      <c r="RIL227" s="44"/>
      <c r="RIM227" s="44"/>
      <c r="RIN227" s="44"/>
      <c r="RIO227" s="44"/>
      <c r="RIP227" s="44"/>
      <c r="RIQ227" s="44"/>
      <c r="RIR227" s="44"/>
      <c r="RIS227" s="44"/>
      <c r="RIT227" s="44"/>
      <c r="RIU227" s="44"/>
      <c r="RIV227" s="44"/>
      <c r="RIW227" s="44"/>
      <c r="RIX227" s="44"/>
      <c r="RIY227" s="44"/>
      <c r="RIZ227" s="44"/>
      <c r="RJA227" s="44"/>
      <c r="RJB227" s="44"/>
      <c r="RJC227" s="44"/>
      <c r="RJD227" s="44"/>
      <c r="RJE227" s="44"/>
      <c r="RJF227" s="44"/>
      <c r="RJG227" s="44"/>
      <c r="RJH227" s="44"/>
      <c r="RJI227" s="44"/>
      <c r="RJJ227" s="44"/>
      <c r="RJK227" s="44"/>
      <c r="RJL227" s="44"/>
      <c r="RJM227" s="44"/>
      <c r="RJN227" s="44"/>
      <c r="RJO227" s="44"/>
      <c r="RJP227" s="44"/>
      <c r="RJQ227" s="44"/>
      <c r="RJR227" s="44"/>
      <c r="RJS227" s="44"/>
      <c r="RJT227" s="44"/>
      <c r="RJU227" s="44"/>
      <c r="RJV227" s="44"/>
      <c r="RJW227" s="44"/>
      <c r="RJX227" s="44"/>
      <c r="RJY227" s="44"/>
      <c r="RJZ227" s="44"/>
      <c r="RKA227" s="44"/>
      <c r="RKB227" s="44"/>
      <c r="RKC227" s="44"/>
      <c r="RKD227" s="44"/>
      <c r="RKE227" s="44"/>
      <c r="RKF227" s="44"/>
      <c r="RKG227" s="44"/>
      <c r="RKH227" s="44"/>
      <c r="RKI227" s="44"/>
      <c r="RKJ227" s="44"/>
      <c r="RKK227" s="44"/>
      <c r="RKL227" s="44"/>
      <c r="RKM227" s="44"/>
      <c r="RKN227" s="44"/>
      <c r="RKO227" s="44"/>
      <c r="RKP227" s="44"/>
      <c r="RKQ227" s="44"/>
      <c r="RKR227" s="44"/>
      <c r="RKS227" s="44"/>
      <c r="RKT227" s="44"/>
      <c r="RKU227" s="44"/>
      <c r="RKV227" s="44"/>
      <c r="RKW227" s="44"/>
      <c r="RKX227" s="44"/>
      <c r="RKY227" s="44"/>
      <c r="RKZ227" s="44"/>
      <c r="RLA227" s="44"/>
      <c r="RLB227" s="44"/>
      <c r="RLC227" s="44"/>
      <c r="RLD227" s="44"/>
      <c r="RLE227" s="44"/>
      <c r="RLF227" s="44"/>
      <c r="RLG227" s="44"/>
      <c r="RLH227" s="44"/>
      <c r="RLI227" s="44"/>
      <c r="RLJ227" s="44"/>
      <c r="RLK227" s="44"/>
      <c r="RLL227" s="44"/>
      <c r="RLM227" s="44"/>
      <c r="RLN227" s="44"/>
      <c r="RLO227" s="44"/>
      <c r="RLP227" s="44"/>
      <c r="RLQ227" s="44"/>
      <c r="RLR227" s="44"/>
      <c r="RLS227" s="44"/>
      <c r="RLT227" s="44"/>
      <c r="RLU227" s="44"/>
      <c r="RLV227" s="44"/>
      <c r="RLW227" s="44"/>
      <c r="RLX227" s="44"/>
      <c r="RLY227" s="44"/>
      <c r="RLZ227" s="44"/>
      <c r="RMA227" s="44"/>
      <c r="RMB227" s="44"/>
      <c r="RMC227" s="44"/>
      <c r="RMD227" s="44"/>
      <c r="RME227" s="44"/>
      <c r="RMF227" s="44"/>
      <c r="RMG227" s="44"/>
      <c r="RMH227" s="44"/>
      <c r="RMI227" s="44"/>
      <c r="RMJ227" s="44"/>
      <c r="RMK227" s="44"/>
      <c r="RML227" s="44"/>
      <c r="RMM227" s="44"/>
      <c r="RMN227" s="44"/>
      <c r="RMO227" s="44"/>
      <c r="RMP227" s="44"/>
      <c r="RMQ227" s="44"/>
      <c r="RMR227" s="44"/>
      <c r="RMS227" s="44"/>
      <c r="RMT227" s="44"/>
      <c r="RMU227" s="44"/>
      <c r="RMV227" s="44"/>
      <c r="RMW227" s="44"/>
      <c r="RMX227" s="44"/>
      <c r="RMY227" s="44"/>
      <c r="RMZ227" s="44"/>
      <c r="RNA227" s="44"/>
      <c r="RNB227" s="44"/>
      <c r="RNC227" s="44"/>
      <c r="RND227" s="44"/>
      <c r="RNE227" s="44"/>
      <c r="RNF227" s="44"/>
      <c r="RNG227" s="44"/>
      <c r="RNH227" s="44"/>
      <c r="RNI227" s="44"/>
      <c r="RNJ227" s="44"/>
      <c r="RNK227" s="44"/>
      <c r="RNL227" s="44"/>
      <c r="RNM227" s="44"/>
      <c r="RNN227" s="44"/>
      <c r="RNO227" s="44"/>
      <c r="RNP227" s="44"/>
      <c r="RNQ227" s="44"/>
      <c r="RNR227" s="44"/>
      <c r="RNS227" s="44"/>
      <c r="RNT227" s="44"/>
      <c r="RNU227" s="44"/>
      <c r="RNV227" s="44"/>
      <c r="RNW227" s="44"/>
      <c r="RNX227" s="44"/>
      <c r="RNY227" s="44"/>
      <c r="RNZ227" s="44"/>
      <c r="ROA227" s="44"/>
      <c r="ROB227" s="44"/>
      <c r="ROC227" s="44"/>
      <c r="ROD227" s="44"/>
      <c r="ROE227" s="44"/>
      <c r="ROF227" s="44"/>
      <c r="ROG227" s="44"/>
      <c r="ROH227" s="44"/>
      <c r="ROI227" s="44"/>
      <c r="ROJ227" s="44"/>
      <c r="ROK227" s="44"/>
      <c r="ROL227" s="44"/>
      <c r="ROM227" s="44"/>
      <c r="RON227" s="44"/>
      <c r="ROO227" s="44"/>
      <c r="ROP227" s="44"/>
      <c r="ROQ227" s="44"/>
      <c r="ROR227" s="44"/>
      <c r="ROS227" s="44"/>
      <c r="ROT227" s="44"/>
      <c r="ROU227" s="44"/>
      <c r="ROV227" s="44"/>
      <c r="ROW227" s="44"/>
      <c r="ROX227" s="44"/>
      <c r="ROY227" s="44"/>
      <c r="ROZ227" s="44"/>
      <c r="RPA227" s="44"/>
      <c r="RPB227" s="44"/>
      <c r="RPC227" s="44"/>
      <c r="RPD227" s="44"/>
      <c r="RPE227" s="44"/>
      <c r="RPF227" s="44"/>
      <c r="RPG227" s="44"/>
      <c r="RPH227" s="44"/>
      <c r="RPI227" s="44"/>
      <c r="RPJ227" s="44"/>
      <c r="RPK227" s="44"/>
      <c r="RPL227" s="44"/>
      <c r="RPM227" s="44"/>
      <c r="RPN227" s="44"/>
      <c r="RPO227" s="44"/>
      <c r="RPP227" s="44"/>
      <c r="RPQ227" s="44"/>
      <c r="RPR227" s="44"/>
      <c r="RPS227" s="44"/>
      <c r="RPT227" s="44"/>
      <c r="RPU227" s="44"/>
      <c r="RPV227" s="44"/>
      <c r="RPW227" s="44"/>
      <c r="RPX227" s="44"/>
      <c r="RPY227" s="44"/>
      <c r="RPZ227" s="44"/>
      <c r="RQA227" s="44"/>
      <c r="RQB227" s="44"/>
      <c r="RQC227" s="44"/>
      <c r="RQD227" s="44"/>
      <c r="RQE227" s="44"/>
      <c r="RQF227" s="44"/>
      <c r="RQG227" s="44"/>
      <c r="RQH227" s="44"/>
      <c r="RQI227" s="44"/>
      <c r="RQJ227" s="44"/>
      <c r="RQK227" s="44"/>
      <c r="RQL227" s="44"/>
      <c r="RQM227" s="44"/>
      <c r="RQN227" s="44"/>
      <c r="RQO227" s="44"/>
      <c r="RQP227" s="44"/>
      <c r="RQQ227" s="44"/>
      <c r="RQR227" s="44"/>
      <c r="RQS227" s="44"/>
      <c r="RQT227" s="44"/>
      <c r="RQU227" s="44"/>
      <c r="RQV227" s="44"/>
      <c r="RQW227" s="44"/>
      <c r="RQX227" s="44"/>
      <c r="RQY227" s="44"/>
      <c r="RQZ227" s="44"/>
      <c r="RRA227" s="44"/>
      <c r="RRB227" s="44"/>
      <c r="RRC227" s="44"/>
      <c r="RRD227" s="44"/>
      <c r="RRE227" s="44"/>
      <c r="RRF227" s="44"/>
      <c r="RRG227" s="44"/>
      <c r="RRH227" s="44"/>
      <c r="RRI227" s="44"/>
      <c r="RRJ227" s="44"/>
      <c r="RRK227" s="44"/>
      <c r="RRL227" s="44"/>
      <c r="RRM227" s="44"/>
      <c r="RRN227" s="44"/>
      <c r="RRO227" s="44"/>
      <c r="RRP227" s="44"/>
      <c r="RRQ227" s="44"/>
      <c r="RRR227" s="44"/>
      <c r="RRS227" s="44"/>
      <c r="RRT227" s="44"/>
      <c r="RRU227" s="44"/>
      <c r="RRV227" s="44"/>
      <c r="RRW227" s="44"/>
      <c r="RRX227" s="44"/>
      <c r="RRY227" s="44"/>
      <c r="RRZ227" s="44"/>
      <c r="RSA227" s="44"/>
      <c r="RSB227" s="44"/>
      <c r="RSC227" s="44"/>
      <c r="RSD227" s="44"/>
      <c r="RSE227" s="44"/>
      <c r="RSF227" s="44"/>
      <c r="RSG227" s="44"/>
      <c r="RSH227" s="44"/>
      <c r="RSI227" s="44"/>
      <c r="RSJ227" s="44"/>
      <c r="RSK227" s="44"/>
      <c r="RSL227" s="44"/>
      <c r="RSM227" s="44"/>
      <c r="RSN227" s="44"/>
      <c r="RSO227" s="44"/>
      <c r="RSP227" s="44"/>
      <c r="RSQ227" s="44"/>
      <c r="RSR227" s="44"/>
      <c r="RSS227" s="44"/>
      <c r="RST227" s="44"/>
      <c r="RSU227" s="44"/>
      <c r="RSV227" s="44"/>
      <c r="RSW227" s="44"/>
      <c r="RSX227" s="44"/>
      <c r="RSY227" s="44"/>
      <c r="RSZ227" s="44"/>
      <c r="RTA227" s="44"/>
      <c r="RTB227" s="44"/>
      <c r="RTC227" s="44"/>
      <c r="RTD227" s="44"/>
      <c r="RTE227" s="44"/>
      <c r="RTF227" s="44"/>
      <c r="RTG227" s="44"/>
      <c r="RTH227" s="44"/>
      <c r="RTI227" s="44"/>
      <c r="RTJ227" s="44"/>
      <c r="RTK227" s="44"/>
      <c r="RTL227" s="44"/>
      <c r="RTM227" s="44"/>
      <c r="RTN227" s="44"/>
      <c r="RTO227" s="44"/>
      <c r="RTP227" s="44"/>
      <c r="RTQ227" s="44"/>
      <c r="RTR227" s="44"/>
      <c r="RTS227" s="44"/>
      <c r="RTT227" s="44"/>
      <c r="RTU227" s="44"/>
      <c r="RTV227" s="44"/>
      <c r="RTW227" s="44"/>
      <c r="RTX227" s="44"/>
      <c r="RTY227" s="44"/>
      <c r="RTZ227" s="44"/>
      <c r="RUA227" s="44"/>
      <c r="RUB227" s="44"/>
      <c r="RUC227" s="44"/>
      <c r="RUD227" s="44"/>
      <c r="RUE227" s="44"/>
      <c r="RUF227" s="44"/>
      <c r="RUG227" s="44"/>
      <c r="RUH227" s="44"/>
      <c r="RUI227" s="44"/>
      <c r="RUJ227" s="44"/>
      <c r="RUK227" s="44"/>
      <c r="RUL227" s="44"/>
      <c r="RUM227" s="44"/>
      <c r="RUN227" s="44"/>
      <c r="RUO227" s="44"/>
      <c r="RUP227" s="44"/>
      <c r="RUQ227" s="44"/>
      <c r="RUR227" s="44"/>
      <c r="RUS227" s="44"/>
      <c r="RUT227" s="44"/>
      <c r="RUU227" s="44"/>
      <c r="RUV227" s="44"/>
      <c r="RUW227" s="44"/>
      <c r="RUX227" s="44"/>
      <c r="RUY227" s="44"/>
      <c r="RUZ227" s="44"/>
      <c r="RVA227" s="44"/>
      <c r="RVB227" s="44"/>
      <c r="RVC227" s="44"/>
      <c r="RVD227" s="44"/>
      <c r="RVE227" s="44"/>
      <c r="RVF227" s="44"/>
      <c r="RVG227" s="44"/>
      <c r="RVH227" s="44"/>
      <c r="RVI227" s="44"/>
      <c r="RVJ227" s="44"/>
      <c r="RVK227" s="44"/>
      <c r="RVL227" s="44"/>
      <c r="RVM227" s="44"/>
      <c r="RVN227" s="44"/>
      <c r="RVO227" s="44"/>
      <c r="RVP227" s="44"/>
      <c r="RVQ227" s="44"/>
      <c r="RVR227" s="44"/>
      <c r="RVS227" s="44"/>
      <c r="RVT227" s="44"/>
      <c r="RVU227" s="44"/>
      <c r="RVV227" s="44"/>
      <c r="RVW227" s="44"/>
      <c r="RVX227" s="44"/>
      <c r="RVY227" s="44"/>
      <c r="RVZ227" s="44"/>
      <c r="RWA227" s="44"/>
      <c r="RWB227" s="44"/>
      <c r="RWC227" s="44"/>
      <c r="RWD227" s="44"/>
      <c r="RWE227" s="44"/>
      <c r="RWF227" s="44"/>
      <c r="RWG227" s="44"/>
      <c r="RWH227" s="44"/>
      <c r="RWI227" s="44"/>
      <c r="RWJ227" s="44"/>
      <c r="RWK227" s="44"/>
      <c r="RWL227" s="44"/>
      <c r="RWM227" s="44"/>
      <c r="RWN227" s="44"/>
      <c r="RWO227" s="44"/>
      <c r="RWP227" s="44"/>
      <c r="RWQ227" s="44"/>
      <c r="RWR227" s="44"/>
      <c r="RWS227" s="44"/>
      <c r="RWT227" s="44"/>
      <c r="RWU227" s="44"/>
      <c r="RWV227" s="44"/>
      <c r="RWW227" s="44"/>
      <c r="RWX227" s="44"/>
      <c r="RWY227" s="44"/>
      <c r="RWZ227" s="44"/>
      <c r="RXA227" s="44"/>
      <c r="RXB227" s="44"/>
      <c r="RXC227" s="44"/>
      <c r="RXD227" s="44"/>
      <c r="RXE227" s="44"/>
      <c r="RXF227" s="44"/>
      <c r="RXG227" s="44"/>
      <c r="RXH227" s="44"/>
      <c r="RXI227" s="44"/>
      <c r="RXJ227" s="44"/>
      <c r="RXK227" s="44"/>
      <c r="RXL227" s="44"/>
      <c r="RXM227" s="44"/>
      <c r="RXN227" s="44"/>
      <c r="RXO227" s="44"/>
      <c r="RXP227" s="44"/>
      <c r="RXQ227" s="44"/>
      <c r="RXR227" s="44"/>
      <c r="RXS227" s="44"/>
      <c r="RXT227" s="44"/>
      <c r="RXU227" s="44"/>
      <c r="RXV227" s="44"/>
      <c r="RXW227" s="44"/>
      <c r="RXX227" s="44"/>
      <c r="RXY227" s="44"/>
      <c r="RXZ227" s="44"/>
      <c r="RYA227" s="44"/>
      <c r="RYB227" s="44"/>
      <c r="RYC227" s="44"/>
      <c r="RYD227" s="44"/>
      <c r="RYE227" s="44"/>
      <c r="RYF227" s="44"/>
      <c r="RYG227" s="44"/>
      <c r="RYH227" s="44"/>
      <c r="RYI227" s="44"/>
      <c r="RYJ227" s="44"/>
      <c r="RYK227" s="44"/>
      <c r="RYL227" s="44"/>
      <c r="RYM227" s="44"/>
      <c r="RYN227" s="44"/>
      <c r="RYO227" s="44"/>
      <c r="RYP227" s="44"/>
      <c r="RYQ227" s="44"/>
      <c r="RYR227" s="44"/>
      <c r="RYS227" s="44"/>
      <c r="RYT227" s="44"/>
      <c r="RYU227" s="44"/>
      <c r="RYV227" s="44"/>
      <c r="RYW227" s="44"/>
      <c r="RYX227" s="44"/>
      <c r="RYY227" s="44"/>
      <c r="RYZ227" s="44"/>
      <c r="RZA227" s="44"/>
      <c r="RZB227" s="44"/>
      <c r="RZC227" s="44"/>
      <c r="RZD227" s="44"/>
      <c r="RZE227" s="44"/>
      <c r="RZF227" s="44"/>
      <c r="RZG227" s="44"/>
      <c r="RZH227" s="44"/>
      <c r="RZI227" s="44"/>
      <c r="RZJ227" s="44"/>
      <c r="RZK227" s="44"/>
      <c r="RZL227" s="44"/>
      <c r="RZM227" s="44"/>
      <c r="RZN227" s="44"/>
      <c r="RZO227" s="44"/>
      <c r="RZP227" s="44"/>
      <c r="RZQ227" s="44"/>
      <c r="RZR227" s="44"/>
      <c r="RZS227" s="44"/>
      <c r="RZT227" s="44"/>
      <c r="RZU227" s="44"/>
      <c r="RZV227" s="44"/>
      <c r="RZW227" s="44"/>
      <c r="RZX227" s="44"/>
      <c r="RZY227" s="44"/>
      <c r="RZZ227" s="44"/>
      <c r="SAA227" s="44"/>
      <c r="SAB227" s="44"/>
      <c r="SAC227" s="44"/>
      <c r="SAD227" s="44"/>
      <c r="SAE227" s="44"/>
      <c r="SAF227" s="44"/>
      <c r="SAG227" s="44"/>
      <c r="SAH227" s="44"/>
      <c r="SAI227" s="44"/>
      <c r="SAJ227" s="44"/>
      <c r="SAK227" s="44"/>
      <c r="SAL227" s="44"/>
      <c r="SAM227" s="44"/>
      <c r="SAN227" s="44"/>
      <c r="SAO227" s="44"/>
      <c r="SAP227" s="44"/>
      <c r="SAQ227" s="44"/>
      <c r="SAR227" s="44"/>
      <c r="SAS227" s="44"/>
      <c r="SAT227" s="44"/>
      <c r="SAU227" s="44"/>
      <c r="SAV227" s="44"/>
      <c r="SAW227" s="44"/>
      <c r="SAX227" s="44"/>
      <c r="SAY227" s="44"/>
      <c r="SAZ227" s="44"/>
      <c r="SBA227" s="44"/>
      <c r="SBB227" s="44"/>
      <c r="SBC227" s="44"/>
      <c r="SBD227" s="44"/>
      <c r="SBE227" s="44"/>
      <c r="SBF227" s="44"/>
      <c r="SBG227" s="44"/>
      <c r="SBH227" s="44"/>
      <c r="SBI227" s="44"/>
      <c r="SBJ227" s="44"/>
      <c r="SBK227" s="44"/>
      <c r="SBL227" s="44"/>
      <c r="SBM227" s="44"/>
      <c r="SBN227" s="44"/>
      <c r="SBO227" s="44"/>
      <c r="SBP227" s="44"/>
      <c r="SBQ227" s="44"/>
      <c r="SBR227" s="44"/>
      <c r="SBS227" s="44"/>
      <c r="SBT227" s="44"/>
      <c r="SBU227" s="44"/>
      <c r="SBV227" s="44"/>
      <c r="SBW227" s="44"/>
      <c r="SBX227" s="44"/>
      <c r="SBY227" s="44"/>
      <c r="SBZ227" s="44"/>
      <c r="SCA227" s="44"/>
      <c r="SCB227" s="44"/>
      <c r="SCC227" s="44"/>
      <c r="SCD227" s="44"/>
      <c r="SCE227" s="44"/>
      <c r="SCF227" s="44"/>
      <c r="SCG227" s="44"/>
      <c r="SCH227" s="44"/>
      <c r="SCI227" s="44"/>
      <c r="SCJ227" s="44"/>
      <c r="SCK227" s="44"/>
      <c r="SCL227" s="44"/>
      <c r="SCM227" s="44"/>
      <c r="SCN227" s="44"/>
      <c r="SCO227" s="44"/>
      <c r="SCP227" s="44"/>
      <c r="SCQ227" s="44"/>
      <c r="SCR227" s="44"/>
      <c r="SCS227" s="44"/>
      <c r="SCT227" s="44"/>
      <c r="SCU227" s="44"/>
      <c r="SCV227" s="44"/>
      <c r="SCW227" s="44"/>
      <c r="SCX227" s="44"/>
      <c r="SCY227" s="44"/>
      <c r="SCZ227" s="44"/>
      <c r="SDA227" s="44"/>
      <c r="SDB227" s="44"/>
      <c r="SDC227" s="44"/>
      <c r="SDD227" s="44"/>
      <c r="SDE227" s="44"/>
      <c r="SDF227" s="44"/>
      <c r="SDG227" s="44"/>
      <c r="SDH227" s="44"/>
      <c r="SDI227" s="44"/>
      <c r="SDJ227" s="44"/>
      <c r="SDK227" s="44"/>
      <c r="SDL227" s="44"/>
      <c r="SDM227" s="44"/>
      <c r="SDN227" s="44"/>
      <c r="SDO227" s="44"/>
      <c r="SDP227" s="44"/>
      <c r="SDQ227" s="44"/>
      <c r="SDR227" s="44"/>
      <c r="SDS227" s="44"/>
      <c r="SDT227" s="44"/>
      <c r="SDU227" s="44"/>
      <c r="SDV227" s="44"/>
      <c r="SDW227" s="44"/>
      <c r="SDX227" s="44"/>
      <c r="SDY227" s="44"/>
      <c r="SDZ227" s="44"/>
      <c r="SEA227" s="44"/>
      <c r="SEB227" s="44"/>
      <c r="SEC227" s="44"/>
      <c r="SED227" s="44"/>
      <c r="SEE227" s="44"/>
      <c r="SEF227" s="44"/>
      <c r="SEG227" s="44"/>
      <c r="SEH227" s="44"/>
      <c r="SEI227" s="44"/>
      <c r="SEJ227" s="44"/>
      <c r="SEK227" s="44"/>
      <c r="SEL227" s="44"/>
      <c r="SEM227" s="44"/>
      <c r="SEN227" s="44"/>
      <c r="SEO227" s="44"/>
      <c r="SEP227" s="44"/>
      <c r="SEQ227" s="44"/>
      <c r="SER227" s="44"/>
      <c r="SES227" s="44"/>
      <c r="SET227" s="44"/>
      <c r="SEU227" s="44"/>
      <c r="SEV227" s="44"/>
      <c r="SEW227" s="44"/>
      <c r="SEX227" s="44"/>
      <c r="SEY227" s="44"/>
      <c r="SEZ227" s="44"/>
      <c r="SFA227" s="44"/>
      <c r="SFB227" s="44"/>
      <c r="SFC227" s="44"/>
      <c r="SFD227" s="44"/>
      <c r="SFE227" s="44"/>
      <c r="SFF227" s="44"/>
      <c r="SFG227" s="44"/>
      <c r="SFH227" s="44"/>
      <c r="SFI227" s="44"/>
      <c r="SFJ227" s="44"/>
      <c r="SFK227" s="44"/>
      <c r="SFL227" s="44"/>
      <c r="SFM227" s="44"/>
      <c r="SFN227" s="44"/>
      <c r="SFO227" s="44"/>
      <c r="SFP227" s="44"/>
      <c r="SFQ227" s="44"/>
      <c r="SFR227" s="44"/>
      <c r="SFS227" s="44"/>
      <c r="SFT227" s="44"/>
      <c r="SFU227" s="44"/>
      <c r="SFV227" s="44"/>
      <c r="SFW227" s="44"/>
      <c r="SFX227" s="44"/>
      <c r="SFY227" s="44"/>
      <c r="SFZ227" s="44"/>
      <c r="SGA227" s="44"/>
      <c r="SGB227" s="44"/>
      <c r="SGC227" s="44"/>
      <c r="SGD227" s="44"/>
      <c r="SGE227" s="44"/>
      <c r="SGF227" s="44"/>
      <c r="SGG227" s="44"/>
      <c r="SGH227" s="44"/>
      <c r="SGI227" s="44"/>
      <c r="SGJ227" s="44"/>
      <c r="SGK227" s="44"/>
      <c r="SGL227" s="44"/>
      <c r="SGM227" s="44"/>
      <c r="SGN227" s="44"/>
      <c r="SGO227" s="44"/>
      <c r="SGP227" s="44"/>
      <c r="SGQ227" s="44"/>
      <c r="SGR227" s="44"/>
      <c r="SGS227" s="44"/>
      <c r="SGT227" s="44"/>
      <c r="SGU227" s="44"/>
      <c r="SGV227" s="44"/>
      <c r="SGW227" s="44"/>
      <c r="SGX227" s="44"/>
      <c r="SGY227" s="44"/>
      <c r="SGZ227" s="44"/>
      <c r="SHA227" s="44"/>
      <c r="SHB227" s="44"/>
      <c r="SHC227" s="44"/>
      <c r="SHD227" s="44"/>
      <c r="SHE227" s="44"/>
      <c r="SHF227" s="44"/>
      <c r="SHG227" s="44"/>
      <c r="SHH227" s="44"/>
      <c r="SHI227" s="44"/>
      <c r="SHJ227" s="44"/>
      <c r="SHK227" s="44"/>
      <c r="SHL227" s="44"/>
      <c r="SHM227" s="44"/>
      <c r="SHN227" s="44"/>
      <c r="SHO227" s="44"/>
      <c r="SHP227" s="44"/>
      <c r="SHQ227" s="44"/>
      <c r="SHR227" s="44"/>
      <c r="SHS227" s="44"/>
      <c r="SHT227" s="44"/>
      <c r="SHU227" s="44"/>
      <c r="SHV227" s="44"/>
      <c r="SHW227" s="44"/>
      <c r="SHX227" s="44"/>
      <c r="SHY227" s="44"/>
      <c r="SHZ227" s="44"/>
      <c r="SIA227" s="44"/>
      <c r="SIB227" s="44"/>
      <c r="SIC227" s="44"/>
      <c r="SID227" s="44"/>
      <c r="SIE227" s="44"/>
      <c r="SIF227" s="44"/>
      <c r="SIG227" s="44"/>
      <c r="SIH227" s="44"/>
      <c r="SII227" s="44"/>
      <c r="SIJ227" s="44"/>
      <c r="SIK227" s="44"/>
      <c r="SIL227" s="44"/>
      <c r="SIM227" s="44"/>
      <c r="SIN227" s="44"/>
      <c r="SIO227" s="44"/>
      <c r="SIP227" s="44"/>
      <c r="SIQ227" s="44"/>
      <c r="SIR227" s="44"/>
      <c r="SIS227" s="44"/>
      <c r="SIT227" s="44"/>
      <c r="SIU227" s="44"/>
      <c r="SIV227" s="44"/>
      <c r="SIW227" s="44"/>
      <c r="SIX227" s="44"/>
      <c r="SIY227" s="44"/>
      <c r="SIZ227" s="44"/>
      <c r="SJA227" s="44"/>
      <c r="SJB227" s="44"/>
      <c r="SJC227" s="44"/>
      <c r="SJD227" s="44"/>
      <c r="SJE227" s="44"/>
      <c r="SJF227" s="44"/>
      <c r="SJG227" s="44"/>
      <c r="SJH227" s="44"/>
      <c r="SJI227" s="44"/>
      <c r="SJJ227" s="44"/>
      <c r="SJK227" s="44"/>
      <c r="SJL227" s="44"/>
      <c r="SJM227" s="44"/>
      <c r="SJN227" s="44"/>
      <c r="SJO227" s="44"/>
      <c r="SJP227" s="44"/>
      <c r="SJQ227" s="44"/>
      <c r="SJR227" s="44"/>
      <c r="SJS227" s="44"/>
      <c r="SJT227" s="44"/>
      <c r="SJU227" s="44"/>
      <c r="SJV227" s="44"/>
      <c r="SJW227" s="44"/>
      <c r="SJX227" s="44"/>
      <c r="SJY227" s="44"/>
      <c r="SJZ227" s="44"/>
      <c r="SKA227" s="44"/>
      <c r="SKB227" s="44"/>
      <c r="SKC227" s="44"/>
      <c r="SKD227" s="44"/>
      <c r="SKE227" s="44"/>
      <c r="SKF227" s="44"/>
      <c r="SKG227" s="44"/>
      <c r="SKH227" s="44"/>
      <c r="SKI227" s="44"/>
      <c r="SKJ227" s="44"/>
      <c r="SKK227" s="44"/>
      <c r="SKL227" s="44"/>
      <c r="SKM227" s="44"/>
      <c r="SKN227" s="44"/>
      <c r="SKO227" s="44"/>
      <c r="SKP227" s="44"/>
      <c r="SKQ227" s="44"/>
      <c r="SKR227" s="44"/>
      <c r="SKS227" s="44"/>
      <c r="SKT227" s="44"/>
      <c r="SKU227" s="44"/>
      <c r="SKV227" s="44"/>
      <c r="SKW227" s="44"/>
      <c r="SKX227" s="44"/>
      <c r="SKY227" s="44"/>
      <c r="SKZ227" s="44"/>
      <c r="SLA227" s="44"/>
      <c r="SLB227" s="44"/>
      <c r="SLC227" s="44"/>
      <c r="SLD227" s="44"/>
      <c r="SLE227" s="44"/>
      <c r="SLF227" s="44"/>
      <c r="SLG227" s="44"/>
      <c r="SLH227" s="44"/>
      <c r="SLI227" s="44"/>
      <c r="SLJ227" s="44"/>
      <c r="SLK227" s="44"/>
      <c r="SLL227" s="44"/>
      <c r="SLM227" s="44"/>
      <c r="SLN227" s="44"/>
      <c r="SLO227" s="44"/>
      <c r="SLP227" s="44"/>
      <c r="SLQ227" s="44"/>
      <c r="SLR227" s="44"/>
      <c r="SLS227" s="44"/>
      <c r="SLT227" s="44"/>
      <c r="SLU227" s="44"/>
      <c r="SLV227" s="44"/>
      <c r="SLW227" s="44"/>
      <c r="SLX227" s="44"/>
      <c r="SLY227" s="44"/>
      <c r="SLZ227" s="44"/>
      <c r="SMA227" s="44"/>
      <c r="SMB227" s="44"/>
      <c r="SMC227" s="44"/>
      <c r="SMD227" s="44"/>
      <c r="SME227" s="44"/>
      <c r="SMF227" s="44"/>
      <c r="SMG227" s="44"/>
      <c r="SMH227" s="44"/>
      <c r="SMI227" s="44"/>
      <c r="SMJ227" s="44"/>
      <c r="SMK227" s="44"/>
      <c r="SML227" s="44"/>
      <c r="SMM227" s="44"/>
      <c r="SMN227" s="44"/>
      <c r="SMO227" s="44"/>
      <c r="SMP227" s="44"/>
      <c r="SMQ227" s="44"/>
      <c r="SMR227" s="44"/>
      <c r="SMS227" s="44"/>
      <c r="SMT227" s="44"/>
      <c r="SMU227" s="44"/>
      <c r="SMV227" s="44"/>
      <c r="SMW227" s="44"/>
      <c r="SMX227" s="44"/>
      <c r="SMY227" s="44"/>
      <c r="SMZ227" s="44"/>
      <c r="SNA227" s="44"/>
      <c r="SNB227" s="44"/>
      <c r="SNC227" s="44"/>
      <c r="SND227" s="44"/>
      <c r="SNE227" s="44"/>
      <c r="SNF227" s="44"/>
      <c r="SNG227" s="44"/>
      <c r="SNH227" s="44"/>
      <c r="SNI227" s="44"/>
      <c r="SNJ227" s="44"/>
      <c r="SNK227" s="44"/>
      <c r="SNL227" s="44"/>
      <c r="SNM227" s="44"/>
      <c r="SNN227" s="44"/>
      <c r="SNO227" s="44"/>
      <c r="SNP227" s="44"/>
      <c r="SNQ227" s="44"/>
      <c r="SNR227" s="44"/>
      <c r="SNS227" s="44"/>
      <c r="SNT227" s="44"/>
      <c r="SNU227" s="44"/>
      <c r="SNV227" s="44"/>
      <c r="SNW227" s="44"/>
      <c r="SNX227" s="44"/>
      <c r="SNY227" s="44"/>
      <c r="SNZ227" s="44"/>
      <c r="SOA227" s="44"/>
      <c r="SOB227" s="44"/>
      <c r="SOC227" s="44"/>
      <c r="SOD227" s="44"/>
      <c r="SOE227" s="44"/>
      <c r="SOF227" s="44"/>
      <c r="SOG227" s="44"/>
      <c r="SOH227" s="44"/>
      <c r="SOI227" s="44"/>
      <c r="SOJ227" s="44"/>
      <c r="SOK227" s="44"/>
      <c r="SOL227" s="44"/>
      <c r="SOM227" s="44"/>
      <c r="SON227" s="44"/>
      <c r="SOO227" s="44"/>
      <c r="SOP227" s="44"/>
      <c r="SOQ227" s="44"/>
      <c r="SOR227" s="44"/>
      <c r="SOS227" s="44"/>
      <c r="SOT227" s="44"/>
      <c r="SOU227" s="44"/>
      <c r="SOV227" s="44"/>
      <c r="SOW227" s="44"/>
      <c r="SOX227" s="44"/>
      <c r="SOY227" s="44"/>
      <c r="SOZ227" s="44"/>
      <c r="SPA227" s="44"/>
      <c r="SPB227" s="44"/>
      <c r="SPC227" s="44"/>
      <c r="SPD227" s="44"/>
      <c r="SPE227" s="44"/>
      <c r="SPF227" s="44"/>
      <c r="SPG227" s="44"/>
      <c r="SPH227" s="44"/>
      <c r="SPI227" s="44"/>
      <c r="SPJ227" s="44"/>
      <c r="SPK227" s="44"/>
      <c r="SPL227" s="44"/>
      <c r="SPM227" s="44"/>
      <c r="SPN227" s="44"/>
      <c r="SPO227" s="44"/>
      <c r="SPP227" s="44"/>
      <c r="SPQ227" s="44"/>
      <c r="SPR227" s="44"/>
      <c r="SPS227" s="44"/>
      <c r="SPT227" s="44"/>
      <c r="SPU227" s="44"/>
      <c r="SPV227" s="44"/>
      <c r="SPW227" s="44"/>
      <c r="SPX227" s="44"/>
      <c r="SPY227" s="44"/>
      <c r="SPZ227" s="44"/>
      <c r="SQA227" s="44"/>
      <c r="SQB227" s="44"/>
      <c r="SQC227" s="44"/>
      <c r="SQD227" s="44"/>
      <c r="SQE227" s="44"/>
      <c r="SQF227" s="44"/>
      <c r="SQG227" s="44"/>
      <c r="SQH227" s="44"/>
      <c r="SQI227" s="44"/>
      <c r="SQJ227" s="44"/>
      <c r="SQK227" s="44"/>
      <c r="SQL227" s="44"/>
      <c r="SQM227" s="44"/>
      <c r="SQN227" s="44"/>
      <c r="SQO227" s="44"/>
      <c r="SQP227" s="44"/>
      <c r="SQQ227" s="44"/>
      <c r="SQR227" s="44"/>
      <c r="SQS227" s="44"/>
      <c r="SQT227" s="44"/>
      <c r="SQU227" s="44"/>
      <c r="SQV227" s="44"/>
      <c r="SQW227" s="44"/>
      <c r="SQX227" s="44"/>
      <c r="SQY227" s="44"/>
      <c r="SQZ227" s="44"/>
      <c r="SRA227" s="44"/>
      <c r="SRB227" s="44"/>
      <c r="SRC227" s="44"/>
      <c r="SRD227" s="44"/>
      <c r="SRE227" s="44"/>
      <c r="SRF227" s="44"/>
      <c r="SRG227" s="44"/>
      <c r="SRH227" s="44"/>
      <c r="SRI227" s="44"/>
      <c r="SRJ227" s="44"/>
      <c r="SRK227" s="44"/>
      <c r="SRL227" s="44"/>
      <c r="SRM227" s="44"/>
      <c r="SRN227" s="44"/>
      <c r="SRO227" s="44"/>
      <c r="SRP227" s="44"/>
      <c r="SRQ227" s="44"/>
      <c r="SRR227" s="44"/>
      <c r="SRS227" s="44"/>
      <c r="SRT227" s="44"/>
      <c r="SRU227" s="44"/>
      <c r="SRV227" s="44"/>
      <c r="SRW227" s="44"/>
      <c r="SRX227" s="44"/>
      <c r="SRY227" s="44"/>
      <c r="SRZ227" s="44"/>
      <c r="SSA227" s="44"/>
      <c r="SSB227" s="44"/>
      <c r="SSC227" s="44"/>
      <c r="SSD227" s="44"/>
      <c r="SSE227" s="44"/>
      <c r="SSF227" s="44"/>
      <c r="SSG227" s="44"/>
      <c r="SSH227" s="44"/>
      <c r="SSI227" s="44"/>
      <c r="SSJ227" s="44"/>
      <c r="SSK227" s="44"/>
      <c r="SSL227" s="44"/>
      <c r="SSM227" s="44"/>
      <c r="SSN227" s="44"/>
      <c r="SSO227" s="44"/>
      <c r="SSP227" s="44"/>
      <c r="SSQ227" s="44"/>
      <c r="SSR227" s="44"/>
      <c r="SSS227" s="44"/>
      <c r="SST227" s="44"/>
      <c r="SSU227" s="44"/>
      <c r="SSV227" s="44"/>
      <c r="SSW227" s="44"/>
      <c r="SSX227" s="44"/>
      <c r="SSY227" s="44"/>
      <c r="SSZ227" s="44"/>
      <c r="STA227" s="44"/>
      <c r="STB227" s="44"/>
      <c r="STC227" s="44"/>
      <c r="STD227" s="44"/>
      <c r="STE227" s="44"/>
      <c r="STF227" s="44"/>
      <c r="STG227" s="44"/>
      <c r="STH227" s="44"/>
      <c r="STI227" s="44"/>
      <c r="STJ227" s="44"/>
      <c r="STK227" s="44"/>
      <c r="STL227" s="44"/>
      <c r="STM227" s="44"/>
      <c r="STN227" s="44"/>
      <c r="STO227" s="44"/>
      <c r="STP227" s="44"/>
      <c r="STQ227" s="44"/>
      <c r="STR227" s="44"/>
      <c r="STS227" s="44"/>
      <c r="STT227" s="44"/>
      <c r="STU227" s="44"/>
      <c r="STV227" s="44"/>
      <c r="STW227" s="44"/>
      <c r="STX227" s="44"/>
      <c r="STY227" s="44"/>
      <c r="STZ227" s="44"/>
      <c r="SUA227" s="44"/>
      <c r="SUB227" s="44"/>
      <c r="SUC227" s="44"/>
      <c r="SUD227" s="44"/>
      <c r="SUE227" s="44"/>
      <c r="SUF227" s="44"/>
      <c r="SUG227" s="44"/>
      <c r="SUH227" s="44"/>
      <c r="SUI227" s="44"/>
      <c r="SUJ227" s="44"/>
      <c r="SUK227" s="44"/>
      <c r="SUL227" s="44"/>
      <c r="SUM227" s="44"/>
      <c r="SUN227" s="44"/>
      <c r="SUO227" s="44"/>
      <c r="SUP227" s="44"/>
      <c r="SUQ227" s="44"/>
      <c r="SUR227" s="44"/>
      <c r="SUS227" s="44"/>
      <c r="SUT227" s="44"/>
      <c r="SUU227" s="44"/>
      <c r="SUV227" s="44"/>
      <c r="SUW227" s="44"/>
      <c r="SUX227" s="44"/>
      <c r="SUY227" s="44"/>
      <c r="SUZ227" s="44"/>
      <c r="SVA227" s="44"/>
      <c r="SVB227" s="44"/>
      <c r="SVC227" s="44"/>
      <c r="SVD227" s="44"/>
      <c r="SVE227" s="44"/>
      <c r="SVF227" s="44"/>
      <c r="SVG227" s="44"/>
      <c r="SVH227" s="44"/>
      <c r="SVI227" s="44"/>
      <c r="SVJ227" s="44"/>
      <c r="SVK227" s="44"/>
      <c r="SVL227" s="44"/>
      <c r="SVM227" s="44"/>
      <c r="SVN227" s="44"/>
      <c r="SVO227" s="44"/>
      <c r="SVP227" s="44"/>
      <c r="SVQ227" s="44"/>
      <c r="SVR227" s="44"/>
      <c r="SVS227" s="44"/>
      <c r="SVT227" s="44"/>
      <c r="SVU227" s="44"/>
      <c r="SVV227" s="44"/>
      <c r="SVW227" s="44"/>
      <c r="SVX227" s="44"/>
      <c r="SVY227" s="44"/>
      <c r="SVZ227" s="44"/>
      <c r="SWA227" s="44"/>
      <c r="SWB227" s="44"/>
      <c r="SWC227" s="44"/>
      <c r="SWD227" s="44"/>
      <c r="SWE227" s="44"/>
      <c r="SWF227" s="44"/>
      <c r="SWG227" s="44"/>
      <c r="SWH227" s="44"/>
      <c r="SWI227" s="44"/>
      <c r="SWJ227" s="44"/>
      <c r="SWK227" s="44"/>
      <c r="SWL227" s="44"/>
      <c r="SWM227" s="44"/>
      <c r="SWN227" s="44"/>
      <c r="SWO227" s="44"/>
      <c r="SWP227" s="44"/>
      <c r="SWQ227" s="44"/>
      <c r="SWR227" s="44"/>
      <c r="SWS227" s="44"/>
      <c r="SWT227" s="44"/>
      <c r="SWU227" s="44"/>
      <c r="SWV227" s="44"/>
      <c r="SWW227" s="44"/>
      <c r="SWX227" s="44"/>
      <c r="SWY227" s="44"/>
      <c r="SWZ227" s="44"/>
      <c r="SXA227" s="44"/>
      <c r="SXB227" s="44"/>
      <c r="SXC227" s="44"/>
      <c r="SXD227" s="44"/>
      <c r="SXE227" s="44"/>
      <c r="SXF227" s="44"/>
      <c r="SXG227" s="44"/>
      <c r="SXH227" s="44"/>
      <c r="SXI227" s="44"/>
      <c r="SXJ227" s="44"/>
      <c r="SXK227" s="44"/>
      <c r="SXL227" s="44"/>
      <c r="SXM227" s="44"/>
      <c r="SXN227" s="44"/>
      <c r="SXO227" s="44"/>
      <c r="SXP227" s="44"/>
      <c r="SXQ227" s="44"/>
      <c r="SXR227" s="44"/>
      <c r="SXS227" s="44"/>
      <c r="SXT227" s="44"/>
      <c r="SXU227" s="44"/>
      <c r="SXV227" s="44"/>
      <c r="SXW227" s="44"/>
      <c r="SXX227" s="44"/>
      <c r="SXY227" s="44"/>
      <c r="SXZ227" s="44"/>
      <c r="SYA227" s="44"/>
      <c r="SYB227" s="44"/>
      <c r="SYC227" s="44"/>
      <c r="SYD227" s="44"/>
      <c r="SYE227" s="44"/>
      <c r="SYF227" s="44"/>
      <c r="SYG227" s="44"/>
      <c r="SYH227" s="44"/>
      <c r="SYI227" s="44"/>
      <c r="SYJ227" s="44"/>
      <c r="SYK227" s="44"/>
      <c r="SYL227" s="44"/>
      <c r="SYM227" s="44"/>
      <c r="SYN227" s="44"/>
      <c r="SYO227" s="44"/>
      <c r="SYP227" s="44"/>
      <c r="SYQ227" s="44"/>
      <c r="SYR227" s="44"/>
      <c r="SYS227" s="44"/>
      <c r="SYT227" s="44"/>
      <c r="SYU227" s="44"/>
      <c r="SYV227" s="44"/>
      <c r="SYW227" s="44"/>
      <c r="SYX227" s="44"/>
      <c r="SYY227" s="44"/>
      <c r="SYZ227" s="44"/>
      <c r="SZA227" s="44"/>
      <c r="SZB227" s="44"/>
      <c r="SZC227" s="44"/>
      <c r="SZD227" s="44"/>
      <c r="SZE227" s="44"/>
      <c r="SZF227" s="44"/>
      <c r="SZG227" s="44"/>
      <c r="SZH227" s="44"/>
      <c r="SZI227" s="44"/>
      <c r="SZJ227" s="44"/>
      <c r="SZK227" s="44"/>
      <c r="SZL227" s="44"/>
      <c r="SZM227" s="44"/>
      <c r="SZN227" s="44"/>
      <c r="SZO227" s="44"/>
      <c r="SZP227" s="44"/>
      <c r="SZQ227" s="44"/>
      <c r="SZR227" s="44"/>
      <c r="SZS227" s="44"/>
      <c r="SZT227" s="44"/>
      <c r="SZU227" s="44"/>
      <c r="SZV227" s="44"/>
      <c r="SZW227" s="44"/>
      <c r="SZX227" s="44"/>
      <c r="SZY227" s="44"/>
      <c r="SZZ227" s="44"/>
      <c r="TAA227" s="44"/>
      <c r="TAB227" s="44"/>
      <c r="TAC227" s="44"/>
      <c r="TAD227" s="44"/>
      <c r="TAE227" s="44"/>
      <c r="TAF227" s="44"/>
      <c r="TAG227" s="44"/>
      <c r="TAH227" s="44"/>
      <c r="TAI227" s="44"/>
      <c r="TAJ227" s="44"/>
      <c r="TAK227" s="44"/>
      <c r="TAL227" s="44"/>
      <c r="TAM227" s="44"/>
      <c r="TAN227" s="44"/>
      <c r="TAO227" s="44"/>
      <c r="TAP227" s="44"/>
      <c r="TAQ227" s="44"/>
      <c r="TAR227" s="44"/>
      <c r="TAS227" s="44"/>
      <c r="TAT227" s="44"/>
      <c r="TAU227" s="44"/>
      <c r="TAV227" s="44"/>
      <c r="TAW227" s="44"/>
      <c r="TAX227" s="44"/>
      <c r="TAY227" s="44"/>
      <c r="TAZ227" s="44"/>
      <c r="TBA227" s="44"/>
      <c r="TBB227" s="44"/>
      <c r="TBC227" s="44"/>
      <c r="TBD227" s="44"/>
      <c r="TBE227" s="44"/>
      <c r="TBF227" s="44"/>
      <c r="TBG227" s="44"/>
      <c r="TBH227" s="44"/>
      <c r="TBI227" s="44"/>
      <c r="TBJ227" s="44"/>
      <c r="TBK227" s="44"/>
      <c r="TBL227" s="44"/>
      <c r="TBM227" s="44"/>
      <c r="TBN227" s="44"/>
      <c r="TBO227" s="44"/>
      <c r="TBP227" s="44"/>
      <c r="TBQ227" s="44"/>
      <c r="TBR227" s="44"/>
      <c r="TBS227" s="44"/>
      <c r="TBT227" s="44"/>
      <c r="TBU227" s="44"/>
      <c r="TBV227" s="44"/>
      <c r="TBW227" s="44"/>
      <c r="TBX227" s="44"/>
      <c r="TBY227" s="44"/>
      <c r="TBZ227" s="44"/>
      <c r="TCA227" s="44"/>
      <c r="TCB227" s="44"/>
      <c r="TCC227" s="44"/>
      <c r="TCD227" s="44"/>
      <c r="TCE227" s="44"/>
      <c r="TCF227" s="44"/>
      <c r="TCG227" s="44"/>
      <c r="TCH227" s="44"/>
      <c r="TCI227" s="44"/>
      <c r="TCJ227" s="44"/>
      <c r="TCK227" s="44"/>
      <c r="TCL227" s="44"/>
      <c r="TCM227" s="44"/>
      <c r="TCN227" s="44"/>
      <c r="TCO227" s="44"/>
      <c r="TCP227" s="44"/>
      <c r="TCQ227" s="44"/>
      <c r="TCR227" s="44"/>
      <c r="TCS227" s="44"/>
      <c r="TCT227" s="44"/>
      <c r="TCU227" s="44"/>
      <c r="TCV227" s="44"/>
      <c r="TCW227" s="44"/>
      <c r="TCX227" s="44"/>
      <c r="TCY227" s="44"/>
      <c r="TCZ227" s="44"/>
      <c r="TDA227" s="44"/>
      <c r="TDB227" s="44"/>
      <c r="TDC227" s="44"/>
      <c r="TDD227" s="44"/>
      <c r="TDE227" s="44"/>
      <c r="TDF227" s="44"/>
      <c r="TDG227" s="44"/>
      <c r="TDH227" s="44"/>
      <c r="TDI227" s="44"/>
      <c r="TDJ227" s="44"/>
      <c r="TDK227" s="44"/>
      <c r="TDL227" s="44"/>
      <c r="TDM227" s="44"/>
      <c r="TDN227" s="44"/>
      <c r="TDO227" s="44"/>
      <c r="TDP227" s="44"/>
      <c r="TDQ227" s="44"/>
      <c r="TDR227" s="44"/>
      <c r="TDS227" s="44"/>
      <c r="TDT227" s="44"/>
      <c r="TDU227" s="44"/>
      <c r="TDV227" s="44"/>
      <c r="TDW227" s="44"/>
      <c r="TDX227" s="44"/>
      <c r="TDY227" s="44"/>
      <c r="TDZ227" s="44"/>
      <c r="TEA227" s="44"/>
      <c r="TEB227" s="44"/>
      <c r="TEC227" s="44"/>
      <c r="TED227" s="44"/>
      <c r="TEE227" s="44"/>
      <c r="TEF227" s="44"/>
      <c r="TEG227" s="44"/>
      <c r="TEH227" s="44"/>
      <c r="TEI227" s="44"/>
      <c r="TEJ227" s="44"/>
      <c r="TEK227" s="44"/>
      <c r="TEL227" s="44"/>
      <c r="TEM227" s="44"/>
      <c r="TEN227" s="44"/>
      <c r="TEO227" s="44"/>
      <c r="TEP227" s="44"/>
      <c r="TEQ227" s="44"/>
      <c r="TER227" s="44"/>
      <c r="TES227" s="44"/>
      <c r="TET227" s="44"/>
      <c r="TEU227" s="44"/>
      <c r="TEV227" s="44"/>
      <c r="TEW227" s="44"/>
      <c r="TEX227" s="44"/>
      <c r="TEY227" s="44"/>
      <c r="TEZ227" s="44"/>
      <c r="TFA227" s="44"/>
      <c r="TFB227" s="44"/>
      <c r="TFC227" s="44"/>
      <c r="TFD227" s="44"/>
      <c r="TFE227" s="44"/>
      <c r="TFF227" s="44"/>
      <c r="TFG227" s="44"/>
      <c r="TFH227" s="44"/>
      <c r="TFI227" s="44"/>
      <c r="TFJ227" s="44"/>
      <c r="TFK227" s="44"/>
      <c r="TFL227" s="44"/>
      <c r="TFM227" s="44"/>
      <c r="TFN227" s="44"/>
      <c r="TFO227" s="44"/>
      <c r="TFP227" s="44"/>
      <c r="TFQ227" s="44"/>
      <c r="TFR227" s="44"/>
      <c r="TFS227" s="44"/>
      <c r="TFT227" s="44"/>
      <c r="TFU227" s="44"/>
      <c r="TFV227" s="44"/>
      <c r="TFW227" s="44"/>
      <c r="TFX227" s="44"/>
      <c r="TFY227" s="44"/>
      <c r="TFZ227" s="44"/>
      <c r="TGA227" s="44"/>
      <c r="TGB227" s="44"/>
      <c r="TGC227" s="44"/>
      <c r="TGD227" s="44"/>
      <c r="TGE227" s="44"/>
      <c r="TGF227" s="44"/>
      <c r="TGG227" s="44"/>
      <c r="TGH227" s="44"/>
      <c r="TGI227" s="44"/>
      <c r="TGJ227" s="44"/>
      <c r="TGK227" s="44"/>
      <c r="TGL227" s="44"/>
      <c r="TGM227" s="44"/>
      <c r="TGN227" s="44"/>
      <c r="TGO227" s="44"/>
      <c r="TGP227" s="44"/>
      <c r="TGQ227" s="44"/>
      <c r="TGR227" s="44"/>
      <c r="TGS227" s="44"/>
      <c r="TGT227" s="44"/>
      <c r="TGU227" s="44"/>
      <c r="TGV227" s="44"/>
      <c r="TGW227" s="44"/>
      <c r="TGX227" s="44"/>
      <c r="TGY227" s="44"/>
      <c r="TGZ227" s="44"/>
      <c r="THA227" s="44"/>
      <c r="THB227" s="44"/>
      <c r="THC227" s="44"/>
      <c r="THD227" s="44"/>
      <c r="THE227" s="44"/>
      <c r="THF227" s="44"/>
      <c r="THG227" s="44"/>
      <c r="THH227" s="44"/>
      <c r="THI227" s="44"/>
      <c r="THJ227" s="44"/>
      <c r="THK227" s="44"/>
      <c r="THL227" s="44"/>
      <c r="THM227" s="44"/>
      <c r="THN227" s="44"/>
      <c r="THO227" s="44"/>
      <c r="THP227" s="44"/>
      <c r="THQ227" s="44"/>
      <c r="THR227" s="44"/>
      <c r="THS227" s="44"/>
      <c r="THT227" s="44"/>
      <c r="THU227" s="44"/>
      <c r="THV227" s="44"/>
      <c r="THW227" s="44"/>
      <c r="THX227" s="44"/>
      <c r="THY227" s="44"/>
      <c r="THZ227" s="44"/>
      <c r="TIA227" s="44"/>
      <c r="TIB227" s="44"/>
      <c r="TIC227" s="44"/>
      <c r="TID227" s="44"/>
      <c r="TIE227" s="44"/>
      <c r="TIF227" s="44"/>
      <c r="TIG227" s="44"/>
      <c r="TIH227" s="44"/>
      <c r="TII227" s="44"/>
      <c r="TIJ227" s="44"/>
      <c r="TIK227" s="44"/>
      <c r="TIL227" s="44"/>
      <c r="TIM227" s="44"/>
      <c r="TIN227" s="44"/>
      <c r="TIO227" s="44"/>
      <c r="TIP227" s="44"/>
      <c r="TIQ227" s="44"/>
      <c r="TIR227" s="44"/>
      <c r="TIS227" s="44"/>
      <c r="TIT227" s="44"/>
      <c r="TIU227" s="44"/>
      <c r="TIV227" s="44"/>
      <c r="TIW227" s="44"/>
      <c r="TIX227" s="44"/>
      <c r="TIY227" s="44"/>
      <c r="TIZ227" s="44"/>
      <c r="TJA227" s="44"/>
      <c r="TJB227" s="44"/>
      <c r="TJC227" s="44"/>
      <c r="TJD227" s="44"/>
      <c r="TJE227" s="44"/>
      <c r="TJF227" s="44"/>
      <c r="TJG227" s="44"/>
      <c r="TJH227" s="44"/>
      <c r="TJI227" s="44"/>
      <c r="TJJ227" s="44"/>
      <c r="TJK227" s="44"/>
      <c r="TJL227" s="44"/>
      <c r="TJM227" s="44"/>
      <c r="TJN227" s="44"/>
      <c r="TJO227" s="44"/>
      <c r="TJP227" s="44"/>
      <c r="TJQ227" s="44"/>
      <c r="TJR227" s="44"/>
      <c r="TJS227" s="44"/>
      <c r="TJT227" s="44"/>
      <c r="TJU227" s="44"/>
      <c r="TJV227" s="44"/>
      <c r="TJW227" s="44"/>
      <c r="TJX227" s="44"/>
      <c r="TJY227" s="44"/>
      <c r="TJZ227" s="44"/>
      <c r="TKA227" s="44"/>
      <c r="TKB227" s="44"/>
      <c r="TKC227" s="44"/>
      <c r="TKD227" s="44"/>
      <c r="TKE227" s="44"/>
      <c r="TKF227" s="44"/>
      <c r="TKG227" s="44"/>
      <c r="TKH227" s="44"/>
      <c r="TKI227" s="44"/>
      <c r="TKJ227" s="44"/>
      <c r="TKK227" s="44"/>
      <c r="TKL227" s="44"/>
      <c r="TKM227" s="44"/>
      <c r="TKN227" s="44"/>
      <c r="TKO227" s="44"/>
      <c r="TKP227" s="44"/>
      <c r="TKQ227" s="44"/>
      <c r="TKR227" s="44"/>
      <c r="TKS227" s="44"/>
      <c r="TKT227" s="44"/>
      <c r="TKU227" s="44"/>
      <c r="TKV227" s="44"/>
      <c r="TKW227" s="44"/>
      <c r="TKX227" s="44"/>
      <c r="TKY227" s="44"/>
      <c r="TKZ227" s="44"/>
      <c r="TLA227" s="44"/>
      <c r="TLB227" s="44"/>
      <c r="TLC227" s="44"/>
      <c r="TLD227" s="44"/>
      <c r="TLE227" s="44"/>
      <c r="TLF227" s="44"/>
      <c r="TLG227" s="44"/>
      <c r="TLH227" s="44"/>
      <c r="TLI227" s="44"/>
      <c r="TLJ227" s="44"/>
      <c r="TLK227" s="44"/>
      <c r="TLL227" s="44"/>
      <c r="TLM227" s="44"/>
      <c r="TLN227" s="44"/>
      <c r="TLO227" s="44"/>
      <c r="TLP227" s="44"/>
      <c r="TLQ227" s="44"/>
      <c r="TLR227" s="44"/>
      <c r="TLS227" s="44"/>
      <c r="TLT227" s="44"/>
      <c r="TLU227" s="44"/>
      <c r="TLV227" s="44"/>
      <c r="TLW227" s="44"/>
      <c r="TLX227" s="44"/>
      <c r="TLY227" s="44"/>
      <c r="TLZ227" s="44"/>
      <c r="TMA227" s="44"/>
      <c r="TMB227" s="44"/>
      <c r="TMC227" s="44"/>
      <c r="TMD227" s="44"/>
      <c r="TME227" s="44"/>
      <c r="TMF227" s="44"/>
      <c r="TMG227" s="44"/>
      <c r="TMH227" s="44"/>
      <c r="TMI227" s="44"/>
      <c r="TMJ227" s="44"/>
      <c r="TMK227" s="44"/>
      <c r="TML227" s="44"/>
      <c r="TMM227" s="44"/>
      <c r="TMN227" s="44"/>
      <c r="TMO227" s="44"/>
      <c r="TMP227" s="44"/>
      <c r="TMQ227" s="44"/>
      <c r="TMR227" s="44"/>
      <c r="TMS227" s="44"/>
      <c r="TMT227" s="44"/>
      <c r="TMU227" s="44"/>
      <c r="TMV227" s="44"/>
      <c r="TMW227" s="44"/>
      <c r="TMX227" s="44"/>
      <c r="TMY227" s="44"/>
      <c r="TMZ227" s="44"/>
      <c r="TNA227" s="44"/>
      <c r="TNB227" s="44"/>
      <c r="TNC227" s="44"/>
      <c r="TND227" s="44"/>
      <c r="TNE227" s="44"/>
      <c r="TNF227" s="44"/>
      <c r="TNG227" s="44"/>
      <c r="TNH227" s="44"/>
      <c r="TNI227" s="44"/>
      <c r="TNJ227" s="44"/>
      <c r="TNK227" s="44"/>
      <c r="TNL227" s="44"/>
      <c r="TNM227" s="44"/>
      <c r="TNN227" s="44"/>
      <c r="TNO227" s="44"/>
      <c r="TNP227" s="44"/>
      <c r="TNQ227" s="44"/>
      <c r="TNR227" s="44"/>
      <c r="TNS227" s="44"/>
      <c r="TNT227" s="44"/>
      <c r="TNU227" s="44"/>
      <c r="TNV227" s="44"/>
      <c r="TNW227" s="44"/>
      <c r="TNX227" s="44"/>
      <c r="TNY227" s="44"/>
      <c r="TNZ227" s="44"/>
      <c r="TOA227" s="44"/>
      <c r="TOB227" s="44"/>
      <c r="TOC227" s="44"/>
      <c r="TOD227" s="44"/>
      <c r="TOE227" s="44"/>
      <c r="TOF227" s="44"/>
      <c r="TOG227" s="44"/>
      <c r="TOH227" s="44"/>
      <c r="TOI227" s="44"/>
      <c r="TOJ227" s="44"/>
      <c r="TOK227" s="44"/>
      <c r="TOL227" s="44"/>
      <c r="TOM227" s="44"/>
      <c r="TON227" s="44"/>
      <c r="TOO227" s="44"/>
      <c r="TOP227" s="44"/>
      <c r="TOQ227" s="44"/>
      <c r="TOR227" s="44"/>
      <c r="TOS227" s="44"/>
      <c r="TOT227" s="44"/>
      <c r="TOU227" s="44"/>
      <c r="TOV227" s="44"/>
      <c r="TOW227" s="44"/>
      <c r="TOX227" s="44"/>
      <c r="TOY227" s="44"/>
      <c r="TOZ227" s="44"/>
      <c r="TPA227" s="44"/>
      <c r="TPB227" s="44"/>
      <c r="TPC227" s="44"/>
      <c r="TPD227" s="44"/>
      <c r="TPE227" s="44"/>
      <c r="TPF227" s="44"/>
      <c r="TPG227" s="44"/>
      <c r="TPH227" s="44"/>
      <c r="TPI227" s="44"/>
      <c r="TPJ227" s="44"/>
      <c r="TPK227" s="44"/>
      <c r="TPL227" s="44"/>
      <c r="TPM227" s="44"/>
      <c r="TPN227" s="44"/>
      <c r="TPO227" s="44"/>
      <c r="TPP227" s="44"/>
      <c r="TPQ227" s="44"/>
      <c r="TPR227" s="44"/>
      <c r="TPS227" s="44"/>
      <c r="TPT227" s="44"/>
      <c r="TPU227" s="44"/>
      <c r="TPV227" s="44"/>
      <c r="TPW227" s="44"/>
      <c r="TPX227" s="44"/>
      <c r="TPY227" s="44"/>
      <c r="TPZ227" s="44"/>
      <c r="TQA227" s="44"/>
      <c r="TQB227" s="44"/>
      <c r="TQC227" s="44"/>
      <c r="TQD227" s="44"/>
      <c r="TQE227" s="44"/>
      <c r="TQF227" s="44"/>
      <c r="TQG227" s="44"/>
      <c r="TQH227" s="44"/>
      <c r="TQI227" s="44"/>
      <c r="TQJ227" s="44"/>
      <c r="TQK227" s="44"/>
      <c r="TQL227" s="44"/>
      <c r="TQM227" s="44"/>
      <c r="TQN227" s="44"/>
      <c r="TQO227" s="44"/>
      <c r="TQP227" s="44"/>
      <c r="TQQ227" s="44"/>
      <c r="TQR227" s="44"/>
      <c r="TQS227" s="44"/>
      <c r="TQT227" s="44"/>
      <c r="TQU227" s="44"/>
      <c r="TQV227" s="44"/>
      <c r="TQW227" s="44"/>
      <c r="TQX227" s="44"/>
      <c r="TQY227" s="44"/>
      <c r="TQZ227" s="44"/>
      <c r="TRA227" s="44"/>
      <c r="TRB227" s="44"/>
      <c r="TRC227" s="44"/>
      <c r="TRD227" s="44"/>
      <c r="TRE227" s="44"/>
      <c r="TRF227" s="44"/>
      <c r="TRG227" s="44"/>
      <c r="TRH227" s="44"/>
      <c r="TRI227" s="44"/>
      <c r="TRJ227" s="44"/>
      <c r="TRK227" s="44"/>
      <c r="TRL227" s="44"/>
      <c r="TRM227" s="44"/>
      <c r="TRN227" s="44"/>
      <c r="TRO227" s="44"/>
      <c r="TRP227" s="44"/>
      <c r="TRQ227" s="44"/>
      <c r="TRR227" s="44"/>
      <c r="TRS227" s="44"/>
      <c r="TRT227" s="44"/>
      <c r="TRU227" s="44"/>
      <c r="TRV227" s="44"/>
      <c r="TRW227" s="44"/>
      <c r="TRX227" s="44"/>
      <c r="TRY227" s="44"/>
      <c r="TRZ227" s="44"/>
      <c r="TSA227" s="44"/>
      <c r="TSB227" s="44"/>
      <c r="TSC227" s="44"/>
      <c r="TSD227" s="44"/>
      <c r="TSE227" s="44"/>
      <c r="TSF227" s="44"/>
      <c r="TSG227" s="44"/>
      <c r="TSH227" s="44"/>
      <c r="TSI227" s="44"/>
      <c r="TSJ227" s="44"/>
      <c r="TSK227" s="44"/>
      <c r="TSL227" s="44"/>
      <c r="TSM227" s="44"/>
      <c r="TSN227" s="44"/>
      <c r="TSO227" s="44"/>
      <c r="TSP227" s="44"/>
      <c r="TSQ227" s="44"/>
      <c r="TSR227" s="44"/>
      <c r="TSS227" s="44"/>
      <c r="TST227" s="44"/>
      <c r="TSU227" s="44"/>
      <c r="TSV227" s="44"/>
      <c r="TSW227" s="44"/>
      <c r="TSX227" s="44"/>
      <c r="TSY227" s="44"/>
      <c r="TSZ227" s="44"/>
      <c r="TTA227" s="44"/>
      <c r="TTB227" s="44"/>
      <c r="TTC227" s="44"/>
      <c r="TTD227" s="44"/>
      <c r="TTE227" s="44"/>
      <c r="TTF227" s="44"/>
      <c r="TTG227" s="44"/>
      <c r="TTH227" s="44"/>
      <c r="TTI227" s="44"/>
      <c r="TTJ227" s="44"/>
      <c r="TTK227" s="44"/>
      <c r="TTL227" s="44"/>
      <c r="TTM227" s="44"/>
      <c r="TTN227" s="44"/>
      <c r="TTO227" s="44"/>
      <c r="TTP227" s="44"/>
      <c r="TTQ227" s="44"/>
      <c r="TTR227" s="44"/>
      <c r="TTS227" s="44"/>
      <c r="TTT227" s="44"/>
      <c r="TTU227" s="44"/>
      <c r="TTV227" s="44"/>
      <c r="TTW227" s="44"/>
      <c r="TTX227" s="44"/>
      <c r="TTY227" s="44"/>
      <c r="TTZ227" s="44"/>
      <c r="TUA227" s="44"/>
      <c r="TUB227" s="44"/>
      <c r="TUC227" s="44"/>
      <c r="TUD227" s="44"/>
      <c r="TUE227" s="44"/>
      <c r="TUF227" s="44"/>
      <c r="TUG227" s="44"/>
      <c r="TUH227" s="44"/>
      <c r="TUI227" s="44"/>
      <c r="TUJ227" s="44"/>
      <c r="TUK227" s="44"/>
      <c r="TUL227" s="44"/>
      <c r="TUM227" s="44"/>
      <c r="TUN227" s="44"/>
      <c r="TUO227" s="44"/>
      <c r="TUP227" s="44"/>
      <c r="TUQ227" s="44"/>
      <c r="TUR227" s="44"/>
      <c r="TUS227" s="44"/>
      <c r="TUT227" s="44"/>
      <c r="TUU227" s="44"/>
      <c r="TUV227" s="44"/>
      <c r="TUW227" s="44"/>
      <c r="TUX227" s="44"/>
      <c r="TUY227" s="44"/>
      <c r="TUZ227" s="44"/>
      <c r="TVA227" s="44"/>
      <c r="TVB227" s="44"/>
      <c r="TVC227" s="44"/>
      <c r="TVD227" s="44"/>
      <c r="TVE227" s="44"/>
      <c r="TVF227" s="44"/>
      <c r="TVG227" s="44"/>
      <c r="TVH227" s="44"/>
      <c r="TVI227" s="44"/>
      <c r="TVJ227" s="44"/>
      <c r="TVK227" s="44"/>
      <c r="TVL227" s="44"/>
      <c r="TVM227" s="44"/>
      <c r="TVN227" s="44"/>
      <c r="TVO227" s="44"/>
      <c r="TVP227" s="44"/>
      <c r="TVQ227" s="44"/>
      <c r="TVR227" s="44"/>
      <c r="TVS227" s="44"/>
      <c r="TVT227" s="44"/>
      <c r="TVU227" s="44"/>
      <c r="TVV227" s="44"/>
      <c r="TVW227" s="44"/>
      <c r="TVX227" s="44"/>
      <c r="TVY227" s="44"/>
      <c r="TVZ227" s="44"/>
      <c r="TWA227" s="44"/>
      <c r="TWB227" s="44"/>
      <c r="TWC227" s="44"/>
      <c r="TWD227" s="44"/>
      <c r="TWE227" s="44"/>
      <c r="TWF227" s="44"/>
      <c r="TWG227" s="44"/>
      <c r="TWH227" s="44"/>
      <c r="TWI227" s="44"/>
      <c r="TWJ227" s="44"/>
      <c r="TWK227" s="44"/>
      <c r="TWL227" s="44"/>
      <c r="TWM227" s="44"/>
      <c r="TWN227" s="44"/>
      <c r="TWO227" s="44"/>
      <c r="TWP227" s="44"/>
      <c r="TWQ227" s="44"/>
      <c r="TWR227" s="44"/>
      <c r="TWS227" s="44"/>
      <c r="TWT227" s="44"/>
      <c r="TWU227" s="44"/>
      <c r="TWV227" s="44"/>
      <c r="TWW227" s="44"/>
      <c r="TWX227" s="44"/>
      <c r="TWY227" s="44"/>
      <c r="TWZ227" s="44"/>
      <c r="TXA227" s="44"/>
      <c r="TXB227" s="44"/>
      <c r="TXC227" s="44"/>
      <c r="TXD227" s="44"/>
      <c r="TXE227" s="44"/>
      <c r="TXF227" s="44"/>
      <c r="TXG227" s="44"/>
      <c r="TXH227" s="44"/>
      <c r="TXI227" s="44"/>
      <c r="TXJ227" s="44"/>
      <c r="TXK227" s="44"/>
      <c r="TXL227" s="44"/>
      <c r="TXM227" s="44"/>
      <c r="TXN227" s="44"/>
      <c r="TXO227" s="44"/>
      <c r="TXP227" s="44"/>
      <c r="TXQ227" s="44"/>
      <c r="TXR227" s="44"/>
      <c r="TXS227" s="44"/>
      <c r="TXT227" s="44"/>
      <c r="TXU227" s="44"/>
      <c r="TXV227" s="44"/>
      <c r="TXW227" s="44"/>
      <c r="TXX227" s="44"/>
      <c r="TXY227" s="44"/>
      <c r="TXZ227" s="44"/>
      <c r="TYA227" s="44"/>
      <c r="TYB227" s="44"/>
      <c r="TYC227" s="44"/>
      <c r="TYD227" s="44"/>
      <c r="TYE227" s="44"/>
      <c r="TYF227" s="44"/>
      <c r="TYG227" s="44"/>
      <c r="TYH227" s="44"/>
      <c r="TYI227" s="44"/>
      <c r="TYJ227" s="44"/>
      <c r="TYK227" s="44"/>
      <c r="TYL227" s="44"/>
      <c r="TYM227" s="44"/>
      <c r="TYN227" s="44"/>
      <c r="TYO227" s="44"/>
      <c r="TYP227" s="44"/>
      <c r="TYQ227" s="44"/>
      <c r="TYR227" s="44"/>
      <c r="TYS227" s="44"/>
      <c r="TYT227" s="44"/>
      <c r="TYU227" s="44"/>
      <c r="TYV227" s="44"/>
      <c r="TYW227" s="44"/>
      <c r="TYX227" s="44"/>
      <c r="TYY227" s="44"/>
      <c r="TYZ227" s="44"/>
      <c r="TZA227" s="44"/>
      <c r="TZB227" s="44"/>
      <c r="TZC227" s="44"/>
      <c r="TZD227" s="44"/>
      <c r="TZE227" s="44"/>
      <c r="TZF227" s="44"/>
      <c r="TZG227" s="44"/>
      <c r="TZH227" s="44"/>
      <c r="TZI227" s="44"/>
      <c r="TZJ227" s="44"/>
      <c r="TZK227" s="44"/>
      <c r="TZL227" s="44"/>
      <c r="TZM227" s="44"/>
      <c r="TZN227" s="44"/>
      <c r="TZO227" s="44"/>
      <c r="TZP227" s="44"/>
      <c r="TZQ227" s="44"/>
      <c r="TZR227" s="44"/>
      <c r="TZS227" s="44"/>
      <c r="TZT227" s="44"/>
      <c r="TZU227" s="44"/>
      <c r="TZV227" s="44"/>
      <c r="TZW227" s="44"/>
      <c r="TZX227" s="44"/>
      <c r="TZY227" s="44"/>
      <c r="TZZ227" s="44"/>
      <c r="UAA227" s="44"/>
      <c r="UAB227" s="44"/>
      <c r="UAC227" s="44"/>
      <c r="UAD227" s="44"/>
      <c r="UAE227" s="44"/>
      <c r="UAF227" s="44"/>
      <c r="UAG227" s="44"/>
      <c r="UAH227" s="44"/>
      <c r="UAI227" s="44"/>
      <c r="UAJ227" s="44"/>
      <c r="UAK227" s="44"/>
      <c r="UAL227" s="44"/>
      <c r="UAM227" s="44"/>
      <c r="UAN227" s="44"/>
      <c r="UAO227" s="44"/>
      <c r="UAP227" s="44"/>
      <c r="UAQ227" s="44"/>
      <c r="UAR227" s="44"/>
      <c r="UAS227" s="44"/>
      <c r="UAT227" s="44"/>
      <c r="UAU227" s="44"/>
      <c r="UAV227" s="44"/>
      <c r="UAW227" s="44"/>
      <c r="UAX227" s="44"/>
      <c r="UAY227" s="44"/>
      <c r="UAZ227" s="44"/>
      <c r="UBA227" s="44"/>
      <c r="UBB227" s="44"/>
      <c r="UBC227" s="44"/>
      <c r="UBD227" s="44"/>
      <c r="UBE227" s="44"/>
      <c r="UBF227" s="44"/>
      <c r="UBG227" s="44"/>
      <c r="UBH227" s="44"/>
      <c r="UBI227" s="44"/>
      <c r="UBJ227" s="44"/>
      <c r="UBK227" s="44"/>
      <c r="UBL227" s="44"/>
      <c r="UBM227" s="44"/>
      <c r="UBN227" s="44"/>
      <c r="UBO227" s="44"/>
      <c r="UBP227" s="44"/>
      <c r="UBQ227" s="44"/>
      <c r="UBR227" s="44"/>
      <c r="UBS227" s="44"/>
      <c r="UBT227" s="44"/>
      <c r="UBU227" s="44"/>
      <c r="UBV227" s="44"/>
      <c r="UBW227" s="44"/>
      <c r="UBX227" s="44"/>
      <c r="UBY227" s="44"/>
      <c r="UBZ227" s="44"/>
      <c r="UCA227" s="44"/>
      <c r="UCB227" s="44"/>
      <c r="UCC227" s="44"/>
      <c r="UCD227" s="44"/>
      <c r="UCE227" s="44"/>
      <c r="UCF227" s="44"/>
      <c r="UCG227" s="44"/>
      <c r="UCH227" s="44"/>
      <c r="UCI227" s="44"/>
      <c r="UCJ227" s="44"/>
      <c r="UCK227" s="44"/>
      <c r="UCL227" s="44"/>
      <c r="UCM227" s="44"/>
      <c r="UCN227" s="44"/>
      <c r="UCO227" s="44"/>
      <c r="UCP227" s="44"/>
      <c r="UCQ227" s="44"/>
      <c r="UCR227" s="44"/>
      <c r="UCS227" s="44"/>
      <c r="UCT227" s="44"/>
      <c r="UCU227" s="44"/>
      <c r="UCV227" s="44"/>
      <c r="UCW227" s="44"/>
      <c r="UCX227" s="44"/>
      <c r="UCY227" s="44"/>
      <c r="UCZ227" s="44"/>
      <c r="UDA227" s="44"/>
      <c r="UDB227" s="44"/>
      <c r="UDC227" s="44"/>
      <c r="UDD227" s="44"/>
      <c r="UDE227" s="44"/>
      <c r="UDF227" s="44"/>
      <c r="UDG227" s="44"/>
      <c r="UDH227" s="44"/>
      <c r="UDI227" s="44"/>
      <c r="UDJ227" s="44"/>
      <c r="UDK227" s="44"/>
      <c r="UDL227" s="44"/>
      <c r="UDM227" s="44"/>
      <c r="UDN227" s="44"/>
      <c r="UDO227" s="44"/>
      <c r="UDP227" s="44"/>
      <c r="UDQ227" s="44"/>
      <c r="UDR227" s="44"/>
      <c r="UDS227" s="44"/>
      <c r="UDT227" s="44"/>
      <c r="UDU227" s="44"/>
      <c r="UDV227" s="44"/>
      <c r="UDW227" s="44"/>
      <c r="UDX227" s="44"/>
      <c r="UDY227" s="44"/>
      <c r="UDZ227" s="44"/>
      <c r="UEA227" s="44"/>
      <c r="UEB227" s="44"/>
      <c r="UEC227" s="44"/>
      <c r="UED227" s="44"/>
      <c r="UEE227" s="44"/>
      <c r="UEF227" s="44"/>
      <c r="UEG227" s="44"/>
      <c r="UEH227" s="44"/>
      <c r="UEI227" s="44"/>
      <c r="UEJ227" s="44"/>
      <c r="UEK227" s="44"/>
      <c r="UEL227" s="44"/>
      <c r="UEM227" s="44"/>
      <c r="UEN227" s="44"/>
      <c r="UEO227" s="44"/>
      <c r="UEP227" s="44"/>
      <c r="UEQ227" s="44"/>
      <c r="UER227" s="44"/>
      <c r="UES227" s="44"/>
      <c r="UET227" s="44"/>
      <c r="UEU227" s="44"/>
      <c r="UEV227" s="44"/>
      <c r="UEW227" s="44"/>
      <c r="UEX227" s="44"/>
      <c r="UEY227" s="44"/>
      <c r="UEZ227" s="44"/>
      <c r="UFA227" s="44"/>
      <c r="UFB227" s="44"/>
      <c r="UFC227" s="44"/>
      <c r="UFD227" s="44"/>
      <c r="UFE227" s="44"/>
      <c r="UFF227" s="44"/>
      <c r="UFG227" s="44"/>
      <c r="UFH227" s="44"/>
      <c r="UFI227" s="44"/>
      <c r="UFJ227" s="44"/>
      <c r="UFK227" s="44"/>
      <c r="UFL227" s="44"/>
      <c r="UFM227" s="44"/>
      <c r="UFN227" s="44"/>
      <c r="UFO227" s="44"/>
      <c r="UFP227" s="44"/>
      <c r="UFQ227" s="44"/>
      <c r="UFR227" s="44"/>
      <c r="UFS227" s="44"/>
      <c r="UFT227" s="44"/>
      <c r="UFU227" s="44"/>
      <c r="UFV227" s="44"/>
      <c r="UFW227" s="44"/>
      <c r="UFX227" s="44"/>
      <c r="UFY227" s="44"/>
      <c r="UFZ227" s="44"/>
      <c r="UGA227" s="44"/>
      <c r="UGB227" s="44"/>
      <c r="UGC227" s="44"/>
      <c r="UGD227" s="44"/>
      <c r="UGE227" s="44"/>
      <c r="UGF227" s="44"/>
      <c r="UGG227" s="44"/>
      <c r="UGH227" s="44"/>
      <c r="UGI227" s="44"/>
      <c r="UGJ227" s="44"/>
      <c r="UGK227" s="44"/>
      <c r="UGL227" s="44"/>
      <c r="UGM227" s="44"/>
      <c r="UGN227" s="44"/>
      <c r="UGO227" s="44"/>
      <c r="UGP227" s="44"/>
      <c r="UGQ227" s="44"/>
      <c r="UGR227" s="44"/>
      <c r="UGS227" s="44"/>
      <c r="UGT227" s="44"/>
      <c r="UGU227" s="44"/>
      <c r="UGV227" s="44"/>
      <c r="UGW227" s="44"/>
      <c r="UGX227" s="44"/>
      <c r="UGY227" s="44"/>
      <c r="UGZ227" s="44"/>
      <c r="UHA227" s="44"/>
      <c r="UHB227" s="44"/>
      <c r="UHC227" s="44"/>
      <c r="UHD227" s="44"/>
      <c r="UHE227" s="44"/>
      <c r="UHF227" s="44"/>
      <c r="UHG227" s="44"/>
      <c r="UHH227" s="44"/>
      <c r="UHI227" s="44"/>
      <c r="UHJ227" s="44"/>
      <c r="UHK227" s="44"/>
      <c r="UHL227" s="44"/>
      <c r="UHM227" s="44"/>
      <c r="UHN227" s="44"/>
      <c r="UHO227" s="44"/>
      <c r="UHP227" s="44"/>
      <c r="UHQ227" s="44"/>
      <c r="UHR227" s="44"/>
      <c r="UHS227" s="44"/>
      <c r="UHT227" s="44"/>
      <c r="UHU227" s="44"/>
      <c r="UHV227" s="44"/>
      <c r="UHW227" s="44"/>
      <c r="UHX227" s="44"/>
      <c r="UHY227" s="44"/>
      <c r="UHZ227" s="44"/>
      <c r="UIA227" s="44"/>
      <c r="UIB227" s="44"/>
      <c r="UIC227" s="44"/>
      <c r="UID227" s="44"/>
      <c r="UIE227" s="44"/>
      <c r="UIF227" s="44"/>
      <c r="UIG227" s="44"/>
      <c r="UIH227" s="44"/>
      <c r="UII227" s="44"/>
      <c r="UIJ227" s="44"/>
      <c r="UIK227" s="44"/>
      <c r="UIL227" s="44"/>
      <c r="UIM227" s="44"/>
      <c r="UIN227" s="44"/>
      <c r="UIO227" s="44"/>
      <c r="UIP227" s="44"/>
      <c r="UIQ227" s="44"/>
      <c r="UIR227" s="44"/>
      <c r="UIS227" s="44"/>
      <c r="UIT227" s="44"/>
      <c r="UIU227" s="44"/>
      <c r="UIV227" s="44"/>
      <c r="UIW227" s="44"/>
      <c r="UIX227" s="44"/>
      <c r="UIY227" s="44"/>
      <c r="UIZ227" s="44"/>
      <c r="UJA227" s="44"/>
      <c r="UJB227" s="44"/>
      <c r="UJC227" s="44"/>
      <c r="UJD227" s="44"/>
      <c r="UJE227" s="44"/>
      <c r="UJF227" s="44"/>
      <c r="UJG227" s="44"/>
      <c r="UJH227" s="44"/>
      <c r="UJI227" s="44"/>
      <c r="UJJ227" s="44"/>
      <c r="UJK227" s="44"/>
      <c r="UJL227" s="44"/>
      <c r="UJM227" s="44"/>
      <c r="UJN227" s="44"/>
      <c r="UJO227" s="44"/>
      <c r="UJP227" s="44"/>
      <c r="UJQ227" s="44"/>
      <c r="UJR227" s="44"/>
      <c r="UJS227" s="44"/>
      <c r="UJT227" s="44"/>
      <c r="UJU227" s="44"/>
      <c r="UJV227" s="44"/>
      <c r="UJW227" s="44"/>
      <c r="UJX227" s="44"/>
      <c r="UJY227" s="44"/>
      <c r="UJZ227" s="44"/>
      <c r="UKA227" s="44"/>
      <c r="UKB227" s="44"/>
      <c r="UKC227" s="44"/>
      <c r="UKD227" s="44"/>
      <c r="UKE227" s="44"/>
      <c r="UKF227" s="44"/>
      <c r="UKG227" s="44"/>
      <c r="UKH227" s="44"/>
      <c r="UKI227" s="44"/>
      <c r="UKJ227" s="44"/>
      <c r="UKK227" s="44"/>
      <c r="UKL227" s="44"/>
      <c r="UKM227" s="44"/>
      <c r="UKN227" s="44"/>
      <c r="UKO227" s="44"/>
      <c r="UKP227" s="44"/>
      <c r="UKQ227" s="44"/>
      <c r="UKR227" s="44"/>
      <c r="UKS227" s="44"/>
      <c r="UKT227" s="44"/>
      <c r="UKU227" s="44"/>
      <c r="UKV227" s="44"/>
      <c r="UKW227" s="44"/>
      <c r="UKX227" s="44"/>
      <c r="UKY227" s="44"/>
      <c r="UKZ227" s="44"/>
      <c r="ULA227" s="44"/>
      <c r="ULB227" s="44"/>
      <c r="ULC227" s="44"/>
      <c r="ULD227" s="44"/>
      <c r="ULE227" s="44"/>
      <c r="ULF227" s="44"/>
      <c r="ULG227" s="44"/>
      <c r="ULH227" s="44"/>
      <c r="ULI227" s="44"/>
      <c r="ULJ227" s="44"/>
      <c r="ULK227" s="44"/>
      <c r="ULL227" s="44"/>
      <c r="ULM227" s="44"/>
      <c r="ULN227" s="44"/>
      <c r="ULO227" s="44"/>
      <c r="ULP227" s="44"/>
      <c r="ULQ227" s="44"/>
      <c r="ULR227" s="44"/>
      <c r="ULS227" s="44"/>
      <c r="ULT227" s="44"/>
      <c r="ULU227" s="44"/>
      <c r="ULV227" s="44"/>
      <c r="ULW227" s="44"/>
      <c r="ULX227" s="44"/>
      <c r="ULY227" s="44"/>
      <c r="ULZ227" s="44"/>
      <c r="UMA227" s="44"/>
      <c r="UMB227" s="44"/>
      <c r="UMC227" s="44"/>
      <c r="UMD227" s="44"/>
      <c r="UME227" s="44"/>
      <c r="UMF227" s="44"/>
      <c r="UMG227" s="44"/>
      <c r="UMH227" s="44"/>
      <c r="UMI227" s="44"/>
      <c r="UMJ227" s="44"/>
      <c r="UMK227" s="44"/>
      <c r="UML227" s="44"/>
      <c r="UMM227" s="44"/>
      <c r="UMN227" s="44"/>
      <c r="UMO227" s="44"/>
      <c r="UMP227" s="44"/>
      <c r="UMQ227" s="44"/>
      <c r="UMR227" s="44"/>
      <c r="UMS227" s="44"/>
      <c r="UMT227" s="44"/>
      <c r="UMU227" s="44"/>
      <c r="UMV227" s="44"/>
      <c r="UMW227" s="44"/>
      <c r="UMX227" s="44"/>
      <c r="UMY227" s="44"/>
      <c r="UMZ227" s="44"/>
      <c r="UNA227" s="44"/>
      <c r="UNB227" s="44"/>
      <c r="UNC227" s="44"/>
      <c r="UND227" s="44"/>
      <c r="UNE227" s="44"/>
      <c r="UNF227" s="44"/>
      <c r="UNG227" s="44"/>
      <c r="UNH227" s="44"/>
      <c r="UNI227" s="44"/>
      <c r="UNJ227" s="44"/>
      <c r="UNK227" s="44"/>
      <c r="UNL227" s="44"/>
      <c r="UNM227" s="44"/>
      <c r="UNN227" s="44"/>
      <c r="UNO227" s="44"/>
      <c r="UNP227" s="44"/>
      <c r="UNQ227" s="44"/>
      <c r="UNR227" s="44"/>
      <c r="UNS227" s="44"/>
      <c r="UNT227" s="44"/>
      <c r="UNU227" s="44"/>
      <c r="UNV227" s="44"/>
      <c r="UNW227" s="44"/>
      <c r="UNX227" s="44"/>
      <c r="UNY227" s="44"/>
      <c r="UNZ227" s="44"/>
      <c r="UOA227" s="44"/>
      <c r="UOB227" s="44"/>
      <c r="UOC227" s="44"/>
      <c r="UOD227" s="44"/>
      <c r="UOE227" s="44"/>
      <c r="UOF227" s="44"/>
      <c r="UOG227" s="44"/>
      <c r="UOH227" s="44"/>
      <c r="UOI227" s="44"/>
      <c r="UOJ227" s="44"/>
      <c r="UOK227" s="44"/>
      <c r="UOL227" s="44"/>
      <c r="UOM227" s="44"/>
      <c r="UON227" s="44"/>
      <c r="UOO227" s="44"/>
      <c r="UOP227" s="44"/>
      <c r="UOQ227" s="44"/>
      <c r="UOR227" s="44"/>
      <c r="UOS227" s="44"/>
      <c r="UOT227" s="44"/>
      <c r="UOU227" s="44"/>
      <c r="UOV227" s="44"/>
      <c r="UOW227" s="44"/>
      <c r="UOX227" s="44"/>
      <c r="UOY227" s="44"/>
      <c r="UOZ227" s="44"/>
      <c r="UPA227" s="44"/>
      <c r="UPB227" s="44"/>
      <c r="UPC227" s="44"/>
      <c r="UPD227" s="44"/>
      <c r="UPE227" s="44"/>
      <c r="UPF227" s="44"/>
      <c r="UPG227" s="44"/>
      <c r="UPH227" s="44"/>
      <c r="UPI227" s="44"/>
      <c r="UPJ227" s="44"/>
      <c r="UPK227" s="44"/>
      <c r="UPL227" s="44"/>
      <c r="UPM227" s="44"/>
      <c r="UPN227" s="44"/>
      <c r="UPO227" s="44"/>
      <c r="UPP227" s="44"/>
      <c r="UPQ227" s="44"/>
      <c r="UPR227" s="44"/>
      <c r="UPS227" s="44"/>
      <c r="UPT227" s="44"/>
      <c r="UPU227" s="44"/>
      <c r="UPV227" s="44"/>
      <c r="UPW227" s="44"/>
      <c r="UPX227" s="44"/>
      <c r="UPY227" s="44"/>
      <c r="UPZ227" s="44"/>
      <c r="UQA227" s="44"/>
      <c r="UQB227" s="44"/>
      <c r="UQC227" s="44"/>
      <c r="UQD227" s="44"/>
      <c r="UQE227" s="44"/>
      <c r="UQF227" s="44"/>
      <c r="UQG227" s="44"/>
      <c r="UQH227" s="44"/>
      <c r="UQI227" s="44"/>
      <c r="UQJ227" s="44"/>
      <c r="UQK227" s="44"/>
      <c r="UQL227" s="44"/>
      <c r="UQM227" s="44"/>
      <c r="UQN227" s="44"/>
      <c r="UQO227" s="44"/>
      <c r="UQP227" s="44"/>
      <c r="UQQ227" s="44"/>
      <c r="UQR227" s="44"/>
      <c r="UQS227" s="44"/>
      <c r="UQT227" s="44"/>
      <c r="UQU227" s="44"/>
      <c r="UQV227" s="44"/>
      <c r="UQW227" s="44"/>
      <c r="UQX227" s="44"/>
      <c r="UQY227" s="44"/>
      <c r="UQZ227" s="44"/>
      <c r="URA227" s="44"/>
      <c r="URB227" s="44"/>
      <c r="URC227" s="44"/>
      <c r="URD227" s="44"/>
      <c r="URE227" s="44"/>
      <c r="URF227" s="44"/>
      <c r="URG227" s="44"/>
      <c r="URH227" s="44"/>
      <c r="URI227" s="44"/>
      <c r="URJ227" s="44"/>
      <c r="URK227" s="44"/>
      <c r="URL227" s="44"/>
      <c r="URM227" s="44"/>
      <c r="URN227" s="44"/>
      <c r="URO227" s="44"/>
      <c r="URP227" s="44"/>
      <c r="URQ227" s="44"/>
      <c r="URR227" s="44"/>
      <c r="URS227" s="44"/>
      <c r="URT227" s="44"/>
      <c r="URU227" s="44"/>
      <c r="URV227" s="44"/>
      <c r="URW227" s="44"/>
      <c r="URX227" s="44"/>
      <c r="URY227" s="44"/>
      <c r="URZ227" s="44"/>
      <c r="USA227" s="44"/>
      <c r="USB227" s="44"/>
      <c r="USC227" s="44"/>
      <c r="USD227" s="44"/>
      <c r="USE227" s="44"/>
      <c r="USF227" s="44"/>
      <c r="USG227" s="44"/>
      <c r="USH227" s="44"/>
      <c r="USI227" s="44"/>
      <c r="USJ227" s="44"/>
      <c r="USK227" s="44"/>
      <c r="USL227" s="44"/>
      <c r="USM227" s="44"/>
      <c r="USN227" s="44"/>
      <c r="USO227" s="44"/>
      <c r="USP227" s="44"/>
      <c r="USQ227" s="44"/>
      <c r="USR227" s="44"/>
      <c r="USS227" s="44"/>
      <c r="UST227" s="44"/>
      <c r="USU227" s="44"/>
      <c r="USV227" s="44"/>
      <c r="USW227" s="44"/>
      <c r="USX227" s="44"/>
      <c r="USY227" s="44"/>
      <c r="USZ227" s="44"/>
      <c r="UTA227" s="44"/>
      <c r="UTB227" s="44"/>
      <c r="UTC227" s="44"/>
      <c r="UTD227" s="44"/>
      <c r="UTE227" s="44"/>
      <c r="UTF227" s="44"/>
      <c r="UTG227" s="44"/>
      <c r="UTH227" s="44"/>
      <c r="UTI227" s="44"/>
      <c r="UTJ227" s="44"/>
      <c r="UTK227" s="44"/>
      <c r="UTL227" s="44"/>
      <c r="UTM227" s="44"/>
      <c r="UTN227" s="44"/>
      <c r="UTO227" s="44"/>
      <c r="UTP227" s="44"/>
      <c r="UTQ227" s="44"/>
      <c r="UTR227" s="44"/>
      <c r="UTS227" s="44"/>
      <c r="UTT227" s="44"/>
      <c r="UTU227" s="44"/>
      <c r="UTV227" s="44"/>
      <c r="UTW227" s="44"/>
      <c r="UTX227" s="44"/>
      <c r="UTY227" s="44"/>
      <c r="UTZ227" s="44"/>
      <c r="UUA227" s="44"/>
      <c r="UUB227" s="44"/>
      <c r="UUC227" s="44"/>
      <c r="UUD227" s="44"/>
      <c r="UUE227" s="44"/>
      <c r="UUF227" s="44"/>
      <c r="UUG227" s="44"/>
      <c r="UUH227" s="44"/>
      <c r="UUI227" s="44"/>
      <c r="UUJ227" s="44"/>
      <c r="UUK227" s="44"/>
      <c r="UUL227" s="44"/>
      <c r="UUM227" s="44"/>
      <c r="UUN227" s="44"/>
      <c r="UUO227" s="44"/>
      <c r="UUP227" s="44"/>
      <c r="UUQ227" s="44"/>
      <c r="UUR227" s="44"/>
      <c r="UUS227" s="44"/>
      <c r="UUT227" s="44"/>
      <c r="UUU227" s="44"/>
      <c r="UUV227" s="44"/>
      <c r="UUW227" s="44"/>
      <c r="UUX227" s="44"/>
      <c r="UUY227" s="44"/>
      <c r="UUZ227" s="44"/>
      <c r="UVA227" s="44"/>
      <c r="UVB227" s="44"/>
      <c r="UVC227" s="44"/>
      <c r="UVD227" s="44"/>
      <c r="UVE227" s="44"/>
      <c r="UVF227" s="44"/>
      <c r="UVG227" s="44"/>
      <c r="UVH227" s="44"/>
      <c r="UVI227" s="44"/>
      <c r="UVJ227" s="44"/>
      <c r="UVK227" s="44"/>
      <c r="UVL227" s="44"/>
      <c r="UVM227" s="44"/>
      <c r="UVN227" s="44"/>
      <c r="UVO227" s="44"/>
      <c r="UVP227" s="44"/>
      <c r="UVQ227" s="44"/>
      <c r="UVR227" s="44"/>
      <c r="UVS227" s="44"/>
      <c r="UVT227" s="44"/>
      <c r="UVU227" s="44"/>
      <c r="UVV227" s="44"/>
      <c r="UVW227" s="44"/>
      <c r="UVX227" s="44"/>
      <c r="UVY227" s="44"/>
      <c r="UVZ227" s="44"/>
      <c r="UWA227" s="44"/>
      <c r="UWB227" s="44"/>
      <c r="UWC227" s="44"/>
      <c r="UWD227" s="44"/>
      <c r="UWE227" s="44"/>
      <c r="UWF227" s="44"/>
      <c r="UWG227" s="44"/>
      <c r="UWH227" s="44"/>
      <c r="UWI227" s="44"/>
      <c r="UWJ227" s="44"/>
      <c r="UWK227" s="44"/>
      <c r="UWL227" s="44"/>
      <c r="UWM227" s="44"/>
      <c r="UWN227" s="44"/>
      <c r="UWO227" s="44"/>
      <c r="UWP227" s="44"/>
      <c r="UWQ227" s="44"/>
      <c r="UWR227" s="44"/>
      <c r="UWS227" s="44"/>
      <c r="UWT227" s="44"/>
      <c r="UWU227" s="44"/>
      <c r="UWV227" s="44"/>
      <c r="UWW227" s="44"/>
      <c r="UWX227" s="44"/>
      <c r="UWY227" s="44"/>
      <c r="UWZ227" s="44"/>
      <c r="UXA227" s="44"/>
      <c r="UXB227" s="44"/>
      <c r="UXC227" s="44"/>
      <c r="UXD227" s="44"/>
      <c r="UXE227" s="44"/>
      <c r="UXF227" s="44"/>
      <c r="UXG227" s="44"/>
      <c r="UXH227" s="44"/>
      <c r="UXI227" s="44"/>
      <c r="UXJ227" s="44"/>
      <c r="UXK227" s="44"/>
      <c r="UXL227" s="44"/>
      <c r="UXM227" s="44"/>
      <c r="UXN227" s="44"/>
      <c r="UXO227" s="44"/>
      <c r="UXP227" s="44"/>
      <c r="UXQ227" s="44"/>
      <c r="UXR227" s="44"/>
      <c r="UXS227" s="44"/>
      <c r="UXT227" s="44"/>
      <c r="UXU227" s="44"/>
      <c r="UXV227" s="44"/>
      <c r="UXW227" s="44"/>
      <c r="UXX227" s="44"/>
      <c r="UXY227" s="44"/>
      <c r="UXZ227" s="44"/>
      <c r="UYA227" s="44"/>
      <c r="UYB227" s="44"/>
      <c r="UYC227" s="44"/>
      <c r="UYD227" s="44"/>
      <c r="UYE227" s="44"/>
      <c r="UYF227" s="44"/>
      <c r="UYG227" s="44"/>
      <c r="UYH227" s="44"/>
      <c r="UYI227" s="44"/>
      <c r="UYJ227" s="44"/>
      <c r="UYK227" s="44"/>
      <c r="UYL227" s="44"/>
      <c r="UYM227" s="44"/>
      <c r="UYN227" s="44"/>
      <c r="UYO227" s="44"/>
      <c r="UYP227" s="44"/>
      <c r="UYQ227" s="44"/>
      <c r="UYR227" s="44"/>
      <c r="UYS227" s="44"/>
      <c r="UYT227" s="44"/>
      <c r="UYU227" s="44"/>
      <c r="UYV227" s="44"/>
      <c r="UYW227" s="44"/>
      <c r="UYX227" s="44"/>
      <c r="UYY227" s="44"/>
      <c r="UYZ227" s="44"/>
      <c r="UZA227" s="44"/>
      <c r="UZB227" s="44"/>
      <c r="UZC227" s="44"/>
      <c r="UZD227" s="44"/>
      <c r="UZE227" s="44"/>
      <c r="UZF227" s="44"/>
      <c r="UZG227" s="44"/>
      <c r="UZH227" s="44"/>
      <c r="UZI227" s="44"/>
      <c r="UZJ227" s="44"/>
      <c r="UZK227" s="44"/>
      <c r="UZL227" s="44"/>
      <c r="UZM227" s="44"/>
      <c r="UZN227" s="44"/>
      <c r="UZO227" s="44"/>
      <c r="UZP227" s="44"/>
      <c r="UZQ227" s="44"/>
      <c r="UZR227" s="44"/>
      <c r="UZS227" s="44"/>
      <c r="UZT227" s="44"/>
      <c r="UZU227" s="44"/>
      <c r="UZV227" s="44"/>
      <c r="UZW227" s="44"/>
      <c r="UZX227" s="44"/>
      <c r="UZY227" s="44"/>
      <c r="UZZ227" s="44"/>
      <c r="VAA227" s="44"/>
      <c r="VAB227" s="44"/>
      <c r="VAC227" s="44"/>
      <c r="VAD227" s="44"/>
      <c r="VAE227" s="44"/>
      <c r="VAF227" s="44"/>
      <c r="VAG227" s="44"/>
      <c r="VAH227" s="44"/>
      <c r="VAI227" s="44"/>
      <c r="VAJ227" s="44"/>
      <c r="VAK227" s="44"/>
      <c r="VAL227" s="44"/>
      <c r="VAM227" s="44"/>
      <c r="VAN227" s="44"/>
      <c r="VAO227" s="44"/>
      <c r="VAP227" s="44"/>
      <c r="VAQ227" s="44"/>
      <c r="VAR227" s="44"/>
      <c r="VAS227" s="44"/>
      <c r="VAT227" s="44"/>
      <c r="VAU227" s="44"/>
      <c r="VAV227" s="44"/>
      <c r="VAW227" s="44"/>
      <c r="VAX227" s="44"/>
      <c r="VAY227" s="44"/>
      <c r="VAZ227" s="44"/>
      <c r="VBA227" s="44"/>
      <c r="VBB227" s="44"/>
      <c r="VBC227" s="44"/>
      <c r="VBD227" s="44"/>
      <c r="VBE227" s="44"/>
      <c r="VBF227" s="44"/>
      <c r="VBG227" s="44"/>
      <c r="VBH227" s="44"/>
      <c r="VBI227" s="44"/>
      <c r="VBJ227" s="44"/>
      <c r="VBK227" s="44"/>
      <c r="VBL227" s="44"/>
      <c r="VBM227" s="44"/>
      <c r="VBN227" s="44"/>
      <c r="VBO227" s="44"/>
      <c r="VBP227" s="44"/>
      <c r="VBQ227" s="44"/>
      <c r="VBR227" s="44"/>
      <c r="VBS227" s="44"/>
      <c r="VBT227" s="44"/>
      <c r="VBU227" s="44"/>
      <c r="VBV227" s="44"/>
      <c r="VBW227" s="44"/>
      <c r="VBX227" s="44"/>
      <c r="VBY227" s="44"/>
      <c r="VBZ227" s="44"/>
      <c r="VCA227" s="44"/>
      <c r="VCB227" s="44"/>
      <c r="VCC227" s="44"/>
      <c r="VCD227" s="44"/>
      <c r="VCE227" s="44"/>
      <c r="VCF227" s="44"/>
      <c r="VCG227" s="44"/>
      <c r="VCH227" s="44"/>
      <c r="VCI227" s="44"/>
      <c r="VCJ227" s="44"/>
      <c r="VCK227" s="44"/>
      <c r="VCL227" s="44"/>
      <c r="VCM227" s="44"/>
      <c r="VCN227" s="44"/>
      <c r="VCO227" s="44"/>
      <c r="VCP227" s="44"/>
      <c r="VCQ227" s="44"/>
      <c r="VCR227" s="44"/>
      <c r="VCS227" s="44"/>
      <c r="VCT227" s="44"/>
      <c r="VCU227" s="44"/>
      <c r="VCV227" s="44"/>
      <c r="VCW227" s="44"/>
      <c r="VCX227" s="44"/>
      <c r="VCY227" s="44"/>
      <c r="VCZ227" s="44"/>
      <c r="VDA227" s="44"/>
      <c r="VDB227" s="44"/>
      <c r="VDC227" s="44"/>
      <c r="VDD227" s="44"/>
      <c r="VDE227" s="44"/>
      <c r="VDF227" s="44"/>
      <c r="VDG227" s="44"/>
      <c r="VDH227" s="44"/>
      <c r="VDI227" s="44"/>
      <c r="VDJ227" s="44"/>
      <c r="VDK227" s="44"/>
      <c r="VDL227" s="44"/>
      <c r="VDM227" s="44"/>
      <c r="VDN227" s="44"/>
      <c r="VDO227" s="44"/>
      <c r="VDP227" s="44"/>
      <c r="VDQ227" s="44"/>
      <c r="VDR227" s="44"/>
      <c r="VDS227" s="44"/>
      <c r="VDT227" s="44"/>
      <c r="VDU227" s="44"/>
      <c r="VDV227" s="44"/>
      <c r="VDW227" s="44"/>
      <c r="VDX227" s="44"/>
      <c r="VDY227" s="44"/>
      <c r="VDZ227" s="44"/>
      <c r="VEA227" s="44"/>
      <c r="VEB227" s="44"/>
      <c r="VEC227" s="44"/>
      <c r="VED227" s="44"/>
      <c r="VEE227" s="44"/>
      <c r="VEF227" s="44"/>
      <c r="VEG227" s="44"/>
      <c r="VEH227" s="44"/>
      <c r="VEI227" s="44"/>
      <c r="VEJ227" s="44"/>
      <c r="VEK227" s="44"/>
      <c r="VEL227" s="44"/>
      <c r="VEM227" s="44"/>
      <c r="VEN227" s="44"/>
      <c r="VEO227" s="44"/>
      <c r="VEP227" s="44"/>
      <c r="VEQ227" s="44"/>
      <c r="VER227" s="44"/>
      <c r="VES227" s="44"/>
      <c r="VET227" s="44"/>
      <c r="VEU227" s="44"/>
      <c r="VEV227" s="44"/>
      <c r="VEW227" s="44"/>
      <c r="VEX227" s="44"/>
      <c r="VEY227" s="44"/>
      <c r="VEZ227" s="44"/>
      <c r="VFA227" s="44"/>
      <c r="VFB227" s="44"/>
      <c r="VFC227" s="44"/>
      <c r="VFD227" s="44"/>
      <c r="VFE227" s="44"/>
      <c r="VFF227" s="44"/>
      <c r="VFG227" s="44"/>
      <c r="VFH227" s="44"/>
      <c r="VFI227" s="44"/>
      <c r="VFJ227" s="44"/>
      <c r="VFK227" s="44"/>
      <c r="VFL227" s="44"/>
      <c r="VFM227" s="44"/>
      <c r="VFN227" s="44"/>
      <c r="VFO227" s="44"/>
      <c r="VFP227" s="44"/>
      <c r="VFQ227" s="44"/>
      <c r="VFR227" s="44"/>
      <c r="VFS227" s="44"/>
      <c r="VFT227" s="44"/>
      <c r="VFU227" s="44"/>
      <c r="VFV227" s="44"/>
      <c r="VFW227" s="44"/>
      <c r="VFX227" s="44"/>
      <c r="VFY227" s="44"/>
      <c r="VFZ227" s="44"/>
      <c r="VGA227" s="44"/>
      <c r="VGB227" s="44"/>
      <c r="VGC227" s="44"/>
      <c r="VGD227" s="44"/>
      <c r="VGE227" s="44"/>
      <c r="VGF227" s="44"/>
      <c r="VGG227" s="44"/>
      <c r="VGH227" s="44"/>
      <c r="VGI227" s="44"/>
      <c r="VGJ227" s="44"/>
      <c r="VGK227" s="44"/>
      <c r="VGL227" s="44"/>
      <c r="VGM227" s="44"/>
      <c r="VGN227" s="44"/>
      <c r="VGO227" s="44"/>
      <c r="VGP227" s="44"/>
      <c r="VGQ227" s="44"/>
      <c r="VGR227" s="44"/>
      <c r="VGS227" s="44"/>
      <c r="VGT227" s="44"/>
      <c r="VGU227" s="44"/>
      <c r="VGV227" s="44"/>
      <c r="VGW227" s="44"/>
      <c r="VGX227" s="44"/>
      <c r="VGY227" s="44"/>
      <c r="VGZ227" s="44"/>
      <c r="VHA227" s="44"/>
      <c r="VHB227" s="44"/>
      <c r="VHC227" s="44"/>
      <c r="VHD227" s="44"/>
      <c r="VHE227" s="44"/>
      <c r="VHF227" s="44"/>
      <c r="VHG227" s="44"/>
      <c r="VHH227" s="44"/>
      <c r="VHI227" s="44"/>
      <c r="VHJ227" s="44"/>
      <c r="VHK227" s="44"/>
      <c r="VHL227" s="44"/>
      <c r="VHM227" s="44"/>
      <c r="VHN227" s="44"/>
      <c r="VHO227" s="44"/>
      <c r="VHP227" s="44"/>
      <c r="VHQ227" s="44"/>
      <c r="VHR227" s="44"/>
      <c r="VHS227" s="44"/>
      <c r="VHT227" s="44"/>
      <c r="VHU227" s="44"/>
      <c r="VHV227" s="44"/>
      <c r="VHW227" s="44"/>
      <c r="VHX227" s="44"/>
      <c r="VHY227" s="44"/>
      <c r="VHZ227" s="44"/>
      <c r="VIA227" s="44"/>
      <c r="VIB227" s="44"/>
      <c r="VIC227" s="44"/>
      <c r="VID227" s="44"/>
      <c r="VIE227" s="44"/>
      <c r="VIF227" s="44"/>
      <c r="VIG227" s="44"/>
      <c r="VIH227" s="44"/>
      <c r="VII227" s="44"/>
      <c r="VIJ227" s="44"/>
      <c r="VIK227" s="44"/>
      <c r="VIL227" s="44"/>
      <c r="VIM227" s="44"/>
      <c r="VIN227" s="44"/>
      <c r="VIO227" s="44"/>
      <c r="VIP227" s="44"/>
      <c r="VIQ227" s="44"/>
      <c r="VIR227" s="44"/>
      <c r="VIS227" s="44"/>
      <c r="VIT227" s="44"/>
      <c r="VIU227" s="44"/>
      <c r="VIV227" s="44"/>
      <c r="VIW227" s="44"/>
      <c r="VIX227" s="44"/>
      <c r="VIY227" s="44"/>
      <c r="VIZ227" s="44"/>
      <c r="VJA227" s="44"/>
      <c r="VJB227" s="44"/>
      <c r="VJC227" s="44"/>
      <c r="VJD227" s="44"/>
      <c r="VJE227" s="44"/>
      <c r="VJF227" s="44"/>
      <c r="VJG227" s="44"/>
      <c r="VJH227" s="44"/>
      <c r="VJI227" s="44"/>
      <c r="VJJ227" s="44"/>
      <c r="VJK227" s="44"/>
      <c r="VJL227" s="44"/>
      <c r="VJM227" s="44"/>
      <c r="VJN227" s="44"/>
      <c r="VJO227" s="44"/>
      <c r="VJP227" s="44"/>
      <c r="VJQ227" s="44"/>
      <c r="VJR227" s="44"/>
      <c r="VJS227" s="44"/>
      <c r="VJT227" s="44"/>
      <c r="VJU227" s="44"/>
      <c r="VJV227" s="44"/>
      <c r="VJW227" s="44"/>
      <c r="VJX227" s="44"/>
      <c r="VJY227" s="44"/>
      <c r="VJZ227" s="44"/>
      <c r="VKA227" s="44"/>
      <c r="VKB227" s="44"/>
      <c r="VKC227" s="44"/>
      <c r="VKD227" s="44"/>
      <c r="VKE227" s="44"/>
      <c r="VKF227" s="44"/>
      <c r="VKG227" s="44"/>
      <c r="VKH227" s="44"/>
      <c r="VKI227" s="44"/>
      <c r="VKJ227" s="44"/>
      <c r="VKK227" s="44"/>
      <c r="VKL227" s="44"/>
      <c r="VKM227" s="44"/>
      <c r="VKN227" s="44"/>
      <c r="VKO227" s="44"/>
      <c r="VKP227" s="44"/>
      <c r="VKQ227" s="44"/>
      <c r="VKR227" s="44"/>
      <c r="VKS227" s="44"/>
      <c r="VKT227" s="44"/>
      <c r="VKU227" s="44"/>
      <c r="VKV227" s="44"/>
      <c r="VKW227" s="44"/>
      <c r="VKX227" s="44"/>
      <c r="VKY227" s="44"/>
      <c r="VKZ227" s="44"/>
      <c r="VLA227" s="44"/>
      <c r="VLB227" s="44"/>
      <c r="VLC227" s="44"/>
      <c r="VLD227" s="44"/>
      <c r="VLE227" s="44"/>
      <c r="VLF227" s="44"/>
      <c r="VLG227" s="44"/>
      <c r="VLH227" s="44"/>
      <c r="VLI227" s="44"/>
      <c r="VLJ227" s="44"/>
      <c r="VLK227" s="44"/>
      <c r="VLL227" s="44"/>
      <c r="VLM227" s="44"/>
      <c r="VLN227" s="44"/>
      <c r="VLO227" s="44"/>
      <c r="VLP227" s="44"/>
      <c r="VLQ227" s="44"/>
      <c r="VLR227" s="44"/>
      <c r="VLS227" s="44"/>
      <c r="VLT227" s="44"/>
      <c r="VLU227" s="44"/>
      <c r="VLV227" s="44"/>
      <c r="VLW227" s="44"/>
      <c r="VLX227" s="44"/>
      <c r="VLY227" s="44"/>
      <c r="VLZ227" s="44"/>
      <c r="VMA227" s="44"/>
      <c r="VMB227" s="44"/>
      <c r="VMC227" s="44"/>
      <c r="VMD227" s="44"/>
      <c r="VME227" s="44"/>
      <c r="VMF227" s="44"/>
      <c r="VMG227" s="44"/>
      <c r="VMH227" s="44"/>
      <c r="VMI227" s="44"/>
      <c r="VMJ227" s="44"/>
      <c r="VMK227" s="44"/>
      <c r="VML227" s="44"/>
      <c r="VMM227" s="44"/>
      <c r="VMN227" s="44"/>
      <c r="VMO227" s="44"/>
      <c r="VMP227" s="44"/>
      <c r="VMQ227" s="44"/>
      <c r="VMR227" s="44"/>
      <c r="VMS227" s="44"/>
      <c r="VMT227" s="44"/>
      <c r="VMU227" s="44"/>
      <c r="VMV227" s="44"/>
      <c r="VMW227" s="44"/>
      <c r="VMX227" s="44"/>
      <c r="VMY227" s="44"/>
      <c r="VMZ227" s="44"/>
      <c r="VNA227" s="44"/>
      <c r="VNB227" s="44"/>
      <c r="VNC227" s="44"/>
      <c r="VND227" s="44"/>
      <c r="VNE227" s="44"/>
      <c r="VNF227" s="44"/>
      <c r="VNG227" s="44"/>
      <c r="VNH227" s="44"/>
      <c r="VNI227" s="44"/>
      <c r="VNJ227" s="44"/>
      <c r="VNK227" s="44"/>
      <c r="VNL227" s="44"/>
      <c r="VNM227" s="44"/>
      <c r="VNN227" s="44"/>
      <c r="VNO227" s="44"/>
      <c r="VNP227" s="44"/>
      <c r="VNQ227" s="44"/>
      <c r="VNR227" s="44"/>
      <c r="VNS227" s="44"/>
      <c r="VNT227" s="44"/>
      <c r="VNU227" s="44"/>
      <c r="VNV227" s="44"/>
      <c r="VNW227" s="44"/>
      <c r="VNX227" s="44"/>
      <c r="VNY227" s="44"/>
      <c r="VNZ227" s="44"/>
      <c r="VOA227" s="44"/>
      <c r="VOB227" s="44"/>
      <c r="VOC227" s="44"/>
      <c r="VOD227" s="44"/>
      <c r="VOE227" s="44"/>
      <c r="VOF227" s="44"/>
      <c r="VOG227" s="44"/>
      <c r="VOH227" s="44"/>
      <c r="VOI227" s="44"/>
      <c r="VOJ227" s="44"/>
      <c r="VOK227" s="44"/>
      <c r="VOL227" s="44"/>
      <c r="VOM227" s="44"/>
      <c r="VON227" s="44"/>
      <c r="VOO227" s="44"/>
      <c r="VOP227" s="44"/>
      <c r="VOQ227" s="44"/>
      <c r="VOR227" s="44"/>
      <c r="VOS227" s="44"/>
      <c r="VOT227" s="44"/>
      <c r="VOU227" s="44"/>
      <c r="VOV227" s="44"/>
      <c r="VOW227" s="44"/>
      <c r="VOX227" s="44"/>
      <c r="VOY227" s="44"/>
      <c r="VOZ227" s="44"/>
      <c r="VPA227" s="44"/>
      <c r="VPB227" s="44"/>
      <c r="VPC227" s="44"/>
      <c r="VPD227" s="44"/>
      <c r="VPE227" s="44"/>
      <c r="VPF227" s="44"/>
      <c r="VPG227" s="44"/>
      <c r="VPH227" s="44"/>
      <c r="VPI227" s="44"/>
      <c r="VPJ227" s="44"/>
      <c r="VPK227" s="44"/>
      <c r="VPL227" s="44"/>
      <c r="VPM227" s="44"/>
      <c r="VPN227" s="44"/>
      <c r="VPO227" s="44"/>
      <c r="VPP227" s="44"/>
      <c r="VPQ227" s="44"/>
      <c r="VPR227" s="44"/>
      <c r="VPS227" s="44"/>
      <c r="VPT227" s="44"/>
      <c r="VPU227" s="44"/>
      <c r="VPV227" s="44"/>
      <c r="VPW227" s="44"/>
      <c r="VPX227" s="44"/>
      <c r="VPY227" s="44"/>
      <c r="VPZ227" s="44"/>
      <c r="VQA227" s="44"/>
      <c r="VQB227" s="44"/>
      <c r="VQC227" s="44"/>
      <c r="VQD227" s="44"/>
      <c r="VQE227" s="44"/>
      <c r="VQF227" s="44"/>
      <c r="VQG227" s="44"/>
      <c r="VQH227" s="44"/>
      <c r="VQI227" s="44"/>
      <c r="VQJ227" s="44"/>
      <c r="VQK227" s="44"/>
      <c r="VQL227" s="44"/>
      <c r="VQM227" s="44"/>
      <c r="VQN227" s="44"/>
      <c r="VQO227" s="44"/>
      <c r="VQP227" s="44"/>
      <c r="VQQ227" s="44"/>
      <c r="VQR227" s="44"/>
      <c r="VQS227" s="44"/>
      <c r="VQT227" s="44"/>
      <c r="VQU227" s="44"/>
      <c r="VQV227" s="44"/>
      <c r="VQW227" s="44"/>
      <c r="VQX227" s="44"/>
      <c r="VQY227" s="44"/>
      <c r="VQZ227" s="44"/>
      <c r="VRA227" s="44"/>
      <c r="VRB227" s="44"/>
      <c r="VRC227" s="44"/>
      <c r="VRD227" s="44"/>
      <c r="VRE227" s="44"/>
      <c r="VRF227" s="44"/>
      <c r="VRG227" s="44"/>
      <c r="VRH227" s="44"/>
      <c r="VRI227" s="44"/>
      <c r="VRJ227" s="44"/>
      <c r="VRK227" s="44"/>
      <c r="VRL227" s="44"/>
      <c r="VRM227" s="44"/>
      <c r="VRN227" s="44"/>
      <c r="VRO227" s="44"/>
      <c r="VRP227" s="44"/>
      <c r="VRQ227" s="44"/>
      <c r="VRR227" s="44"/>
      <c r="VRS227" s="44"/>
      <c r="VRT227" s="44"/>
      <c r="VRU227" s="44"/>
      <c r="VRV227" s="44"/>
      <c r="VRW227" s="44"/>
      <c r="VRX227" s="44"/>
      <c r="VRY227" s="44"/>
      <c r="VRZ227" s="44"/>
      <c r="VSA227" s="44"/>
      <c r="VSB227" s="44"/>
      <c r="VSC227" s="44"/>
      <c r="VSD227" s="44"/>
      <c r="VSE227" s="44"/>
      <c r="VSF227" s="44"/>
      <c r="VSG227" s="44"/>
      <c r="VSH227" s="44"/>
      <c r="VSI227" s="44"/>
      <c r="VSJ227" s="44"/>
      <c r="VSK227" s="44"/>
      <c r="VSL227" s="44"/>
      <c r="VSM227" s="44"/>
      <c r="VSN227" s="44"/>
      <c r="VSO227" s="44"/>
      <c r="VSP227" s="44"/>
      <c r="VSQ227" s="44"/>
      <c r="VSR227" s="44"/>
      <c r="VSS227" s="44"/>
      <c r="VST227" s="44"/>
      <c r="VSU227" s="44"/>
      <c r="VSV227" s="44"/>
      <c r="VSW227" s="44"/>
      <c r="VSX227" s="44"/>
      <c r="VSY227" s="44"/>
      <c r="VSZ227" s="44"/>
      <c r="VTA227" s="44"/>
      <c r="VTB227" s="44"/>
      <c r="VTC227" s="44"/>
      <c r="VTD227" s="44"/>
      <c r="VTE227" s="44"/>
      <c r="VTF227" s="44"/>
      <c r="VTG227" s="44"/>
      <c r="VTH227" s="44"/>
      <c r="VTI227" s="44"/>
      <c r="VTJ227" s="44"/>
      <c r="VTK227" s="44"/>
      <c r="VTL227" s="44"/>
      <c r="VTM227" s="44"/>
      <c r="VTN227" s="44"/>
      <c r="VTO227" s="44"/>
      <c r="VTP227" s="44"/>
      <c r="VTQ227" s="44"/>
      <c r="VTR227" s="44"/>
      <c r="VTS227" s="44"/>
      <c r="VTT227" s="44"/>
      <c r="VTU227" s="44"/>
      <c r="VTV227" s="44"/>
      <c r="VTW227" s="44"/>
      <c r="VTX227" s="44"/>
      <c r="VTY227" s="44"/>
      <c r="VTZ227" s="44"/>
      <c r="VUA227" s="44"/>
      <c r="VUB227" s="44"/>
      <c r="VUC227" s="44"/>
      <c r="VUD227" s="44"/>
      <c r="VUE227" s="44"/>
      <c r="VUF227" s="44"/>
      <c r="VUG227" s="44"/>
      <c r="VUH227" s="44"/>
      <c r="VUI227" s="44"/>
      <c r="VUJ227" s="44"/>
      <c r="VUK227" s="44"/>
      <c r="VUL227" s="44"/>
      <c r="VUM227" s="44"/>
      <c r="VUN227" s="44"/>
      <c r="VUO227" s="44"/>
      <c r="VUP227" s="44"/>
      <c r="VUQ227" s="44"/>
      <c r="VUR227" s="44"/>
      <c r="VUS227" s="44"/>
      <c r="VUT227" s="44"/>
      <c r="VUU227" s="44"/>
      <c r="VUV227" s="44"/>
      <c r="VUW227" s="44"/>
      <c r="VUX227" s="44"/>
      <c r="VUY227" s="44"/>
      <c r="VUZ227" s="44"/>
      <c r="VVA227" s="44"/>
      <c r="VVB227" s="44"/>
      <c r="VVC227" s="44"/>
      <c r="VVD227" s="44"/>
      <c r="VVE227" s="44"/>
      <c r="VVF227" s="44"/>
      <c r="VVG227" s="44"/>
      <c r="VVH227" s="44"/>
      <c r="VVI227" s="44"/>
      <c r="VVJ227" s="44"/>
      <c r="VVK227" s="44"/>
      <c r="VVL227" s="44"/>
      <c r="VVM227" s="44"/>
      <c r="VVN227" s="44"/>
      <c r="VVO227" s="44"/>
      <c r="VVP227" s="44"/>
      <c r="VVQ227" s="44"/>
      <c r="VVR227" s="44"/>
      <c r="VVS227" s="44"/>
      <c r="VVT227" s="44"/>
      <c r="VVU227" s="44"/>
      <c r="VVV227" s="44"/>
      <c r="VVW227" s="44"/>
      <c r="VVX227" s="44"/>
      <c r="VVY227" s="44"/>
      <c r="VVZ227" s="44"/>
      <c r="VWA227" s="44"/>
      <c r="VWB227" s="44"/>
      <c r="VWC227" s="44"/>
      <c r="VWD227" s="44"/>
      <c r="VWE227" s="44"/>
      <c r="VWF227" s="44"/>
      <c r="VWG227" s="44"/>
      <c r="VWH227" s="44"/>
      <c r="VWI227" s="44"/>
      <c r="VWJ227" s="44"/>
      <c r="VWK227" s="44"/>
      <c r="VWL227" s="44"/>
      <c r="VWM227" s="44"/>
      <c r="VWN227" s="44"/>
      <c r="VWO227" s="44"/>
      <c r="VWP227" s="44"/>
      <c r="VWQ227" s="44"/>
      <c r="VWR227" s="44"/>
      <c r="VWS227" s="44"/>
      <c r="VWT227" s="44"/>
      <c r="VWU227" s="44"/>
      <c r="VWV227" s="44"/>
      <c r="VWW227" s="44"/>
      <c r="VWX227" s="44"/>
      <c r="VWY227" s="44"/>
      <c r="VWZ227" s="44"/>
      <c r="VXA227" s="44"/>
      <c r="VXB227" s="44"/>
      <c r="VXC227" s="44"/>
      <c r="VXD227" s="44"/>
      <c r="VXE227" s="44"/>
      <c r="VXF227" s="44"/>
      <c r="VXG227" s="44"/>
      <c r="VXH227" s="44"/>
      <c r="VXI227" s="44"/>
      <c r="VXJ227" s="44"/>
      <c r="VXK227" s="44"/>
      <c r="VXL227" s="44"/>
      <c r="VXM227" s="44"/>
      <c r="VXN227" s="44"/>
      <c r="VXO227" s="44"/>
      <c r="VXP227" s="44"/>
      <c r="VXQ227" s="44"/>
      <c r="VXR227" s="44"/>
      <c r="VXS227" s="44"/>
      <c r="VXT227" s="44"/>
      <c r="VXU227" s="44"/>
      <c r="VXV227" s="44"/>
      <c r="VXW227" s="44"/>
      <c r="VXX227" s="44"/>
      <c r="VXY227" s="44"/>
      <c r="VXZ227" s="44"/>
      <c r="VYA227" s="44"/>
      <c r="VYB227" s="44"/>
      <c r="VYC227" s="44"/>
      <c r="VYD227" s="44"/>
      <c r="VYE227" s="44"/>
      <c r="VYF227" s="44"/>
      <c r="VYG227" s="44"/>
      <c r="VYH227" s="44"/>
      <c r="VYI227" s="44"/>
      <c r="VYJ227" s="44"/>
      <c r="VYK227" s="44"/>
      <c r="VYL227" s="44"/>
      <c r="VYM227" s="44"/>
      <c r="VYN227" s="44"/>
      <c r="VYO227" s="44"/>
      <c r="VYP227" s="44"/>
      <c r="VYQ227" s="44"/>
      <c r="VYR227" s="44"/>
      <c r="VYS227" s="44"/>
      <c r="VYT227" s="44"/>
      <c r="VYU227" s="44"/>
      <c r="VYV227" s="44"/>
      <c r="VYW227" s="44"/>
      <c r="VYX227" s="44"/>
      <c r="VYY227" s="44"/>
      <c r="VYZ227" s="44"/>
      <c r="VZA227" s="44"/>
      <c r="VZB227" s="44"/>
      <c r="VZC227" s="44"/>
      <c r="VZD227" s="44"/>
      <c r="VZE227" s="44"/>
      <c r="VZF227" s="44"/>
      <c r="VZG227" s="44"/>
      <c r="VZH227" s="44"/>
      <c r="VZI227" s="44"/>
      <c r="VZJ227" s="44"/>
      <c r="VZK227" s="44"/>
      <c r="VZL227" s="44"/>
      <c r="VZM227" s="44"/>
      <c r="VZN227" s="44"/>
      <c r="VZO227" s="44"/>
      <c r="VZP227" s="44"/>
      <c r="VZQ227" s="44"/>
      <c r="VZR227" s="44"/>
      <c r="VZS227" s="44"/>
      <c r="VZT227" s="44"/>
      <c r="VZU227" s="44"/>
      <c r="VZV227" s="44"/>
      <c r="VZW227" s="44"/>
      <c r="VZX227" s="44"/>
      <c r="VZY227" s="44"/>
      <c r="VZZ227" s="44"/>
      <c r="WAA227" s="44"/>
      <c r="WAB227" s="44"/>
      <c r="WAC227" s="44"/>
      <c r="WAD227" s="44"/>
      <c r="WAE227" s="44"/>
      <c r="WAF227" s="44"/>
      <c r="WAG227" s="44"/>
      <c r="WAH227" s="44"/>
      <c r="WAI227" s="44"/>
      <c r="WAJ227" s="44"/>
      <c r="WAK227" s="44"/>
      <c r="WAL227" s="44"/>
      <c r="WAM227" s="44"/>
      <c r="WAN227" s="44"/>
      <c r="WAO227" s="44"/>
      <c r="WAP227" s="44"/>
      <c r="WAQ227" s="44"/>
      <c r="WAR227" s="44"/>
      <c r="WAS227" s="44"/>
      <c r="WAT227" s="44"/>
      <c r="WAU227" s="44"/>
      <c r="WAV227" s="44"/>
      <c r="WAW227" s="44"/>
      <c r="WAX227" s="44"/>
      <c r="WAY227" s="44"/>
      <c r="WAZ227" s="44"/>
      <c r="WBA227" s="44"/>
      <c r="WBB227" s="44"/>
      <c r="WBC227" s="44"/>
      <c r="WBD227" s="44"/>
      <c r="WBE227" s="44"/>
      <c r="WBF227" s="44"/>
      <c r="WBG227" s="44"/>
      <c r="WBH227" s="44"/>
      <c r="WBI227" s="44"/>
      <c r="WBJ227" s="44"/>
      <c r="WBK227" s="44"/>
      <c r="WBL227" s="44"/>
      <c r="WBM227" s="44"/>
      <c r="WBN227" s="44"/>
      <c r="WBO227" s="44"/>
      <c r="WBP227" s="44"/>
      <c r="WBQ227" s="44"/>
      <c r="WBR227" s="44"/>
      <c r="WBS227" s="44"/>
      <c r="WBT227" s="44"/>
      <c r="WBU227" s="44"/>
      <c r="WBV227" s="44"/>
      <c r="WBW227" s="44"/>
      <c r="WBX227" s="44"/>
      <c r="WBY227" s="44"/>
      <c r="WBZ227" s="44"/>
      <c r="WCA227" s="44"/>
      <c r="WCB227" s="44"/>
      <c r="WCC227" s="44"/>
      <c r="WCD227" s="44"/>
      <c r="WCE227" s="44"/>
      <c r="WCF227" s="44"/>
      <c r="WCG227" s="44"/>
      <c r="WCH227" s="44"/>
      <c r="WCI227" s="44"/>
      <c r="WCJ227" s="44"/>
      <c r="WCK227" s="44"/>
      <c r="WCL227" s="44"/>
      <c r="WCM227" s="44"/>
      <c r="WCN227" s="44"/>
      <c r="WCO227" s="44"/>
      <c r="WCP227" s="44"/>
      <c r="WCQ227" s="44"/>
      <c r="WCR227" s="44"/>
      <c r="WCS227" s="44"/>
      <c r="WCT227" s="44"/>
      <c r="WCU227" s="44"/>
      <c r="WCV227" s="44"/>
      <c r="WCW227" s="44"/>
      <c r="WCX227" s="44"/>
      <c r="WCY227" s="44"/>
      <c r="WCZ227" s="44"/>
      <c r="WDA227" s="44"/>
      <c r="WDB227" s="44"/>
      <c r="WDC227" s="44"/>
      <c r="WDD227" s="44"/>
      <c r="WDE227" s="44"/>
      <c r="WDF227" s="44"/>
      <c r="WDG227" s="44"/>
      <c r="WDH227" s="44"/>
      <c r="WDI227" s="44"/>
      <c r="WDJ227" s="44"/>
      <c r="WDK227" s="44"/>
      <c r="WDL227" s="44"/>
      <c r="WDM227" s="44"/>
      <c r="WDN227" s="44"/>
      <c r="WDO227" s="44"/>
      <c r="WDP227" s="44"/>
      <c r="WDQ227" s="44"/>
      <c r="WDR227" s="44"/>
      <c r="WDS227" s="44"/>
      <c r="WDT227" s="44"/>
      <c r="WDU227" s="44"/>
      <c r="WDV227" s="44"/>
      <c r="WDW227" s="44"/>
      <c r="WDX227" s="44"/>
      <c r="WDY227" s="44"/>
      <c r="WDZ227" s="44"/>
      <c r="WEA227" s="44"/>
      <c r="WEB227" s="44"/>
      <c r="WEC227" s="44"/>
      <c r="WED227" s="44"/>
      <c r="WEE227" s="44"/>
      <c r="WEF227" s="44"/>
      <c r="WEG227" s="44"/>
      <c r="WEH227" s="44"/>
      <c r="WEI227" s="44"/>
      <c r="WEJ227" s="44"/>
      <c r="WEK227" s="44"/>
      <c r="WEL227" s="44"/>
      <c r="WEM227" s="44"/>
      <c r="WEN227" s="44"/>
      <c r="WEO227" s="44"/>
      <c r="WEP227" s="44"/>
      <c r="WEQ227" s="44"/>
      <c r="WER227" s="44"/>
      <c r="WES227" s="44"/>
      <c r="WET227" s="44"/>
      <c r="WEU227" s="44"/>
      <c r="WEV227" s="44"/>
      <c r="WEW227" s="44"/>
      <c r="WEX227" s="44"/>
      <c r="WEY227" s="44"/>
      <c r="WEZ227" s="44"/>
      <c r="WFA227" s="44"/>
      <c r="WFB227" s="44"/>
      <c r="WFC227" s="44"/>
      <c r="WFD227" s="44"/>
      <c r="WFE227" s="44"/>
      <c r="WFF227" s="44"/>
      <c r="WFG227" s="44"/>
      <c r="WFH227" s="44"/>
      <c r="WFI227" s="44"/>
      <c r="WFJ227" s="44"/>
      <c r="WFK227" s="44"/>
      <c r="WFL227" s="44"/>
      <c r="WFM227" s="44"/>
      <c r="WFN227" s="44"/>
      <c r="WFO227" s="44"/>
      <c r="WFP227" s="44"/>
      <c r="WFQ227" s="44"/>
      <c r="WFR227" s="44"/>
      <c r="WFS227" s="44"/>
      <c r="WFT227" s="44"/>
      <c r="WFU227" s="44"/>
      <c r="WFV227" s="44"/>
      <c r="WFW227" s="44"/>
      <c r="WFX227" s="44"/>
      <c r="WFY227" s="44"/>
      <c r="WFZ227" s="44"/>
      <c r="WGA227" s="44"/>
      <c r="WGB227" s="44"/>
      <c r="WGC227" s="44"/>
      <c r="WGD227" s="44"/>
      <c r="WGE227" s="44"/>
      <c r="WGF227" s="44"/>
      <c r="WGG227" s="44"/>
      <c r="WGH227" s="44"/>
      <c r="WGI227" s="44"/>
      <c r="WGJ227" s="44"/>
      <c r="WGK227" s="44"/>
      <c r="WGL227" s="44"/>
      <c r="WGM227" s="44"/>
      <c r="WGN227" s="44"/>
      <c r="WGO227" s="44"/>
      <c r="WGP227" s="44"/>
      <c r="WGQ227" s="44"/>
      <c r="WGR227" s="44"/>
      <c r="WGS227" s="44"/>
      <c r="WGT227" s="44"/>
      <c r="WGU227" s="44"/>
      <c r="WGV227" s="44"/>
      <c r="WGW227" s="44"/>
      <c r="WGX227" s="44"/>
      <c r="WGY227" s="44"/>
      <c r="WGZ227" s="44"/>
      <c r="WHA227" s="44"/>
      <c r="WHB227" s="44"/>
      <c r="WHC227" s="44"/>
      <c r="WHD227" s="44"/>
      <c r="WHE227" s="44"/>
      <c r="WHF227" s="44"/>
      <c r="WHG227" s="44"/>
      <c r="WHH227" s="44"/>
      <c r="WHI227" s="44"/>
      <c r="WHJ227" s="44"/>
      <c r="WHK227" s="44"/>
      <c r="WHL227" s="44"/>
      <c r="WHM227" s="44"/>
      <c r="WHN227" s="44"/>
      <c r="WHO227" s="44"/>
      <c r="WHP227" s="44"/>
      <c r="WHQ227" s="44"/>
      <c r="WHR227" s="44"/>
      <c r="WHS227" s="44"/>
      <c r="WHT227" s="44"/>
      <c r="WHU227" s="44"/>
      <c r="WHV227" s="44"/>
      <c r="WHW227" s="44"/>
      <c r="WHX227" s="44"/>
      <c r="WHY227" s="44"/>
      <c r="WHZ227" s="44"/>
      <c r="WIA227" s="44"/>
      <c r="WIB227" s="44"/>
      <c r="WIC227" s="44"/>
      <c r="WID227" s="44"/>
      <c r="WIE227" s="44"/>
      <c r="WIF227" s="44"/>
      <c r="WIG227" s="44"/>
      <c r="WIH227" s="44"/>
      <c r="WII227" s="44"/>
      <c r="WIJ227" s="44"/>
      <c r="WIK227" s="44"/>
      <c r="WIL227" s="44"/>
      <c r="WIM227" s="44"/>
      <c r="WIN227" s="44"/>
      <c r="WIO227" s="44"/>
      <c r="WIP227" s="44"/>
      <c r="WIQ227" s="44"/>
      <c r="WIR227" s="44"/>
      <c r="WIS227" s="44"/>
      <c r="WIT227" s="44"/>
      <c r="WIU227" s="44"/>
      <c r="WIV227" s="44"/>
      <c r="WIW227" s="44"/>
      <c r="WIX227" s="44"/>
      <c r="WIY227" s="44"/>
      <c r="WIZ227" s="44"/>
      <c r="WJA227" s="44"/>
      <c r="WJB227" s="44"/>
      <c r="WJC227" s="44"/>
      <c r="WJD227" s="44"/>
      <c r="WJE227" s="44"/>
      <c r="WJF227" s="44"/>
      <c r="WJG227" s="44"/>
      <c r="WJH227" s="44"/>
      <c r="WJI227" s="44"/>
      <c r="WJJ227" s="44"/>
      <c r="WJK227" s="44"/>
      <c r="WJL227" s="44"/>
      <c r="WJM227" s="44"/>
      <c r="WJN227" s="44"/>
      <c r="WJO227" s="44"/>
      <c r="WJP227" s="44"/>
      <c r="WJQ227" s="44"/>
      <c r="WJR227" s="44"/>
      <c r="WJS227" s="44"/>
      <c r="WJT227" s="44"/>
      <c r="WJU227" s="44"/>
      <c r="WJV227" s="44"/>
      <c r="WJW227" s="44"/>
      <c r="WJX227" s="44"/>
      <c r="WJY227" s="44"/>
      <c r="WJZ227" s="44"/>
      <c r="WKA227" s="44"/>
      <c r="WKB227" s="44"/>
      <c r="WKC227" s="44"/>
      <c r="WKD227" s="44"/>
      <c r="WKE227" s="44"/>
      <c r="WKF227" s="44"/>
      <c r="WKG227" s="44"/>
      <c r="WKH227" s="44"/>
      <c r="WKI227" s="44"/>
      <c r="WKJ227" s="44"/>
      <c r="WKK227" s="44"/>
      <c r="WKL227" s="44"/>
      <c r="WKM227" s="44"/>
      <c r="WKN227" s="44"/>
      <c r="WKO227" s="44"/>
      <c r="WKP227" s="44"/>
      <c r="WKQ227" s="44"/>
      <c r="WKR227" s="44"/>
      <c r="WKS227" s="44"/>
      <c r="WKT227" s="44"/>
      <c r="WKU227" s="44"/>
      <c r="WKV227" s="44"/>
      <c r="WKW227" s="44"/>
      <c r="WKX227" s="44"/>
      <c r="WKY227" s="44"/>
      <c r="WKZ227" s="44"/>
      <c r="WLA227" s="44"/>
      <c r="WLB227" s="44"/>
      <c r="WLC227" s="44"/>
      <c r="WLD227" s="44"/>
      <c r="WLE227" s="44"/>
      <c r="WLF227" s="44"/>
      <c r="WLG227" s="44"/>
      <c r="WLH227" s="44"/>
      <c r="WLI227" s="44"/>
      <c r="WLJ227" s="44"/>
      <c r="WLK227" s="44"/>
      <c r="WLL227" s="44"/>
      <c r="WLM227" s="44"/>
      <c r="WLN227" s="44"/>
      <c r="WLO227" s="44"/>
      <c r="WLP227" s="44"/>
      <c r="WLQ227" s="44"/>
      <c r="WLR227" s="44"/>
      <c r="WLS227" s="44"/>
      <c r="WLT227" s="44"/>
      <c r="WLU227" s="44"/>
      <c r="WLV227" s="44"/>
      <c r="WLW227" s="44"/>
      <c r="WLX227" s="44"/>
      <c r="WLY227" s="44"/>
      <c r="WLZ227" s="44"/>
      <c r="WMA227" s="44"/>
      <c r="WMB227" s="44"/>
      <c r="WMC227" s="44"/>
      <c r="WMD227" s="44"/>
      <c r="WME227" s="44"/>
      <c r="WMF227" s="44"/>
      <c r="WMG227" s="44"/>
      <c r="WMH227" s="44"/>
      <c r="WMI227" s="44"/>
      <c r="WMJ227" s="44"/>
      <c r="WMK227" s="44"/>
      <c r="WML227" s="44"/>
      <c r="WMM227" s="44"/>
      <c r="WMN227" s="44"/>
      <c r="WMO227" s="44"/>
      <c r="WMP227" s="44"/>
      <c r="WMQ227" s="44"/>
      <c r="WMR227" s="44"/>
      <c r="WMS227" s="44"/>
      <c r="WMT227" s="44"/>
      <c r="WMU227" s="44"/>
      <c r="WMV227" s="44"/>
      <c r="WMW227" s="44"/>
      <c r="WMX227" s="44"/>
      <c r="WMY227" s="44"/>
      <c r="WMZ227" s="44"/>
      <c r="WNA227" s="44"/>
      <c r="WNB227" s="44"/>
      <c r="WNC227" s="44"/>
      <c r="WND227" s="44"/>
      <c r="WNE227" s="44"/>
      <c r="WNF227" s="44"/>
      <c r="WNG227" s="44"/>
      <c r="WNH227" s="44"/>
      <c r="WNI227" s="44"/>
      <c r="WNJ227" s="44"/>
      <c r="WNK227" s="44"/>
      <c r="WNL227" s="44"/>
      <c r="WNM227" s="44"/>
      <c r="WNN227" s="44"/>
      <c r="WNO227" s="44"/>
      <c r="WNP227" s="44"/>
      <c r="WNQ227" s="44"/>
      <c r="WNR227" s="44"/>
      <c r="WNS227" s="44"/>
      <c r="WNT227" s="44"/>
      <c r="WNU227" s="44"/>
      <c r="WNV227" s="44"/>
      <c r="WNW227" s="44"/>
      <c r="WNX227" s="44"/>
      <c r="WNY227" s="44"/>
      <c r="WNZ227" s="44"/>
      <c r="WOA227" s="44"/>
      <c r="WOB227" s="44"/>
      <c r="WOC227" s="44"/>
      <c r="WOD227" s="44"/>
      <c r="WOE227" s="44"/>
      <c r="WOF227" s="44"/>
      <c r="WOG227" s="44"/>
      <c r="WOH227" s="44"/>
      <c r="WOI227" s="44"/>
      <c r="WOJ227" s="44"/>
      <c r="WOK227" s="44"/>
      <c r="WOL227" s="44"/>
      <c r="WOM227" s="44"/>
      <c r="WON227" s="44"/>
      <c r="WOO227" s="44"/>
      <c r="WOP227" s="44"/>
      <c r="WOQ227" s="44"/>
      <c r="WOR227" s="44"/>
      <c r="WOS227" s="44"/>
      <c r="WOT227" s="44"/>
      <c r="WOU227" s="44"/>
      <c r="WOV227" s="44"/>
      <c r="WOW227" s="44"/>
      <c r="WOX227" s="44"/>
      <c r="WOY227" s="44"/>
      <c r="WOZ227" s="44"/>
      <c r="WPA227" s="44"/>
      <c r="WPB227" s="44"/>
      <c r="WPC227" s="44"/>
      <c r="WPD227" s="44"/>
      <c r="WPE227" s="44"/>
      <c r="WPF227" s="44"/>
      <c r="WPG227" s="44"/>
      <c r="WPH227" s="44"/>
      <c r="WPI227" s="44"/>
      <c r="WPJ227" s="44"/>
      <c r="WPK227" s="44"/>
      <c r="WPL227" s="44"/>
      <c r="WPM227" s="44"/>
      <c r="WPN227" s="44"/>
      <c r="WPO227" s="44"/>
      <c r="WPP227" s="44"/>
      <c r="WPQ227" s="44"/>
      <c r="WPR227" s="44"/>
      <c r="WPS227" s="44"/>
      <c r="WPT227" s="44"/>
      <c r="WPU227" s="44"/>
      <c r="WPV227" s="44"/>
      <c r="WPW227" s="44"/>
      <c r="WPX227" s="44"/>
      <c r="WPY227" s="44"/>
      <c r="WPZ227" s="44"/>
      <c r="WQA227" s="44"/>
      <c r="WQB227" s="44"/>
      <c r="WQC227" s="44"/>
      <c r="WQD227" s="44"/>
      <c r="WQE227" s="44"/>
      <c r="WQF227" s="44"/>
      <c r="WQG227" s="44"/>
      <c r="WQH227" s="44"/>
      <c r="WQI227" s="44"/>
      <c r="WQJ227" s="44"/>
      <c r="WQK227" s="44"/>
      <c r="WQL227" s="44"/>
      <c r="WQM227" s="44"/>
      <c r="WQN227" s="44"/>
      <c r="WQO227" s="44"/>
      <c r="WQP227" s="44"/>
      <c r="WQQ227" s="44"/>
      <c r="WQR227" s="44"/>
      <c r="WQS227" s="44"/>
      <c r="WQT227" s="44"/>
      <c r="WQU227" s="44"/>
      <c r="WQV227" s="44"/>
      <c r="WQW227" s="44"/>
      <c r="WQX227" s="44"/>
      <c r="WQY227" s="44"/>
      <c r="WQZ227" s="44"/>
      <c r="WRA227" s="44"/>
      <c r="WRB227" s="44"/>
      <c r="WRC227" s="44"/>
      <c r="WRD227" s="44"/>
      <c r="WRE227" s="44"/>
      <c r="WRF227" s="44"/>
      <c r="WRG227" s="44"/>
      <c r="WRH227" s="44"/>
      <c r="WRI227" s="44"/>
      <c r="WRJ227" s="44"/>
      <c r="WRK227" s="44"/>
      <c r="WRL227" s="44"/>
      <c r="WRM227" s="44"/>
      <c r="WRN227" s="44"/>
      <c r="WRO227" s="44"/>
      <c r="WRP227" s="44"/>
      <c r="WRQ227" s="44"/>
      <c r="WRR227" s="44"/>
      <c r="WRS227" s="44"/>
      <c r="WRT227" s="44"/>
      <c r="WRU227" s="44"/>
      <c r="WRV227" s="44"/>
      <c r="WRW227" s="44"/>
      <c r="WRX227" s="44"/>
      <c r="WRY227" s="44"/>
      <c r="WRZ227" s="44"/>
      <c r="WSA227" s="44"/>
      <c r="WSB227" s="44"/>
      <c r="WSC227" s="44"/>
      <c r="WSD227" s="44"/>
      <c r="WSE227" s="44"/>
      <c r="WSF227" s="44"/>
      <c r="WSG227" s="44"/>
      <c r="WSH227" s="44"/>
      <c r="WSI227" s="44"/>
      <c r="WSJ227" s="44"/>
      <c r="WSK227" s="44"/>
      <c r="WSL227" s="44"/>
      <c r="WSM227" s="44"/>
      <c r="WSN227" s="44"/>
      <c r="WSO227" s="44"/>
      <c r="WSP227" s="44"/>
      <c r="WSQ227" s="44"/>
      <c r="WSR227" s="44"/>
      <c r="WSS227" s="44"/>
      <c r="WST227" s="44"/>
      <c r="WSU227" s="44"/>
      <c r="WSV227" s="44"/>
      <c r="WSW227" s="44"/>
      <c r="WSX227" s="44"/>
      <c r="WSY227" s="44"/>
      <c r="WSZ227" s="44"/>
      <c r="WTA227" s="44"/>
      <c r="WTB227" s="44"/>
      <c r="WTC227" s="44"/>
      <c r="WTD227" s="44"/>
      <c r="WTE227" s="44"/>
      <c r="WTF227" s="44"/>
      <c r="WTG227" s="44"/>
      <c r="WTH227" s="44"/>
      <c r="WTI227" s="44"/>
      <c r="WTJ227" s="44"/>
      <c r="WTK227" s="44"/>
      <c r="WTL227" s="44"/>
      <c r="WTM227" s="44"/>
      <c r="WTN227" s="44"/>
      <c r="WTO227" s="44"/>
      <c r="WTP227" s="44"/>
      <c r="WTQ227" s="44"/>
      <c r="WTR227" s="44"/>
      <c r="WTS227" s="44"/>
      <c r="WTT227" s="44"/>
      <c r="WTU227" s="44"/>
      <c r="WTV227" s="44"/>
      <c r="WTW227" s="44"/>
      <c r="WTX227" s="44"/>
      <c r="WTY227" s="44"/>
      <c r="WTZ227" s="44"/>
      <c r="WUA227" s="44"/>
      <c r="WUB227" s="44"/>
      <c r="WUC227" s="44"/>
      <c r="WUD227" s="44"/>
      <c r="WUE227" s="44"/>
      <c r="WUF227" s="44"/>
      <c r="WUG227" s="44"/>
      <c r="WUH227" s="44"/>
      <c r="WUI227" s="44"/>
      <c r="WUJ227" s="44"/>
      <c r="WUK227" s="44"/>
      <c r="WUL227" s="44"/>
      <c r="WUM227" s="44"/>
      <c r="WUN227" s="44"/>
      <c r="WUO227" s="44"/>
      <c r="WUP227" s="44"/>
      <c r="WUQ227" s="44"/>
      <c r="WUR227" s="44"/>
      <c r="WUS227" s="44"/>
      <c r="WUT227" s="44"/>
      <c r="WUU227" s="44"/>
      <c r="WUV227" s="44"/>
      <c r="WUW227" s="44"/>
      <c r="WUX227" s="44"/>
      <c r="WUY227" s="44"/>
      <c r="WUZ227" s="44"/>
      <c r="WVA227" s="44"/>
      <c r="WVB227" s="44"/>
      <c r="WVC227" s="44"/>
      <c r="WVD227" s="44"/>
      <c r="WVE227" s="44"/>
      <c r="WVF227" s="44"/>
      <c r="WVG227" s="44"/>
      <c r="WVH227" s="44"/>
      <c r="WVI227" s="44"/>
      <c r="WVJ227" s="44"/>
      <c r="WVK227" s="44"/>
      <c r="WVL227" s="44"/>
      <c r="WVM227" s="44"/>
      <c r="WVN227" s="44"/>
      <c r="WVO227" s="44"/>
      <c r="WVP227" s="44"/>
      <c r="WVQ227" s="44"/>
      <c r="WVR227" s="44"/>
      <c r="WVS227" s="44"/>
      <c r="WVT227" s="44"/>
      <c r="WVU227" s="44"/>
      <c r="WVV227" s="44"/>
      <c r="WVW227" s="44"/>
      <c r="WVX227" s="44"/>
      <c r="WVY227" s="44"/>
      <c r="WVZ227" s="44"/>
      <c r="WWA227" s="44"/>
      <c r="WWB227" s="44"/>
      <c r="WWC227" s="44"/>
      <c r="WWD227" s="44"/>
      <c r="WWE227" s="44"/>
      <c r="WWF227" s="44"/>
      <c r="WWG227" s="44"/>
      <c r="WWH227" s="44"/>
      <c r="WWI227" s="44"/>
      <c r="WWJ227" s="44"/>
      <c r="WWK227" s="44"/>
      <c r="WWL227" s="44"/>
      <c r="WWM227" s="44"/>
      <c r="WWN227" s="44"/>
      <c r="WWO227" s="44"/>
      <c r="WWP227" s="44"/>
      <c r="WWQ227" s="44"/>
      <c r="WWR227" s="44"/>
      <c r="WWS227" s="44"/>
      <c r="WWT227" s="44"/>
      <c r="WWU227" s="44"/>
      <c r="WWV227" s="44"/>
      <c r="WWW227" s="44"/>
      <c r="WWX227" s="44"/>
      <c r="WWY227" s="44"/>
      <c r="WWZ227" s="44"/>
      <c r="WXA227" s="44"/>
      <c r="WXB227" s="44"/>
      <c r="WXC227" s="44"/>
      <c r="WXD227" s="44"/>
      <c r="WXE227" s="44"/>
      <c r="WXF227" s="44"/>
      <c r="WXG227" s="44"/>
      <c r="WXH227" s="44"/>
      <c r="WXI227" s="44"/>
      <c r="WXJ227" s="44"/>
      <c r="WXK227" s="44"/>
      <c r="WXL227" s="44"/>
      <c r="WXM227" s="44"/>
      <c r="WXN227" s="44"/>
      <c r="WXO227" s="44"/>
      <c r="WXP227" s="44"/>
      <c r="WXQ227" s="44"/>
      <c r="WXR227" s="44"/>
      <c r="WXS227" s="44"/>
      <c r="WXT227" s="44"/>
      <c r="WXU227" s="44"/>
      <c r="WXV227" s="44"/>
      <c r="WXW227" s="44"/>
      <c r="WXX227" s="44"/>
      <c r="WXY227" s="44"/>
      <c r="WXZ227" s="44"/>
      <c r="WYA227" s="44"/>
      <c r="WYB227" s="44"/>
      <c r="WYC227" s="44"/>
      <c r="WYD227" s="44"/>
      <c r="WYE227" s="44"/>
      <c r="WYF227" s="44"/>
      <c r="WYG227" s="44"/>
      <c r="WYH227" s="44"/>
      <c r="WYI227" s="44"/>
      <c r="WYJ227" s="44"/>
      <c r="WYK227" s="44"/>
      <c r="WYL227" s="44"/>
      <c r="WYM227" s="44"/>
      <c r="WYN227" s="44"/>
      <c r="WYO227" s="44"/>
      <c r="WYP227" s="44"/>
      <c r="WYQ227" s="44"/>
      <c r="WYR227" s="44"/>
      <c r="WYS227" s="44"/>
      <c r="WYT227" s="44"/>
      <c r="WYU227" s="44"/>
      <c r="WYV227" s="44"/>
      <c r="WYW227" s="44"/>
      <c r="WYX227" s="44"/>
      <c r="WYY227" s="44"/>
      <c r="WYZ227" s="44"/>
      <c r="WZA227" s="44"/>
      <c r="WZB227" s="44"/>
      <c r="WZC227" s="44"/>
      <c r="WZD227" s="44"/>
      <c r="WZE227" s="44"/>
      <c r="WZF227" s="44"/>
      <c r="WZG227" s="44"/>
      <c r="WZH227" s="44"/>
      <c r="WZI227" s="44"/>
      <c r="WZJ227" s="44"/>
      <c r="WZK227" s="44"/>
      <c r="WZL227" s="44"/>
      <c r="WZM227" s="44"/>
      <c r="WZN227" s="44"/>
      <c r="WZO227" s="44"/>
      <c r="WZP227" s="44"/>
      <c r="WZQ227" s="44"/>
      <c r="WZR227" s="44"/>
      <c r="WZS227" s="44"/>
      <c r="WZT227" s="44"/>
      <c r="WZU227" s="44"/>
      <c r="WZV227" s="44"/>
      <c r="WZW227" s="44"/>
      <c r="WZX227" s="44"/>
      <c r="WZY227" s="44"/>
      <c r="WZZ227" s="44"/>
      <c r="XAA227" s="44"/>
      <c r="XAB227" s="44"/>
      <c r="XAC227" s="44"/>
      <c r="XAD227" s="44"/>
      <c r="XAE227" s="44"/>
      <c r="XAF227" s="44"/>
      <c r="XAG227" s="44"/>
      <c r="XAH227" s="44"/>
      <c r="XAI227" s="44"/>
      <c r="XAJ227" s="44"/>
      <c r="XAK227" s="44"/>
      <c r="XAL227" s="44"/>
      <c r="XAM227" s="44"/>
      <c r="XAN227" s="44"/>
      <c r="XAO227" s="44"/>
      <c r="XAP227" s="44"/>
      <c r="XAQ227" s="44"/>
      <c r="XAR227" s="44"/>
      <c r="XAS227" s="44"/>
      <c r="XAT227" s="44"/>
      <c r="XAU227" s="44"/>
      <c r="XAV227" s="44"/>
      <c r="XAW227" s="44"/>
      <c r="XAX227" s="44"/>
      <c r="XAY227" s="44"/>
      <c r="XAZ227" s="44"/>
      <c r="XBA227" s="44"/>
      <c r="XBB227" s="44"/>
      <c r="XBC227" s="44"/>
      <c r="XBD227" s="44"/>
      <c r="XBE227" s="44"/>
      <c r="XBF227" s="44"/>
      <c r="XBG227" s="44"/>
      <c r="XBH227" s="44"/>
      <c r="XBI227" s="44"/>
      <c r="XBJ227" s="44"/>
      <c r="XBK227" s="44"/>
      <c r="XBL227" s="44"/>
      <c r="XBM227" s="44"/>
      <c r="XBN227" s="44"/>
      <c r="XBO227" s="44"/>
      <c r="XBP227" s="44"/>
      <c r="XBQ227" s="44"/>
      <c r="XBR227" s="44"/>
      <c r="XBS227" s="44"/>
      <c r="XBT227" s="44"/>
      <c r="XBU227" s="44"/>
      <c r="XBV227" s="44"/>
      <c r="XBW227" s="44"/>
      <c r="XBX227" s="44"/>
      <c r="XBY227" s="44"/>
      <c r="XBZ227" s="44"/>
      <c r="XCA227" s="44"/>
      <c r="XCB227" s="44"/>
      <c r="XCC227" s="44"/>
      <c r="XCD227" s="44"/>
      <c r="XCE227" s="44"/>
      <c r="XCF227" s="44"/>
      <c r="XCG227" s="44"/>
      <c r="XCH227" s="44"/>
      <c r="XCI227" s="44"/>
      <c r="XCJ227" s="44"/>
      <c r="XCK227" s="44"/>
      <c r="XCL227" s="44"/>
      <c r="XCM227" s="44"/>
      <c r="XCN227" s="44"/>
      <c r="XCO227" s="44"/>
      <c r="XCP227" s="44"/>
      <c r="XCQ227" s="44"/>
      <c r="XCR227" s="44"/>
      <c r="XCS227" s="44"/>
      <c r="XCT227" s="44"/>
      <c r="XCU227" s="44"/>
      <c r="XCV227" s="44"/>
      <c r="XCW227" s="44"/>
      <c r="XCX227" s="44"/>
      <c r="XCY227" s="44"/>
      <c r="XCZ227" s="44"/>
      <c r="XDA227" s="44"/>
      <c r="XDB227" s="44"/>
      <c r="XDC227" s="44"/>
      <c r="XDD227" s="44"/>
      <c r="XDE227" s="44"/>
      <c r="XDF227" s="44"/>
      <c r="XDG227" s="44"/>
      <c r="XDH227" s="44"/>
      <c r="XDI227" s="44"/>
      <c r="XDJ227" s="44"/>
      <c r="XDK227" s="44"/>
      <c r="XDL227" s="44"/>
      <c r="XDM227" s="44"/>
      <c r="XDN227" s="44"/>
      <c r="XDO227" s="44"/>
      <c r="XDP227" s="44"/>
      <c r="XDQ227" s="44"/>
      <c r="XDR227" s="44"/>
      <c r="XDS227" s="44"/>
      <c r="XDT227" s="44"/>
      <c r="XDU227" s="44"/>
      <c r="XDV227" s="44"/>
      <c r="XDW227" s="44"/>
      <c r="XDX227" s="44"/>
      <c r="XDY227" s="44"/>
      <c r="XDZ227" s="44"/>
      <c r="XEA227" s="44"/>
      <c r="XEB227" s="44"/>
      <c r="XEC227" s="44"/>
      <c r="XED227" s="44"/>
      <c r="XEE227" s="44"/>
      <c r="XEF227" s="44"/>
      <c r="XEG227" s="44"/>
      <c r="XEH227" s="44"/>
      <c r="XEI227" s="44"/>
      <c r="XEJ227" s="44"/>
      <c r="XEK227" s="44"/>
      <c r="XEL227" s="44"/>
      <c r="XEM227" s="44"/>
      <c r="XEN227" s="44"/>
      <c r="XEO227" s="44"/>
      <c r="XEP227" s="44"/>
      <c r="XEQ227" s="44"/>
      <c r="XER227" s="44"/>
      <c r="XES227" s="44"/>
      <c r="XET227" s="44"/>
      <c r="XEU227" s="44"/>
      <c r="XEV227" s="44"/>
      <c r="XEW227" s="44"/>
      <c r="XEX227" s="44"/>
      <c r="XEY227" s="44"/>
      <c r="XEZ227" s="44"/>
      <c r="XFA227" s="44"/>
      <c r="XFB227" s="44"/>
    </row>
    <row r="228" spans="1:16382" s="42" customFormat="1" ht="30.6" customHeight="1">
      <c r="A228" s="13">
        <v>219</v>
      </c>
      <c r="B228" s="45" t="s">
        <v>642</v>
      </c>
      <c r="C228" s="23" t="s">
        <v>642</v>
      </c>
      <c r="D228" s="12" t="s">
        <v>643</v>
      </c>
      <c r="E228" s="12" t="s">
        <v>277</v>
      </c>
      <c r="F228" s="17">
        <v>1113781647</v>
      </c>
      <c r="G228" s="17">
        <v>754</v>
      </c>
      <c r="H228" s="157" t="s">
        <v>644</v>
      </c>
      <c r="I228" s="28">
        <v>18000</v>
      </c>
      <c r="J228" s="28">
        <v>0</v>
      </c>
      <c r="K228" s="28">
        <v>0</v>
      </c>
      <c r="L228" s="28">
        <v>0</v>
      </c>
      <c r="M228" s="28">
        <f t="shared" si="174"/>
        <v>18000</v>
      </c>
      <c r="N228" s="17">
        <v>30</v>
      </c>
      <c r="O228" s="17">
        <v>0</v>
      </c>
      <c r="P228" s="28">
        <f t="shared" si="169"/>
        <v>18000</v>
      </c>
      <c r="Q228" s="28">
        <f t="shared" si="170"/>
        <v>0</v>
      </c>
      <c r="R228" s="28">
        <f t="shared" si="171"/>
        <v>0</v>
      </c>
      <c r="S228" s="28">
        <v>0</v>
      </c>
      <c r="T228" s="28">
        <v>0</v>
      </c>
      <c r="U228" s="28">
        <v>0</v>
      </c>
      <c r="V228" s="28">
        <f t="shared" si="175"/>
        <v>18000</v>
      </c>
      <c r="W228" s="28">
        <f t="shared" si="176"/>
        <v>15000</v>
      </c>
      <c r="X228" s="28">
        <f t="shared" si="177"/>
        <v>18000</v>
      </c>
      <c r="Y228" s="28">
        <f t="shared" si="168"/>
        <v>1800</v>
      </c>
      <c r="Z228" s="28">
        <f t="shared" si="172"/>
        <v>135</v>
      </c>
      <c r="AA228" s="38">
        <v>0</v>
      </c>
      <c r="AB228" s="28">
        <v>0</v>
      </c>
      <c r="AC228" s="28">
        <v>0</v>
      </c>
      <c r="AD228" s="28">
        <f t="shared" si="178"/>
        <v>1935</v>
      </c>
      <c r="AE228" s="28">
        <f t="shared" ref="AE228:AE235" si="179">V228-AD228</f>
        <v>16065</v>
      </c>
      <c r="AF228" s="78" t="s">
        <v>38</v>
      </c>
      <c r="AG228" s="49">
        <v>44111</v>
      </c>
      <c r="AH228" s="56"/>
      <c r="AI228" s="56"/>
      <c r="AJ228" s="56"/>
      <c r="AK228" s="56"/>
      <c r="AL228" s="56"/>
      <c r="AM228" s="56"/>
      <c r="AN228" s="56"/>
      <c r="AO228" s="56"/>
      <c r="AP228" s="57"/>
    </row>
    <row r="229" spans="1:16382" s="42" customFormat="1" ht="30.6" customHeight="1">
      <c r="A229" s="13">
        <v>220</v>
      </c>
      <c r="B229" s="45" t="s">
        <v>642</v>
      </c>
      <c r="C229" s="23" t="s">
        <v>645</v>
      </c>
      <c r="D229" s="12" t="s">
        <v>643</v>
      </c>
      <c r="E229" s="12" t="s">
        <v>280</v>
      </c>
      <c r="F229" s="17">
        <v>1106652253</v>
      </c>
      <c r="G229" s="17">
        <v>72</v>
      </c>
      <c r="H229" s="157" t="s">
        <v>646</v>
      </c>
      <c r="I229" s="28">
        <v>18000</v>
      </c>
      <c r="J229" s="28">
        <v>0</v>
      </c>
      <c r="K229" s="28">
        <v>0</v>
      </c>
      <c r="L229" s="28">
        <v>0</v>
      </c>
      <c r="M229" s="28">
        <f t="shared" si="174"/>
        <v>18000</v>
      </c>
      <c r="N229" s="17">
        <v>30</v>
      </c>
      <c r="O229" s="17">
        <v>0</v>
      </c>
      <c r="P229" s="28">
        <f t="shared" si="169"/>
        <v>18000</v>
      </c>
      <c r="Q229" s="28">
        <f t="shared" si="170"/>
        <v>0</v>
      </c>
      <c r="R229" s="28">
        <f t="shared" si="171"/>
        <v>0</v>
      </c>
      <c r="S229" s="28">
        <v>0</v>
      </c>
      <c r="T229" s="28">
        <v>0</v>
      </c>
      <c r="U229" s="28">
        <v>0</v>
      </c>
      <c r="V229" s="28">
        <f t="shared" si="175"/>
        <v>18000</v>
      </c>
      <c r="W229" s="28">
        <f t="shared" si="176"/>
        <v>15000</v>
      </c>
      <c r="X229" s="28">
        <f t="shared" si="177"/>
        <v>18000</v>
      </c>
      <c r="Y229" s="28">
        <f t="shared" si="168"/>
        <v>1800</v>
      </c>
      <c r="Z229" s="28">
        <f t="shared" si="172"/>
        <v>135</v>
      </c>
      <c r="AA229" s="38">
        <v>0</v>
      </c>
      <c r="AB229" s="28">
        <v>0</v>
      </c>
      <c r="AC229" s="28">
        <v>0</v>
      </c>
      <c r="AD229" s="28">
        <f t="shared" si="178"/>
        <v>1935</v>
      </c>
      <c r="AE229" s="28">
        <f t="shared" si="179"/>
        <v>16065</v>
      </c>
      <c r="AF229" s="78" t="s">
        <v>38</v>
      </c>
      <c r="AG229" s="49">
        <v>44111</v>
      </c>
      <c r="AH229" s="56"/>
      <c r="AI229" s="56"/>
      <c r="AJ229" s="56"/>
      <c r="AK229" s="56"/>
      <c r="AL229" s="59"/>
      <c r="AM229" s="56"/>
      <c r="AN229" s="56"/>
      <c r="AO229" s="56"/>
      <c r="AP229" s="57"/>
    </row>
    <row r="230" spans="1:16382" s="42" customFormat="1" ht="30.6" customHeight="1">
      <c r="A230" s="13">
        <v>221</v>
      </c>
      <c r="B230" s="45" t="s">
        <v>642</v>
      </c>
      <c r="C230" s="23" t="s">
        <v>647</v>
      </c>
      <c r="D230" s="12" t="s">
        <v>643</v>
      </c>
      <c r="E230" s="12" t="s">
        <v>280</v>
      </c>
      <c r="F230" s="17">
        <v>1106652254</v>
      </c>
      <c r="G230" s="17">
        <v>73</v>
      </c>
      <c r="H230" s="157" t="s">
        <v>648</v>
      </c>
      <c r="I230" s="28">
        <v>18000</v>
      </c>
      <c r="J230" s="28">
        <v>0</v>
      </c>
      <c r="K230" s="28">
        <v>0</v>
      </c>
      <c r="L230" s="28">
        <v>0</v>
      </c>
      <c r="M230" s="28">
        <f t="shared" si="174"/>
        <v>18000</v>
      </c>
      <c r="N230" s="17">
        <v>30</v>
      </c>
      <c r="O230" s="17">
        <v>0</v>
      </c>
      <c r="P230" s="28">
        <f t="shared" si="169"/>
        <v>18000</v>
      </c>
      <c r="Q230" s="28">
        <f t="shared" si="170"/>
        <v>0</v>
      </c>
      <c r="R230" s="28">
        <f t="shared" si="171"/>
        <v>0</v>
      </c>
      <c r="S230" s="28">
        <v>0</v>
      </c>
      <c r="T230" s="28">
        <v>0</v>
      </c>
      <c r="U230" s="28">
        <v>0</v>
      </c>
      <c r="V230" s="28">
        <f t="shared" si="175"/>
        <v>18000</v>
      </c>
      <c r="W230" s="28">
        <f t="shared" si="176"/>
        <v>15000</v>
      </c>
      <c r="X230" s="28">
        <f t="shared" si="177"/>
        <v>18000</v>
      </c>
      <c r="Y230" s="28">
        <f t="shared" si="168"/>
        <v>1800</v>
      </c>
      <c r="Z230" s="28">
        <f t="shared" si="172"/>
        <v>135</v>
      </c>
      <c r="AA230" s="38">
        <v>0</v>
      </c>
      <c r="AB230" s="28">
        <v>0</v>
      </c>
      <c r="AC230" s="28">
        <v>0</v>
      </c>
      <c r="AD230" s="28">
        <f t="shared" si="178"/>
        <v>1935</v>
      </c>
      <c r="AE230" s="28">
        <f t="shared" si="179"/>
        <v>16065</v>
      </c>
      <c r="AF230" s="78" t="s">
        <v>38</v>
      </c>
      <c r="AG230" s="49">
        <v>44111</v>
      </c>
      <c r="AH230" s="56"/>
      <c r="AI230" s="56"/>
      <c r="AJ230" s="56"/>
      <c r="AK230" s="56"/>
      <c r="AL230" s="59"/>
      <c r="AM230" s="56"/>
      <c r="AN230" s="56"/>
      <c r="AO230" s="56"/>
      <c r="AP230" s="57"/>
    </row>
    <row r="231" spans="1:16382" s="42" customFormat="1" ht="30.6" customHeight="1">
      <c r="A231" s="13">
        <v>222</v>
      </c>
      <c r="B231" s="45" t="s">
        <v>642</v>
      </c>
      <c r="C231" s="12" t="s">
        <v>649</v>
      </c>
      <c r="D231" s="12" t="s">
        <v>650</v>
      </c>
      <c r="E231" s="12" t="s">
        <v>280</v>
      </c>
      <c r="F231" s="17">
        <v>1112305750</v>
      </c>
      <c r="G231" s="17">
        <v>484</v>
      </c>
      <c r="H231" s="157" t="s">
        <v>651</v>
      </c>
      <c r="I231" s="28">
        <v>14900</v>
      </c>
      <c r="J231" s="28">
        <v>0</v>
      </c>
      <c r="K231" s="28">
        <v>0</v>
      </c>
      <c r="L231" s="28">
        <v>0</v>
      </c>
      <c r="M231" s="28">
        <f t="shared" si="174"/>
        <v>14900</v>
      </c>
      <c r="N231" s="17">
        <v>20</v>
      </c>
      <c r="O231" s="17">
        <v>0</v>
      </c>
      <c r="P231" s="28">
        <f t="shared" si="169"/>
        <v>9933</v>
      </c>
      <c r="Q231" s="28">
        <f t="shared" si="170"/>
        <v>0</v>
      </c>
      <c r="R231" s="28">
        <f t="shared" si="171"/>
        <v>0</v>
      </c>
      <c r="S231" s="28">
        <v>0</v>
      </c>
      <c r="T231" s="28">
        <v>0</v>
      </c>
      <c r="U231" s="28">
        <v>0</v>
      </c>
      <c r="V231" s="28">
        <f t="shared" si="175"/>
        <v>9933</v>
      </c>
      <c r="W231" s="28">
        <f t="shared" si="176"/>
        <v>9933</v>
      </c>
      <c r="X231" s="28">
        <f t="shared" si="177"/>
        <v>9933</v>
      </c>
      <c r="Y231" s="28">
        <f t="shared" si="168"/>
        <v>1192</v>
      </c>
      <c r="Z231" s="28">
        <f t="shared" si="172"/>
        <v>75</v>
      </c>
      <c r="AA231" s="38">
        <v>0</v>
      </c>
      <c r="AB231" s="28">
        <v>0</v>
      </c>
      <c r="AC231" s="28">
        <v>0</v>
      </c>
      <c r="AD231" s="28">
        <f t="shared" si="178"/>
        <v>1267</v>
      </c>
      <c r="AE231" s="28">
        <f t="shared" si="179"/>
        <v>8666</v>
      </c>
      <c r="AF231" s="78"/>
      <c r="AG231" s="49"/>
      <c r="AI231" s="56"/>
      <c r="AJ231" s="56"/>
      <c r="AK231" s="56"/>
      <c r="AL231" s="58"/>
      <c r="AM231" s="56"/>
      <c r="AN231" s="56"/>
      <c r="AO231" s="56"/>
      <c r="AP231" s="57"/>
    </row>
    <row r="232" spans="1:16382" s="42" customFormat="1" ht="30.6" customHeight="1">
      <c r="A232" s="13">
        <v>223</v>
      </c>
      <c r="B232" s="45" t="s">
        <v>642</v>
      </c>
      <c r="C232" s="23" t="s">
        <v>652</v>
      </c>
      <c r="D232" s="23" t="s">
        <v>653</v>
      </c>
      <c r="E232" s="12" t="s">
        <v>283</v>
      </c>
      <c r="F232" s="17">
        <v>1112027145</v>
      </c>
      <c r="G232" s="17">
        <v>11877</v>
      </c>
      <c r="H232" s="157" t="s">
        <v>654</v>
      </c>
      <c r="I232" s="28">
        <v>14900</v>
      </c>
      <c r="J232" s="28">
        <v>0</v>
      </c>
      <c r="K232" s="28">
        <v>0</v>
      </c>
      <c r="L232" s="28">
        <v>0</v>
      </c>
      <c r="M232" s="28">
        <f t="shared" si="174"/>
        <v>14900</v>
      </c>
      <c r="N232" s="17">
        <v>0</v>
      </c>
      <c r="O232" s="17">
        <v>0</v>
      </c>
      <c r="P232" s="28">
        <f t="shared" si="169"/>
        <v>0</v>
      </c>
      <c r="Q232" s="28">
        <f t="shared" si="170"/>
        <v>0</v>
      </c>
      <c r="R232" s="28">
        <f t="shared" si="171"/>
        <v>0</v>
      </c>
      <c r="S232" s="28">
        <v>0</v>
      </c>
      <c r="T232" s="28">
        <v>0</v>
      </c>
      <c r="U232" s="28">
        <v>0</v>
      </c>
      <c r="V232" s="28">
        <f t="shared" si="175"/>
        <v>0</v>
      </c>
      <c r="W232" s="28">
        <f t="shared" si="176"/>
        <v>0</v>
      </c>
      <c r="X232" s="28">
        <f t="shared" si="177"/>
        <v>0</v>
      </c>
      <c r="Y232" s="28">
        <f t="shared" si="168"/>
        <v>0</v>
      </c>
      <c r="Z232" s="28">
        <f t="shared" si="172"/>
        <v>0</v>
      </c>
      <c r="AA232" s="38">
        <v>0</v>
      </c>
      <c r="AB232" s="28">
        <v>0</v>
      </c>
      <c r="AC232" s="28">
        <v>0</v>
      </c>
      <c r="AD232" s="28">
        <f t="shared" si="178"/>
        <v>0</v>
      </c>
      <c r="AE232" s="28">
        <f t="shared" si="179"/>
        <v>0</v>
      </c>
      <c r="AF232" s="77"/>
      <c r="AG232" s="49"/>
      <c r="AH232" s="56"/>
      <c r="AI232" s="56"/>
      <c r="AJ232" s="56"/>
      <c r="AK232" s="56"/>
      <c r="AL232" s="56"/>
      <c r="AM232" s="56"/>
      <c r="AN232" s="56"/>
      <c r="AO232" s="56"/>
      <c r="AP232" s="57"/>
    </row>
    <row r="233" spans="1:16382" s="42" customFormat="1" ht="30.6" customHeight="1">
      <c r="A233" s="13">
        <v>224</v>
      </c>
      <c r="B233" s="45" t="s">
        <v>642</v>
      </c>
      <c r="C233" s="129" t="s">
        <v>655</v>
      </c>
      <c r="D233" s="23" t="s">
        <v>656</v>
      </c>
      <c r="E233" s="12" t="s">
        <v>283</v>
      </c>
      <c r="F233" s="14">
        <v>1113773663</v>
      </c>
      <c r="G233" s="14">
        <v>11820</v>
      </c>
      <c r="H233" s="157" t="s">
        <v>657</v>
      </c>
      <c r="I233" s="28">
        <v>14900</v>
      </c>
      <c r="J233" s="28">
        <v>0</v>
      </c>
      <c r="K233" s="28">
        <v>0</v>
      </c>
      <c r="L233" s="28">
        <v>0</v>
      </c>
      <c r="M233" s="28">
        <f t="shared" si="174"/>
        <v>14900</v>
      </c>
      <c r="N233" s="17">
        <v>0</v>
      </c>
      <c r="O233" s="17">
        <v>0</v>
      </c>
      <c r="P233" s="28">
        <f t="shared" si="169"/>
        <v>0</v>
      </c>
      <c r="Q233" s="28">
        <f t="shared" si="170"/>
        <v>0</v>
      </c>
      <c r="R233" s="28">
        <f t="shared" si="171"/>
        <v>0</v>
      </c>
      <c r="S233" s="28">
        <v>0</v>
      </c>
      <c r="T233" s="28">
        <v>0</v>
      </c>
      <c r="U233" s="28">
        <v>0</v>
      </c>
      <c r="V233" s="28">
        <f t="shared" si="175"/>
        <v>0</v>
      </c>
      <c r="W233" s="28">
        <f t="shared" si="176"/>
        <v>0</v>
      </c>
      <c r="X233" s="28">
        <f t="shared" si="177"/>
        <v>0</v>
      </c>
      <c r="Y233" s="28">
        <f t="shared" si="168"/>
        <v>0</v>
      </c>
      <c r="Z233" s="28">
        <f t="shared" si="172"/>
        <v>0</v>
      </c>
      <c r="AA233" s="38">
        <v>0</v>
      </c>
      <c r="AB233" s="38">
        <v>0</v>
      </c>
      <c r="AC233" s="28">
        <v>0</v>
      </c>
      <c r="AD233" s="28">
        <f t="shared" si="178"/>
        <v>0</v>
      </c>
      <c r="AE233" s="28">
        <f t="shared" si="179"/>
        <v>0</v>
      </c>
      <c r="AF233" s="78"/>
      <c r="AG233" s="49"/>
      <c r="AH233" s="56"/>
      <c r="AI233" s="56"/>
      <c r="AJ233" s="56"/>
      <c r="AK233" s="56"/>
      <c r="AL233" s="56"/>
      <c r="AM233" s="56"/>
      <c r="AN233" s="56"/>
      <c r="AO233" s="56"/>
      <c r="AP233" s="57"/>
    </row>
    <row r="234" spans="1:16382" s="42" customFormat="1" ht="30.6" customHeight="1">
      <c r="A234" s="13">
        <v>225</v>
      </c>
      <c r="B234" s="45" t="s">
        <v>642</v>
      </c>
      <c r="C234" s="12" t="s">
        <v>658</v>
      </c>
      <c r="D234" s="12" t="s">
        <v>659</v>
      </c>
      <c r="E234" s="12" t="s">
        <v>277</v>
      </c>
      <c r="F234" s="16">
        <v>4112606298</v>
      </c>
      <c r="G234" s="14">
        <v>11730</v>
      </c>
      <c r="H234" s="80" t="s">
        <v>660</v>
      </c>
      <c r="I234" s="28">
        <v>18000</v>
      </c>
      <c r="J234" s="28">
        <v>0</v>
      </c>
      <c r="K234" s="28">
        <v>0</v>
      </c>
      <c r="L234" s="28">
        <v>0</v>
      </c>
      <c r="M234" s="28">
        <f t="shared" si="174"/>
        <v>18000</v>
      </c>
      <c r="N234" s="17">
        <v>30</v>
      </c>
      <c r="O234" s="17">
        <v>0</v>
      </c>
      <c r="P234" s="28">
        <f t="shared" si="169"/>
        <v>18000</v>
      </c>
      <c r="Q234" s="28">
        <f t="shared" si="170"/>
        <v>0</v>
      </c>
      <c r="R234" s="28">
        <f t="shared" si="171"/>
        <v>0</v>
      </c>
      <c r="S234" s="28">
        <v>0</v>
      </c>
      <c r="T234" s="28">
        <v>0</v>
      </c>
      <c r="U234" s="28">
        <v>0</v>
      </c>
      <c r="V234" s="28">
        <f t="shared" si="175"/>
        <v>18000</v>
      </c>
      <c r="W234" s="28">
        <f t="shared" si="176"/>
        <v>15000</v>
      </c>
      <c r="X234" s="28">
        <f t="shared" si="177"/>
        <v>18000</v>
      </c>
      <c r="Y234" s="28">
        <f t="shared" si="168"/>
        <v>1800</v>
      </c>
      <c r="Z234" s="28">
        <f t="shared" si="172"/>
        <v>135</v>
      </c>
      <c r="AA234" s="38">
        <v>0</v>
      </c>
      <c r="AB234" s="38">
        <v>0</v>
      </c>
      <c r="AC234" s="28">
        <v>0</v>
      </c>
      <c r="AD234" s="28">
        <f t="shared" si="178"/>
        <v>1935</v>
      </c>
      <c r="AE234" s="28">
        <f t="shared" si="179"/>
        <v>16065</v>
      </c>
      <c r="AF234" s="78" t="s">
        <v>38</v>
      </c>
      <c r="AG234" s="47">
        <v>44116</v>
      </c>
      <c r="AH234" s="56"/>
      <c r="AI234" s="56"/>
      <c r="AJ234" s="56"/>
      <c r="AK234" s="56"/>
      <c r="AL234" s="57"/>
    </row>
    <row r="235" spans="1:16382" s="42" customFormat="1" ht="30.6" customHeight="1">
      <c r="A235" s="13">
        <v>226</v>
      </c>
      <c r="B235" s="45" t="s">
        <v>642</v>
      </c>
      <c r="C235" s="23" t="s">
        <v>661</v>
      </c>
      <c r="D235" s="23" t="s">
        <v>662</v>
      </c>
      <c r="E235" s="12" t="s">
        <v>283</v>
      </c>
      <c r="F235" s="16">
        <v>1115066055</v>
      </c>
      <c r="G235" s="14">
        <v>11518</v>
      </c>
      <c r="H235" s="33" t="s">
        <v>663</v>
      </c>
      <c r="I235" s="28">
        <v>14900</v>
      </c>
      <c r="J235" s="28">
        <v>0</v>
      </c>
      <c r="K235" s="28">
        <v>0</v>
      </c>
      <c r="L235" s="28">
        <v>0</v>
      </c>
      <c r="M235" s="28">
        <f t="shared" si="174"/>
        <v>14900</v>
      </c>
      <c r="N235" s="17">
        <v>0</v>
      </c>
      <c r="O235" s="17">
        <v>0</v>
      </c>
      <c r="P235" s="28">
        <f t="shared" si="169"/>
        <v>0</v>
      </c>
      <c r="Q235" s="28">
        <f t="shared" si="170"/>
        <v>0</v>
      </c>
      <c r="R235" s="28">
        <f t="shared" si="171"/>
        <v>0</v>
      </c>
      <c r="S235" s="28">
        <v>0</v>
      </c>
      <c r="T235" s="28">
        <v>0</v>
      </c>
      <c r="U235" s="28">
        <v>0</v>
      </c>
      <c r="V235" s="28">
        <f t="shared" si="175"/>
        <v>0</v>
      </c>
      <c r="W235" s="28">
        <f t="shared" si="176"/>
        <v>0</v>
      </c>
      <c r="X235" s="28">
        <f t="shared" si="177"/>
        <v>0</v>
      </c>
      <c r="Y235" s="28">
        <f t="shared" si="168"/>
        <v>0</v>
      </c>
      <c r="Z235" s="28">
        <f t="shared" si="172"/>
        <v>0</v>
      </c>
      <c r="AA235" s="38">
        <v>0</v>
      </c>
      <c r="AB235" s="38">
        <v>0</v>
      </c>
      <c r="AC235" s="28">
        <v>0</v>
      </c>
      <c r="AD235" s="28">
        <f t="shared" si="178"/>
        <v>0</v>
      </c>
      <c r="AE235" s="28">
        <f t="shared" si="179"/>
        <v>0</v>
      </c>
      <c r="AF235" s="78"/>
      <c r="AG235" s="47"/>
      <c r="AH235" s="58"/>
      <c r="AI235" s="56"/>
      <c r="AJ235" s="56"/>
      <c r="AK235" s="56"/>
      <c r="AL235" s="59"/>
      <c r="AM235" s="56"/>
      <c r="AN235" s="56"/>
      <c r="AO235" s="56"/>
      <c r="AP235" s="57"/>
    </row>
    <row r="236" spans="1:16382" s="42" customFormat="1" ht="30.6" customHeight="1">
      <c r="A236" s="13">
        <v>227</v>
      </c>
      <c r="B236" s="45" t="s">
        <v>642</v>
      </c>
      <c r="C236" s="12" t="s">
        <v>664</v>
      </c>
      <c r="D236" s="12" t="s">
        <v>665</v>
      </c>
      <c r="E236" s="12" t="s">
        <v>277</v>
      </c>
      <c r="F236" s="17">
        <v>1113773057</v>
      </c>
      <c r="G236" s="17">
        <v>11702</v>
      </c>
      <c r="H236" s="157" t="s">
        <v>666</v>
      </c>
      <c r="I236" s="28">
        <v>18000</v>
      </c>
      <c r="J236" s="28">
        <v>0</v>
      </c>
      <c r="K236" s="28">
        <v>0</v>
      </c>
      <c r="L236" s="28">
        <v>0</v>
      </c>
      <c r="M236" s="28">
        <f>I236+J236+K236+L236</f>
        <v>18000</v>
      </c>
      <c r="N236" s="17">
        <v>24</v>
      </c>
      <c r="O236" s="17">
        <v>0</v>
      </c>
      <c r="P236" s="28">
        <f t="shared" si="169"/>
        <v>14400</v>
      </c>
      <c r="Q236" s="28">
        <f t="shared" si="170"/>
        <v>0</v>
      </c>
      <c r="R236" s="28">
        <f t="shared" si="171"/>
        <v>0</v>
      </c>
      <c r="S236" s="28">
        <v>0</v>
      </c>
      <c r="T236" s="28">
        <v>0</v>
      </c>
      <c r="U236" s="28">
        <v>0</v>
      </c>
      <c r="V236" s="28">
        <f>P236+Q236+R236+S236+T236+U236</f>
        <v>14400</v>
      </c>
      <c r="W236" s="28">
        <f>IF(P236&gt;15000,15000,P236)</f>
        <v>14400</v>
      </c>
      <c r="X236" s="28">
        <f>V236</f>
        <v>14400</v>
      </c>
      <c r="Y236" s="28">
        <f t="shared" si="168"/>
        <v>1728</v>
      </c>
      <c r="Z236" s="28">
        <f t="shared" si="172"/>
        <v>108</v>
      </c>
      <c r="AA236" s="38">
        <v>0</v>
      </c>
      <c r="AB236" s="38">
        <v>0</v>
      </c>
      <c r="AC236" s="28">
        <v>0</v>
      </c>
      <c r="AD236" s="28">
        <f t="shared" si="178"/>
        <v>1836</v>
      </c>
      <c r="AE236" s="28">
        <f>V236-AD236</f>
        <v>12564</v>
      </c>
      <c r="AF236" s="78" t="s">
        <v>38</v>
      </c>
      <c r="AG236" s="47">
        <v>44116</v>
      </c>
      <c r="AH236" s="56"/>
      <c r="AI236" s="56"/>
      <c r="AJ236" s="56"/>
      <c r="AK236" s="56"/>
      <c r="AL236" s="57"/>
    </row>
    <row r="237" spans="1:16382" s="42" customFormat="1" ht="30.6" customHeight="1">
      <c r="A237" s="13">
        <v>228</v>
      </c>
      <c r="B237" s="45" t="s">
        <v>642</v>
      </c>
      <c r="C237" s="12" t="s">
        <v>667</v>
      </c>
      <c r="D237" s="61" t="s">
        <v>668</v>
      </c>
      <c r="E237" s="12" t="s">
        <v>283</v>
      </c>
      <c r="F237" s="17">
        <v>1114370826</v>
      </c>
      <c r="G237" s="17">
        <v>11719</v>
      </c>
      <c r="H237" s="157" t="s">
        <v>669</v>
      </c>
      <c r="I237" s="28">
        <v>14900</v>
      </c>
      <c r="J237" s="28">
        <v>0</v>
      </c>
      <c r="K237" s="28">
        <v>0</v>
      </c>
      <c r="L237" s="28">
        <v>0</v>
      </c>
      <c r="M237" s="28">
        <f t="shared" ref="M237:M239" si="180">I237+J237+K237+L237</f>
        <v>14900</v>
      </c>
      <c r="N237" s="17">
        <v>24</v>
      </c>
      <c r="O237" s="17">
        <v>0</v>
      </c>
      <c r="P237" s="28">
        <f t="shared" si="169"/>
        <v>11920</v>
      </c>
      <c r="Q237" s="28">
        <f t="shared" si="170"/>
        <v>0</v>
      </c>
      <c r="R237" s="28">
        <f t="shared" si="171"/>
        <v>0</v>
      </c>
      <c r="S237" s="28">
        <v>0</v>
      </c>
      <c r="T237" s="28">
        <v>0</v>
      </c>
      <c r="U237" s="28">
        <v>0</v>
      </c>
      <c r="V237" s="28">
        <f>P237+Q237+R237+S237+T237+U237</f>
        <v>11920</v>
      </c>
      <c r="W237" s="28">
        <f>IF(P237&gt;15000,15000,P237)</f>
        <v>11920</v>
      </c>
      <c r="X237" s="28">
        <f>V237</f>
        <v>11920</v>
      </c>
      <c r="Y237" s="28">
        <f t="shared" si="168"/>
        <v>1430</v>
      </c>
      <c r="Z237" s="28">
        <f t="shared" si="172"/>
        <v>90</v>
      </c>
      <c r="AA237" s="38">
        <v>0</v>
      </c>
      <c r="AB237" s="38">
        <v>0</v>
      </c>
      <c r="AC237" s="28">
        <v>0</v>
      </c>
      <c r="AD237" s="28">
        <f t="shared" si="178"/>
        <v>1520</v>
      </c>
      <c r="AE237" s="28">
        <f>V237-AD237</f>
        <v>10400</v>
      </c>
      <c r="AF237" s="78"/>
      <c r="AG237" s="49"/>
      <c r="AH237" s="56"/>
      <c r="AI237" s="56"/>
      <c r="AJ237" s="56"/>
      <c r="AK237" s="56"/>
      <c r="AL237" s="57"/>
    </row>
    <row r="238" spans="1:16382" s="42" customFormat="1" ht="30.6" customHeight="1">
      <c r="A238" s="13">
        <v>229</v>
      </c>
      <c r="B238" s="45" t="s">
        <v>642</v>
      </c>
      <c r="C238" s="12" t="s">
        <v>670</v>
      </c>
      <c r="D238" s="101" t="s">
        <v>671</v>
      </c>
      <c r="E238" s="12" t="s">
        <v>283</v>
      </c>
      <c r="F238" s="17">
        <v>1115468866</v>
      </c>
      <c r="G238" s="17">
        <v>11720</v>
      </c>
      <c r="H238" s="122" t="s">
        <v>672</v>
      </c>
      <c r="I238" s="28">
        <v>14900</v>
      </c>
      <c r="J238" s="28">
        <v>0</v>
      </c>
      <c r="K238" s="28">
        <v>0</v>
      </c>
      <c r="L238" s="28">
        <v>0</v>
      </c>
      <c r="M238" s="28">
        <f t="shared" si="180"/>
        <v>14900</v>
      </c>
      <c r="N238" s="17">
        <v>24</v>
      </c>
      <c r="O238" s="17">
        <v>0</v>
      </c>
      <c r="P238" s="28">
        <f t="shared" si="169"/>
        <v>11920</v>
      </c>
      <c r="Q238" s="28">
        <f t="shared" si="170"/>
        <v>0</v>
      </c>
      <c r="R238" s="28">
        <f t="shared" si="171"/>
        <v>0</v>
      </c>
      <c r="S238" s="28">
        <v>0</v>
      </c>
      <c r="T238" s="28">
        <v>0</v>
      </c>
      <c r="U238" s="28">
        <v>0</v>
      </c>
      <c r="V238" s="28">
        <f>P238+Q238+R238+S238+T238+U238</f>
        <v>11920</v>
      </c>
      <c r="W238" s="28">
        <f>IF(P238&gt;15000,15000,P238)</f>
        <v>11920</v>
      </c>
      <c r="X238" s="28">
        <f>V238</f>
        <v>11920</v>
      </c>
      <c r="Y238" s="28">
        <f t="shared" si="168"/>
        <v>1430</v>
      </c>
      <c r="Z238" s="28">
        <f t="shared" si="172"/>
        <v>90</v>
      </c>
      <c r="AA238" s="38">
        <v>0</v>
      </c>
      <c r="AB238" s="38">
        <v>0</v>
      </c>
      <c r="AC238" s="28">
        <v>0</v>
      </c>
      <c r="AD238" s="28">
        <f t="shared" si="178"/>
        <v>1520</v>
      </c>
      <c r="AE238" s="28">
        <f>V238-AD238</f>
        <v>10400</v>
      </c>
      <c r="AF238" s="78"/>
      <c r="AG238" s="49"/>
      <c r="AH238" s="56"/>
      <c r="AI238" s="56"/>
      <c r="AJ238" s="56"/>
      <c r="AK238" s="56"/>
      <c r="AL238" s="57"/>
    </row>
    <row r="239" spans="1:16382" s="42" customFormat="1" ht="30.6" customHeight="1">
      <c r="A239" s="13">
        <v>230</v>
      </c>
      <c r="B239" s="45" t="s">
        <v>642</v>
      </c>
      <c r="C239" s="12" t="s">
        <v>673</v>
      </c>
      <c r="D239" s="23" t="s">
        <v>674</v>
      </c>
      <c r="E239" s="12" t="s">
        <v>280</v>
      </c>
      <c r="F239" s="102">
        <v>1112029041</v>
      </c>
      <c r="G239" s="17">
        <v>11836</v>
      </c>
      <c r="H239" s="139" t="s">
        <v>675</v>
      </c>
      <c r="I239" s="28">
        <v>14900</v>
      </c>
      <c r="J239" s="28">
        <v>0</v>
      </c>
      <c r="K239" s="28">
        <v>0</v>
      </c>
      <c r="L239" s="28">
        <v>0</v>
      </c>
      <c r="M239" s="28">
        <f t="shared" si="180"/>
        <v>14900</v>
      </c>
      <c r="N239" s="17">
        <v>15</v>
      </c>
      <c r="O239" s="17">
        <v>0</v>
      </c>
      <c r="P239" s="28">
        <f t="shared" si="169"/>
        <v>7450</v>
      </c>
      <c r="Q239" s="28">
        <f t="shared" si="170"/>
        <v>0</v>
      </c>
      <c r="R239" s="28">
        <f t="shared" si="171"/>
        <v>0</v>
      </c>
      <c r="S239" s="28">
        <v>0</v>
      </c>
      <c r="T239" s="28">
        <v>0</v>
      </c>
      <c r="U239" s="28">
        <v>0</v>
      </c>
      <c r="V239" s="28">
        <f>P239+Q239+R239+S239+T239+U239</f>
        <v>7450</v>
      </c>
      <c r="W239" s="28">
        <f>IF(P239&gt;15000,15000,P239)</f>
        <v>7450</v>
      </c>
      <c r="X239" s="28">
        <f>V239</f>
        <v>7450</v>
      </c>
      <c r="Y239" s="28">
        <f t="shared" si="168"/>
        <v>894</v>
      </c>
      <c r="Z239" s="28">
        <f t="shared" si="172"/>
        <v>56</v>
      </c>
      <c r="AA239" s="38">
        <v>0</v>
      </c>
      <c r="AB239" s="38">
        <v>0</v>
      </c>
      <c r="AC239" s="28">
        <v>0</v>
      </c>
      <c r="AD239" s="28">
        <f t="shared" si="178"/>
        <v>950</v>
      </c>
      <c r="AE239" s="28">
        <f>V239-AD239</f>
        <v>6500</v>
      </c>
      <c r="AF239" s="78"/>
      <c r="AG239" s="49"/>
      <c r="AH239" s="56"/>
      <c r="AI239" s="56"/>
      <c r="AJ239" s="56"/>
      <c r="AK239" s="56"/>
      <c r="AL239" s="57"/>
    </row>
    <row r="240" spans="1:16382" s="45" customFormat="1" ht="30.6" customHeight="1">
      <c r="A240" s="13">
        <v>231</v>
      </c>
      <c r="B240" s="45" t="s">
        <v>676</v>
      </c>
      <c r="C240" s="23" t="s">
        <v>676</v>
      </c>
      <c r="D240" s="23" t="s">
        <v>677</v>
      </c>
      <c r="E240" s="23" t="s">
        <v>277</v>
      </c>
      <c r="F240" s="45">
        <v>1115158333</v>
      </c>
      <c r="G240" s="45">
        <v>11617</v>
      </c>
      <c r="H240" s="45" t="s">
        <v>678</v>
      </c>
      <c r="I240" s="28">
        <v>18000</v>
      </c>
      <c r="J240" s="14">
        <v>0</v>
      </c>
      <c r="K240" s="14">
        <v>0</v>
      </c>
      <c r="L240" s="14">
        <v>0</v>
      </c>
      <c r="M240" s="14">
        <f>I240+J240+K240+L240</f>
        <v>18000</v>
      </c>
      <c r="N240" s="14">
        <v>30</v>
      </c>
      <c r="O240" s="14">
        <v>0</v>
      </c>
      <c r="P240" s="28">
        <f t="shared" si="169"/>
        <v>18000</v>
      </c>
      <c r="Q240" s="28">
        <f t="shared" si="170"/>
        <v>0</v>
      </c>
      <c r="R240" s="28">
        <f t="shared" si="171"/>
        <v>0</v>
      </c>
      <c r="S240" s="14">
        <v>0</v>
      </c>
      <c r="T240" s="14">
        <v>0</v>
      </c>
      <c r="U240" s="14">
        <v>0</v>
      </c>
      <c r="V240" s="14">
        <f t="shared" ref="V240:V245" si="181">P240+Q240+R240+S240+T240+U240</f>
        <v>18000</v>
      </c>
      <c r="W240" s="14">
        <f t="shared" ref="W240:W245" si="182">IF(P240&gt;15000,15000,P240)</f>
        <v>15000</v>
      </c>
      <c r="X240" s="14">
        <f t="shared" ref="X240:X245" si="183">V240</f>
        <v>18000</v>
      </c>
      <c r="Y240" s="28">
        <f t="shared" si="168"/>
        <v>1800</v>
      </c>
      <c r="Z240" s="28">
        <f t="shared" si="172"/>
        <v>135</v>
      </c>
      <c r="AA240" s="14">
        <v>0</v>
      </c>
      <c r="AB240" s="14">
        <v>0</v>
      </c>
      <c r="AC240" s="14">
        <v>0</v>
      </c>
      <c r="AD240" s="14">
        <f t="shared" si="178"/>
        <v>1935</v>
      </c>
      <c r="AE240" s="14">
        <f t="shared" ref="AE240:AE256" si="184">V240-AD240</f>
        <v>16065</v>
      </c>
      <c r="AF240" s="34" t="s">
        <v>38</v>
      </c>
      <c r="AG240" s="47">
        <v>44114</v>
      </c>
    </row>
    <row r="241" spans="1:42" s="45" customFormat="1" ht="30.6" customHeight="1">
      <c r="A241" s="13">
        <v>232</v>
      </c>
      <c r="B241" s="45" t="s">
        <v>676</v>
      </c>
      <c r="C241" s="23" t="s">
        <v>679</v>
      </c>
      <c r="D241" s="23" t="s">
        <v>680</v>
      </c>
      <c r="E241" s="23" t="s">
        <v>283</v>
      </c>
      <c r="F241" s="45">
        <v>1115249582</v>
      </c>
      <c r="G241" s="45">
        <v>11651</v>
      </c>
      <c r="H241" s="122" t="s">
        <v>681</v>
      </c>
      <c r="I241" s="28">
        <v>14900</v>
      </c>
      <c r="J241" s="45">
        <v>0</v>
      </c>
      <c r="K241" s="45">
        <v>0</v>
      </c>
      <c r="L241" s="45">
        <v>0</v>
      </c>
      <c r="M241" s="14">
        <f t="shared" ref="M241:M245" si="185">I241+J241+K241+L241</f>
        <v>14900</v>
      </c>
      <c r="N241" s="14">
        <v>30</v>
      </c>
      <c r="O241" s="14">
        <v>0</v>
      </c>
      <c r="P241" s="28">
        <f t="shared" si="169"/>
        <v>14900</v>
      </c>
      <c r="Q241" s="28">
        <f t="shared" si="170"/>
        <v>0</v>
      </c>
      <c r="R241" s="28">
        <f t="shared" si="171"/>
        <v>0</v>
      </c>
      <c r="S241" s="14">
        <v>0</v>
      </c>
      <c r="T241" s="14">
        <v>0</v>
      </c>
      <c r="U241" s="14">
        <v>0</v>
      </c>
      <c r="V241" s="14">
        <f t="shared" si="181"/>
        <v>14900</v>
      </c>
      <c r="W241" s="14">
        <f t="shared" si="182"/>
        <v>14900</v>
      </c>
      <c r="X241" s="14">
        <f t="shared" si="183"/>
        <v>14900</v>
      </c>
      <c r="Y241" s="28">
        <f t="shared" si="168"/>
        <v>1788</v>
      </c>
      <c r="Z241" s="28">
        <f t="shared" si="172"/>
        <v>112</v>
      </c>
      <c r="AA241" s="14">
        <v>0</v>
      </c>
      <c r="AB241" s="14">
        <v>0</v>
      </c>
      <c r="AC241" s="14">
        <v>0</v>
      </c>
      <c r="AD241" s="14">
        <f t="shared" si="178"/>
        <v>1900</v>
      </c>
      <c r="AE241" s="14">
        <f t="shared" si="184"/>
        <v>13000</v>
      </c>
      <c r="AF241" s="34" t="s">
        <v>38</v>
      </c>
      <c r="AG241" s="47">
        <v>44114</v>
      </c>
    </row>
    <row r="242" spans="1:42" s="42" customFormat="1" ht="30.6" customHeight="1">
      <c r="A242" s="13">
        <v>233</v>
      </c>
      <c r="B242" s="16" t="s">
        <v>682</v>
      </c>
      <c r="C242" s="12" t="s">
        <v>682</v>
      </c>
      <c r="D242" s="12" t="s">
        <v>683</v>
      </c>
      <c r="E242" s="12" t="s">
        <v>277</v>
      </c>
      <c r="F242" s="17">
        <v>1320265380</v>
      </c>
      <c r="G242" s="17">
        <v>844</v>
      </c>
      <c r="H242" s="80" t="s">
        <v>684</v>
      </c>
      <c r="I242" s="28">
        <v>18000</v>
      </c>
      <c r="J242" s="28">
        <v>0</v>
      </c>
      <c r="K242" s="28">
        <v>0</v>
      </c>
      <c r="L242" s="28">
        <v>0</v>
      </c>
      <c r="M242" s="28">
        <f t="shared" si="185"/>
        <v>18000</v>
      </c>
      <c r="N242" s="17">
        <v>30</v>
      </c>
      <c r="O242" s="17">
        <v>0</v>
      </c>
      <c r="P242" s="28">
        <f t="shared" si="169"/>
        <v>18000</v>
      </c>
      <c r="Q242" s="28">
        <f t="shared" si="170"/>
        <v>0</v>
      </c>
      <c r="R242" s="28">
        <f t="shared" si="171"/>
        <v>0</v>
      </c>
      <c r="S242" s="28">
        <v>0</v>
      </c>
      <c r="T242" s="28">
        <v>0</v>
      </c>
      <c r="U242" s="28">
        <v>0</v>
      </c>
      <c r="V242" s="28">
        <f t="shared" si="181"/>
        <v>18000</v>
      </c>
      <c r="W242" s="28">
        <f t="shared" si="182"/>
        <v>15000</v>
      </c>
      <c r="X242" s="28">
        <f t="shared" si="183"/>
        <v>18000</v>
      </c>
      <c r="Y242" s="28">
        <f t="shared" si="168"/>
        <v>1800</v>
      </c>
      <c r="Z242" s="28">
        <f t="shared" si="172"/>
        <v>135</v>
      </c>
      <c r="AA242" s="38">
        <v>0</v>
      </c>
      <c r="AB242" s="28">
        <v>0</v>
      </c>
      <c r="AC242" s="28">
        <v>0</v>
      </c>
      <c r="AD242" s="28">
        <f t="shared" si="178"/>
        <v>1935</v>
      </c>
      <c r="AE242" s="28">
        <f t="shared" si="184"/>
        <v>16065</v>
      </c>
      <c r="AF242" s="34" t="s">
        <v>38</v>
      </c>
      <c r="AG242" s="47">
        <v>44114</v>
      </c>
      <c r="AH242" s="68"/>
      <c r="AI242" s="72"/>
      <c r="AJ242" s="70"/>
      <c r="AK242" s="70"/>
      <c r="AL242" s="59"/>
      <c r="AM242" s="70"/>
      <c r="AN242" s="70"/>
      <c r="AO242" s="70"/>
      <c r="AP242" s="70"/>
    </row>
    <row r="243" spans="1:42" s="42" customFormat="1" ht="30.6" customHeight="1">
      <c r="A243" s="13">
        <v>234</v>
      </c>
      <c r="B243" s="16" t="s">
        <v>685</v>
      </c>
      <c r="C243" s="23" t="s">
        <v>686</v>
      </c>
      <c r="D243" s="23" t="s">
        <v>687</v>
      </c>
      <c r="E243" s="23" t="s">
        <v>280</v>
      </c>
      <c r="F243" s="17">
        <v>1313595940</v>
      </c>
      <c r="G243" s="17">
        <v>11625</v>
      </c>
      <c r="H243" s="71" t="s">
        <v>688</v>
      </c>
      <c r="I243" s="28">
        <v>18000</v>
      </c>
      <c r="J243" s="28">
        <v>0</v>
      </c>
      <c r="K243" s="28">
        <v>0</v>
      </c>
      <c r="L243" s="28">
        <v>0</v>
      </c>
      <c r="M243" s="28">
        <f t="shared" si="185"/>
        <v>18000</v>
      </c>
      <c r="N243" s="17">
        <v>30</v>
      </c>
      <c r="O243" s="17">
        <v>0</v>
      </c>
      <c r="P243" s="28">
        <f t="shared" si="169"/>
        <v>18000</v>
      </c>
      <c r="Q243" s="28">
        <f t="shared" si="170"/>
        <v>0</v>
      </c>
      <c r="R243" s="28">
        <f t="shared" si="171"/>
        <v>0</v>
      </c>
      <c r="S243" s="28">
        <v>0</v>
      </c>
      <c r="T243" s="28">
        <v>0</v>
      </c>
      <c r="U243" s="28">
        <v>0</v>
      </c>
      <c r="V243" s="28">
        <f t="shared" si="181"/>
        <v>18000</v>
      </c>
      <c r="W243" s="28">
        <f t="shared" si="182"/>
        <v>15000</v>
      </c>
      <c r="X243" s="28">
        <f t="shared" si="183"/>
        <v>18000</v>
      </c>
      <c r="Y243" s="28">
        <f t="shared" si="168"/>
        <v>1800</v>
      </c>
      <c r="Z243" s="28">
        <f t="shared" si="172"/>
        <v>135</v>
      </c>
      <c r="AA243" s="38">
        <v>0</v>
      </c>
      <c r="AB243" s="28">
        <v>0</v>
      </c>
      <c r="AC243" s="28">
        <v>0</v>
      </c>
      <c r="AD243" s="28">
        <f t="shared" si="178"/>
        <v>1935</v>
      </c>
      <c r="AE243" s="28">
        <f t="shared" si="184"/>
        <v>16065</v>
      </c>
      <c r="AF243" s="78"/>
      <c r="AG243" s="49"/>
      <c r="AH243" s="58"/>
      <c r="AI243" s="56"/>
      <c r="AJ243" s="56"/>
      <c r="AK243" s="56"/>
      <c r="AL243" s="59"/>
      <c r="AM243" s="56"/>
      <c r="AN243" s="56"/>
      <c r="AO243" s="56"/>
      <c r="AP243" s="57"/>
    </row>
    <row r="244" spans="1:42" s="42" customFormat="1" ht="30.6" customHeight="1">
      <c r="A244" s="13">
        <v>235</v>
      </c>
      <c r="B244" s="16" t="s">
        <v>685</v>
      </c>
      <c r="C244" s="12" t="s">
        <v>345</v>
      </c>
      <c r="D244" s="12" t="s">
        <v>689</v>
      </c>
      <c r="E244" s="12" t="s">
        <v>283</v>
      </c>
      <c r="F244" s="13">
        <v>1114526820</v>
      </c>
      <c r="G244" s="14">
        <v>1246</v>
      </c>
      <c r="H244" s="157" t="s">
        <v>690</v>
      </c>
      <c r="I244" s="28">
        <v>14900</v>
      </c>
      <c r="J244" s="28">
        <v>0</v>
      </c>
      <c r="K244" s="28">
        <v>0</v>
      </c>
      <c r="L244" s="28">
        <v>0</v>
      </c>
      <c r="M244" s="28">
        <f t="shared" si="185"/>
        <v>14900</v>
      </c>
      <c r="N244" s="17">
        <v>0</v>
      </c>
      <c r="O244" s="17">
        <v>0</v>
      </c>
      <c r="P244" s="28">
        <f t="shared" si="169"/>
        <v>0</v>
      </c>
      <c r="Q244" s="28">
        <f t="shared" si="170"/>
        <v>0</v>
      </c>
      <c r="R244" s="28">
        <f t="shared" si="171"/>
        <v>0</v>
      </c>
      <c r="S244" s="28">
        <v>0</v>
      </c>
      <c r="T244" s="28">
        <v>0</v>
      </c>
      <c r="U244" s="28">
        <v>0</v>
      </c>
      <c r="V244" s="28">
        <f t="shared" si="181"/>
        <v>0</v>
      </c>
      <c r="W244" s="28">
        <f t="shared" si="182"/>
        <v>0</v>
      </c>
      <c r="X244" s="28">
        <f t="shared" si="183"/>
        <v>0</v>
      </c>
      <c r="Y244" s="28">
        <f t="shared" si="168"/>
        <v>0</v>
      </c>
      <c r="Z244" s="28">
        <f t="shared" si="172"/>
        <v>0</v>
      </c>
      <c r="AA244" s="38">
        <v>0</v>
      </c>
      <c r="AB244" s="28">
        <v>0</v>
      </c>
      <c r="AC244" s="28">
        <v>0</v>
      </c>
      <c r="AD244" s="28">
        <f t="shared" si="178"/>
        <v>0</v>
      </c>
      <c r="AE244" s="28">
        <f t="shared" si="184"/>
        <v>0</v>
      </c>
      <c r="AF244" s="78"/>
      <c r="AG244" s="48"/>
      <c r="AH244" s="58"/>
      <c r="AI244" s="70"/>
      <c r="AJ244" s="70"/>
      <c r="AK244" s="70"/>
      <c r="AL244" s="59"/>
      <c r="AM244" s="70"/>
      <c r="AN244" s="70"/>
      <c r="AO244" s="70"/>
      <c r="AP244" s="70"/>
    </row>
    <row r="245" spans="1:42" s="42" customFormat="1" ht="30.6" customHeight="1">
      <c r="A245" s="13">
        <v>236</v>
      </c>
      <c r="B245" s="16" t="s">
        <v>685</v>
      </c>
      <c r="C245" s="12" t="s">
        <v>275</v>
      </c>
      <c r="D245" s="23" t="s">
        <v>477</v>
      </c>
      <c r="E245" s="12" t="s">
        <v>283</v>
      </c>
      <c r="F245" s="123">
        <v>1115273416</v>
      </c>
      <c r="G245" s="14">
        <v>11628</v>
      </c>
      <c r="H245" s="139" t="s">
        <v>691</v>
      </c>
      <c r="I245" s="28">
        <v>14900</v>
      </c>
      <c r="J245" s="28">
        <v>0</v>
      </c>
      <c r="K245" s="28">
        <v>0</v>
      </c>
      <c r="L245" s="28">
        <v>0</v>
      </c>
      <c r="M245" s="28">
        <f t="shared" si="185"/>
        <v>14900</v>
      </c>
      <c r="N245" s="17">
        <v>0</v>
      </c>
      <c r="O245" s="17">
        <v>0</v>
      </c>
      <c r="P245" s="28">
        <f t="shared" si="169"/>
        <v>0</v>
      </c>
      <c r="Q245" s="28">
        <f t="shared" si="170"/>
        <v>0</v>
      </c>
      <c r="R245" s="28">
        <f t="shared" si="171"/>
        <v>0</v>
      </c>
      <c r="S245" s="28">
        <v>0</v>
      </c>
      <c r="T245" s="28">
        <v>0</v>
      </c>
      <c r="U245" s="28">
        <v>0</v>
      </c>
      <c r="V245" s="28">
        <f t="shared" si="181"/>
        <v>0</v>
      </c>
      <c r="W245" s="28">
        <f t="shared" si="182"/>
        <v>0</v>
      </c>
      <c r="X245" s="28">
        <f t="shared" si="183"/>
        <v>0</v>
      </c>
      <c r="Y245" s="28">
        <f t="shared" si="168"/>
        <v>0</v>
      </c>
      <c r="Z245" s="28">
        <f t="shared" si="172"/>
        <v>0</v>
      </c>
      <c r="AA245" s="38">
        <v>0</v>
      </c>
      <c r="AB245" s="28">
        <v>0</v>
      </c>
      <c r="AC245" s="28">
        <v>0</v>
      </c>
      <c r="AD245" s="28">
        <f t="shared" si="178"/>
        <v>0</v>
      </c>
      <c r="AE245" s="28">
        <f t="shared" si="184"/>
        <v>0</v>
      </c>
      <c r="AF245" s="77"/>
      <c r="AG245" s="47"/>
      <c r="AH245" s="58"/>
      <c r="AI245" s="70"/>
      <c r="AJ245" s="70"/>
      <c r="AK245" s="70"/>
      <c r="AL245" s="59"/>
      <c r="AM245" s="70"/>
      <c r="AN245" s="70"/>
      <c r="AO245" s="70"/>
      <c r="AP245" s="70"/>
    </row>
    <row r="246" spans="1:42" s="42" customFormat="1" ht="30.6" customHeight="1">
      <c r="A246" s="13">
        <v>237</v>
      </c>
      <c r="B246" s="16" t="s">
        <v>692</v>
      </c>
      <c r="C246" s="12" t="s">
        <v>692</v>
      </c>
      <c r="D246" s="12" t="s">
        <v>683</v>
      </c>
      <c r="E246" s="12" t="s">
        <v>280</v>
      </c>
      <c r="F246" s="17">
        <v>1113210036</v>
      </c>
      <c r="G246" s="14">
        <v>11745</v>
      </c>
      <c r="H246" s="166">
        <v>100149533546</v>
      </c>
      <c r="I246" s="28">
        <v>16400</v>
      </c>
      <c r="J246" s="28">
        <v>0</v>
      </c>
      <c r="K246" s="28">
        <v>0</v>
      </c>
      <c r="L246" s="28">
        <v>0</v>
      </c>
      <c r="M246" s="28">
        <f>I246+J246+K246+L246</f>
        <v>16400</v>
      </c>
      <c r="N246" s="17">
        <v>30</v>
      </c>
      <c r="O246" s="17">
        <v>0</v>
      </c>
      <c r="P246" s="28">
        <f t="shared" si="169"/>
        <v>16400</v>
      </c>
      <c r="Q246" s="28">
        <f t="shared" si="170"/>
        <v>0</v>
      </c>
      <c r="R246" s="28">
        <f t="shared" si="171"/>
        <v>0</v>
      </c>
      <c r="S246" s="28">
        <v>0</v>
      </c>
      <c r="T246" s="28">
        <v>0</v>
      </c>
      <c r="U246" s="28">
        <v>0</v>
      </c>
      <c r="V246" s="28">
        <f>P246+Q246+R246+S246+T246+U246</f>
        <v>16400</v>
      </c>
      <c r="W246" s="28">
        <f>IF(P246&gt;15000,15000,P246)</f>
        <v>15000</v>
      </c>
      <c r="X246" s="28">
        <f>V246</f>
        <v>16400</v>
      </c>
      <c r="Y246" s="28">
        <f t="shared" si="168"/>
        <v>1800</v>
      </c>
      <c r="Z246" s="28">
        <f t="shared" si="172"/>
        <v>123</v>
      </c>
      <c r="AA246" s="38">
        <v>0</v>
      </c>
      <c r="AB246" s="28">
        <v>0</v>
      </c>
      <c r="AC246" s="28">
        <v>0</v>
      </c>
      <c r="AD246" s="28">
        <f t="shared" si="178"/>
        <v>1923</v>
      </c>
      <c r="AE246" s="28">
        <f t="shared" si="184"/>
        <v>14477</v>
      </c>
      <c r="AF246" s="34" t="s">
        <v>38</v>
      </c>
      <c r="AG246" s="47">
        <v>44114</v>
      </c>
      <c r="AH246" s="58"/>
      <c r="AI246" s="58"/>
      <c r="AJ246" s="59"/>
      <c r="AK246" s="59"/>
      <c r="AL246" s="59"/>
      <c r="AM246" s="59"/>
      <c r="AN246" s="59"/>
      <c r="AO246" s="59"/>
      <c r="AP246" s="59"/>
    </row>
    <row r="247" spans="1:42" s="42" customFormat="1" ht="30.6" customHeight="1">
      <c r="A247" s="13">
        <v>238</v>
      </c>
      <c r="B247" s="16" t="s">
        <v>693</v>
      </c>
      <c r="C247" s="23" t="s">
        <v>693</v>
      </c>
      <c r="D247" s="23" t="s">
        <v>694</v>
      </c>
      <c r="E247" s="23" t="s">
        <v>277</v>
      </c>
      <c r="F247" s="132">
        <v>1013787952</v>
      </c>
      <c r="G247" s="17">
        <v>11705</v>
      </c>
      <c r="H247" s="122" t="s">
        <v>695</v>
      </c>
      <c r="I247" s="28">
        <v>20000</v>
      </c>
      <c r="J247" s="28">
        <v>0</v>
      </c>
      <c r="K247" s="28">
        <v>0</v>
      </c>
      <c r="L247" s="28">
        <v>0</v>
      </c>
      <c r="M247" s="28">
        <f>I247+J247+K247+L247</f>
        <v>20000</v>
      </c>
      <c r="N247" s="17">
        <v>30</v>
      </c>
      <c r="O247" s="17">
        <v>0</v>
      </c>
      <c r="P247" s="28">
        <f t="shared" si="169"/>
        <v>20000</v>
      </c>
      <c r="Q247" s="28">
        <f t="shared" si="170"/>
        <v>0</v>
      </c>
      <c r="R247" s="28">
        <f t="shared" si="171"/>
        <v>0</v>
      </c>
      <c r="S247" s="28">
        <v>0</v>
      </c>
      <c r="T247" s="28">
        <v>0</v>
      </c>
      <c r="U247" s="28">
        <v>0</v>
      </c>
      <c r="V247" s="28">
        <f>P247+Q247+R247+S247+T247+U247</f>
        <v>20000</v>
      </c>
      <c r="W247" s="28">
        <f>IF(P247&gt;15000,15000,P247)</f>
        <v>15000</v>
      </c>
      <c r="X247" s="28">
        <f>V247</f>
        <v>20000</v>
      </c>
      <c r="Y247" s="28">
        <f t="shared" si="168"/>
        <v>1800</v>
      </c>
      <c r="Z247" s="28">
        <f t="shared" si="172"/>
        <v>150</v>
      </c>
      <c r="AA247" s="38">
        <v>0</v>
      </c>
      <c r="AB247" s="28">
        <v>0</v>
      </c>
      <c r="AC247" s="28">
        <v>0</v>
      </c>
      <c r="AD247" s="28">
        <f t="shared" si="178"/>
        <v>1950</v>
      </c>
      <c r="AE247" s="28">
        <f t="shared" si="184"/>
        <v>18050</v>
      </c>
      <c r="AF247" s="34" t="s">
        <v>38</v>
      </c>
      <c r="AG247" s="47">
        <v>44114</v>
      </c>
      <c r="AH247" s="58"/>
      <c r="AI247" s="59"/>
      <c r="AJ247" s="59"/>
      <c r="AK247" s="59"/>
      <c r="AL247" s="59"/>
      <c r="AM247" s="59"/>
      <c r="AN247" s="59"/>
      <c r="AO247" s="59"/>
      <c r="AP247" s="59"/>
    </row>
    <row r="248" spans="1:42" s="42" customFormat="1" ht="30.6" customHeight="1">
      <c r="A248" s="13">
        <v>239</v>
      </c>
      <c r="B248" s="16" t="s">
        <v>693</v>
      </c>
      <c r="C248" s="23" t="s">
        <v>162</v>
      </c>
      <c r="D248" s="23" t="s">
        <v>696</v>
      </c>
      <c r="E248" s="23" t="s">
        <v>283</v>
      </c>
      <c r="F248" s="126">
        <v>1014077437</v>
      </c>
      <c r="G248" s="17">
        <v>11706</v>
      </c>
      <c r="H248" s="122" t="s">
        <v>697</v>
      </c>
      <c r="I248" s="28">
        <v>14900</v>
      </c>
      <c r="J248" s="28">
        <v>0</v>
      </c>
      <c r="K248" s="28">
        <v>0</v>
      </c>
      <c r="L248" s="28">
        <v>0</v>
      </c>
      <c r="M248" s="28">
        <f>I248+J248+K248+L248</f>
        <v>14900</v>
      </c>
      <c r="N248" s="17">
        <v>10</v>
      </c>
      <c r="O248" s="17">
        <v>0</v>
      </c>
      <c r="P248" s="28">
        <f t="shared" si="169"/>
        <v>4967</v>
      </c>
      <c r="Q248" s="28">
        <f t="shared" si="170"/>
        <v>0</v>
      </c>
      <c r="R248" s="28">
        <f t="shared" si="171"/>
        <v>0</v>
      </c>
      <c r="S248" s="28">
        <v>0</v>
      </c>
      <c r="T248" s="28">
        <v>0</v>
      </c>
      <c r="U248" s="28">
        <v>0</v>
      </c>
      <c r="V248" s="28">
        <f>P248+Q248+R248+S248+T248+U248</f>
        <v>4967</v>
      </c>
      <c r="W248" s="28">
        <f>IF(P248&gt;15000,15000,P248)</f>
        <v>4967</v>
      </c>
      <c r="X248" s="28">
        <f>V248</f>
        <v>4967</v>
      </c>
      <c r="Y248" s="28">
        <f t="shared" si="168"/>
        <v>596</v>
      </c>
      <c r="Z248" s="28">
        <f t="shared" si="172"/>
        <v>38</v>
      </c>
      <c r="AA248" s="38">
        <v>0</v>
      </c>
      <c r="AB248" s="28">
        <v>0</v>
      </c>
      <c r="AC248" s="28">
        <v>0</v>
      </c>
      <c r="AD248" s="28">
        <f t="shared" si="178"/>
        <v>634</v>
      </c>
      <c r="AE248" s="28">
        <f t="shared" si="184"/>
        <v>4333</v>
      </c>
      <c r="AF248" s="34"/>
      <c r="AG248" s="47"/>
      <c r="AH248" s="58"/>
      <c r="AI248" s="59"/>
      <c r="AJ248" s="59"/>
      <c r="AK248" s="59"/>
      <c r="AL248" s="59"/>
      <c r="AM248" s="59"/>
      <c r="AN248" s="59"/>
      <c r="AO248" s="59"/>
      <c r="AP248" s="59"/>
    </row>
    <row r="249" spans="1:42" s="42" customFormat="1" ht="30.6" customHeight="1">
      <c r="A249" s="13">
        <v>240</v>
      </c>
      <c r="B249" s="16" t="s">
        <v>698</v>
      </c>
      <c r="C249" s="12" t="s">
        <v>698</v>
      </c>
      <c r="D249" s="23" t="s">
        <v>699</v>
      </c>
      <c r="E249" s="23" t="s">
        <v>277</v>
      </c>
      <c r="F249" s="132">
        <v>1013574868</v>
      </c>
      <c r="G249" s="17">
        <v>11895</v>
      </c>
      <c r="H249" s="122" t="s">
        <v>700</v>
      </c>
      <c r="I249" s="28">
        <v>20000</v>
      </c>
      <c r="J249" s="28">
        <v>0</v>
      </c>
      <c r="K249" s="28">
        <v>0</v>
      </c>
      <c r="L249" s="28">
        <v>0</v>
      </c>
      <c r="M249" s="28">
        <f>I249+J249+K249+L249</f>
        <v>20000</v>
      </c>
      <c r="N249" s="17">
        <v>30</v>
      </c>
      <c r="O249" s="17">
        <v>0</v>
      </c>
      <c r="P249" s="28">
        <f t="shared" si="169"/>
        <v>20000</v>
      </c>
      <c r="Q249" s="28">
        <f t="shared" si="170"/>
        <v>0</v>
      </c>
      <c r="R249" s="28">
        <f t="shared" si="171"/>
        <v>0</v>
      </c>
      <c r="S249" s="28">
        <v>0</v>
      </c>
      <c r="T249" s="28">
        <v>0</v>
      </c>
      <c r="U249" s="28">
        <v>0</v>
      </c>
      <c r="V249" s="28">
        <f>P249+Q249+R249+S249+T249+U249</f>
        <v>20000</v>
      </c>
      <c r="W249" s="28">
        <f>IF(P249&gt;15000,15000,P249)</f>
        <v>15000</v>
      </c>
      <c r="X249" s="28">
        <f>V249</f>
        <v>20000</v>
      </c>
      <c r="Y249" s="28">
        <f t="shared" si="168"/>
        <v>1800</v>
      </c>
      <c r="Z249" s="28">
        <f t="shared" si="172"/>
        <v>150</v>
      </c>
      <c r="AA249" s="38">
        <v>0</v>
      </c>
      <c r="AB249" s="28">
        <v>0</v>
      </c>
      <c r="AC249" s="28">
        <v>0</v>
      </c>
      <c r="AD249" s="28">
        <f t="shared" si="178"/>
        <v>1950</v>
      </c>
      <c r="AE249" s="28">
        <f t="shared" si="184"/>
        <v>18050</v>
      </c>
      <c r="AF249" s="34" t="s">
        <v>38</v>
      </c>
      <c r="AG249" s="47">
        <v>44114</v>
      </c>
      <c r="AH249" s="58"/>
      <c r="AI249" s="58"/>
      <c r="AJ249" s="59"/>
      <c r="AK249" s="59"/>
      <c r="AL249" s="59"/>
      <c r="AM249" s="59"/>
      <c r="AN249" s="59"/>
      <c r="AO249" s="59"/>
      <c r="AP249" s="59"/>
    </row>
    <row r="250" spans="1:42" s="42" customFormat="1" ht="30.6" customHeight="1">
      <c r="A250" s="13">
        <v>241</v>
      </c>
      <c r="B250" s="61" t="s">
        <v>701</v>
      </c>
      <c r="C250" s="12" t="s">
        <v>701</v>
      </c>
      <c r="D250" s="23" t="s">
        <v>702</v>
      </c>
      <c r="E250" s="23" t="s">
        <v>277</v>
      </c>
      <c r="F250" s="13">
        <v>1115393257</v>
      </c>
      <c r="G250" s="60">
        <v>11671</v>
      </c>
      <c r="H250" s="15" t="s">
        <v>703</v>
      </c>
      <c r="I250" s="28">
        <v>16400</v>
      </c>
      <c r="J250" s="28">
        <v>0</v>
      </c>
      <c r="K250" s="28">
        <v>0</v>
      </c>
      <c r="L250" s="28">
        <v>0</v>
      </c>
      <c r="M250" s="28">
        <f>I250+J250+K250+L250</f>
        <v>16400</v>
      </c>
      <c r="N250" s="17">
        <v>15</v>
      </c>
      <c r="O250" s="17">
        <v>0</v>
      </c>
      <c r="P250" s="28">
        <f t="shared" si="169"/>
        <v>8200</v>
      </c>
      <c r="Q250" s="28">
        <f t="shared" si="170"/>
        <v>0</v>
      </c>
      <c r="R250" s="28">
        <f t="shared" si="171"/>
        <v>0</v>
      </c>
      <c r="S250" s="28">
        <v>0</v>
      </c>
      <c r="T250" s="28">
        <v>0</v>
      </c>
      <c r="U250" s="28">
        <v>0</v>
      </c>
      <c r="V250" s="28">
        <f t="shared" ref="V250:V256" si="186">P250+Q250+R250+S250+T250+U250</f>
        <v>8200</v>
      </c>
      <c r="W250" s="28">
        <f t="shared" ref="W250:W257" si="187">IF(P250&gt;15000,15000,P250)</f>
        <v>8200</v>
      </c>
      <c r="X250" s="28">
        <f t="shared" ref="X250:X257" si="188">V250</f>
        <v>8200</v>
      </c>
      <c r="Y250" s="28">
        <f t="shared" si="168"/>
        <v>984</v>
      </c>
      <c r="Z250" s="28">
        <f t="shared" si="172"/>
        <v>62</v>
      </c>
      <c r="AA250" s="38">
        <v>0</v>
      </c>
      <c r="AB250" s="28">
        <v>0</v>
      </c>
      <c r="AC250" s="28">
        <v>0</v>
      </c>
      <c r="AD250" s="28">
        <f t="shared" si="178"/>
        <v>1046</v>
      </c>
      <c r="AE250" s="28">
        <f t="shared" si="184"/>
        <v>7154</v>
      </c>
      <c r="AF250" s="34" t="s">
        <v>38</v>
      </c>
      <c r="AG250" s="47">
        <v>44114</v>
      </c>
      <c r="AH250" s="58"/>
      <c r="AI250" s="58"/>
      <c r="AJ250" s="59"/>
      <c r="AK250" s="59"/>
      <c r="AL250" s="59"/>
      <c r="AM250" s="59"/>
      <c r="AN250" s="59"/>
      <c r="AO250" s="59"/>
      <c r="AP250" s="59"/>
    </row>
    <row r="251" spans="1:42" s="42" customFormat="1" ht="30.6" customHeight="1">
      <c r="A251" s="13">
        <v>242</v>
      </c>
      <c r="B251" s="61" t="s">
        <v>701</v>
      </c>
      <c r="C251" s="12" t="s">
        <v>403</v>
      </c>
      <c r="D251" s="23" t="s">
        <v>704</v>
      </c>
      <c r="E251" s="23" t="s">
        <v>283</v>
      </c>
      <c r="F251" s="13">
        <v>1115393295</v>
      </c>
      <c r="G251" s="16">
        <v>11670</v>
      </c>
      <c r="H251" s="15" t="s">
        <v>705</v>
      </c>
      <c r="I251" s="28">
        <v>14900</v>
      </c>
      <c r="J251" s="28">
        <v>0</v>
      </c>
      <c r="K251" s="28">
        <v>0</v>
      </c>
      <c r="L251" s="28">
        <v>0</v>
      </c>
      <c r="M251" s="28">
        <f t="shared" ref="M251:M271" si="189">I251+J251+K251+L251</f>
        <v>14900</v>
      </c>
      <c r="N251" s="17">
        <v>8</v>
      </c>
      <c r="O251" s="17">
        <v>0</v>
      </c>
      <c r="P251" s="28">
        <f t="shared" si="169"/>
        <v>3973</v>
      </c>
      <c r="Q251" s="28">
        <f t="shared" si="170"/>
        <v>0</v>
      </c>
      <c r="R251" s="28">
        <f t="shared" si="171"/>
        <v>0</v>
      </c>
      <c r="S251" s="28">
        <v>0</v>
      </c>
      <c r="T251" s="28">
        <v>0</v>
      </c>
      <c r="U251" s="28">
        <v>0</v>
      </c>
      <c r="V251" s="28">
        <f t="shared" si="186"/>
        <v>3973</v>
      </c>
      <c r="W251" s="28">
        <f t="shared" si="187"/>
        <v>3973</v>
      </c>
      <c r="X251" s="28">
        <f t="shared" si="188"/>
        <v>3973</v>
      </c>
      <c r="Y251" s="28">
        <f t="shared" si="168"/>
        <v>477</v>
      </c>
      <c r="Z251" s="28">
        <f t="shared" si="172"/>
        <v>30</v>
      </c>
      <c r="AA251" s="38">
        <v>0</v>
      </c>
      <c r="AB251" s="28">
        <v>0</v>
      </c>
      <c r="AC251" s="28">
        <v>0</v>
      </c>
      <c r="AD251" s="28">
        <f t="shared" si="178"/>
        <v>507</v>
      </c>
      <c r="AE251" s="28">
        <f t="shared" si="184"/>
        <v>3466</v>
      </c>
      <c r="AF251" s="93"/>
      <c r="AG251" s="48"/>
      <c r="AH251" s="58"/>
      <c r="AI251" s="58"/>
      <c r="AJ251" s="59"/>
      <c r="AK251" s="59"/>
      <c r="AL251" s="59"/>
      <c r="AM251" s="59"/>
      <c r="AN251" s="59"/>
      <c r="AO251" s="59"/>
      <c r="AP251" s="59"/>
    </row>
    <row r="252" spans="1:42" s="42" customFormat="1" ht="30.6" customHeight="1">
      <c r="A252" s="13">
        <v>243</v>
      </c>
      <c r="B252" s="61" t="s">
        <v>701</v>
      </c>
      <c r="C252" s="12" t="s">
        <v>428</v>
      </c>
      <c r="D252" s="23" t="s">
        <v>706</v>
      </c>
      <c r="E252" s="23" t="s">
        <v>283</v>
      </c>
      <c r="F252" s="13">
        <v>1115393303</v>
      </c>
      <c r="G252" s="16">
        <v>11668</v>
      </c>
      <c r="H252" s="15" t="s">
        <v>707</v>
      </c>
      <c r="I252" s="28">
        <v>14900</v>
      </c>
      <c r="J252" s="28">
        <v>0</v>
      </c>
      <c r="K252" s="28">
        <v>0</v>
      </c>
      <c r="L252" s="28">
        <v>0</v>
      </c>
      <c r="M252" s="28">
        <f t="shared" si="189"/>
        <v>14900</v>
      </c>
      <c r="N252" s="17">
        <v>8</v>
      </c>
      <c r="O252" s="17">
        <v>0</v>
      </c>
      <c r="P252" s="28">
        <f t="shared" si="169"/>
        <v>3973</v>
      </c>
      <c r="Q252" s="28">
        <f t="shared" si="170"/>
        <v>0</v>
      </c>
      <c r="R252" s="28">
        <f t="shared" si="171"/>
        <v>0</v>
      </c>
      <c r="S252" s="28">
        <v>0</v>
      </c>
      <c r="T252" s="28">
        <v>0</v>
      </c>
      <c r="U252" s="28">
        <v>0</v>
      </c>
      <c r="V252" s="28">
        <f t="shared" si="186"/>
        <v>3973</v>
      </c>
      <c r="W252" s="28">
        <f t="shared" si="187"/>
        <v>3973</v>
      </c>
      <c r="X252" s="28">
        <f t="shared" si="188"/>
        <v>3973</v>
      </c>
      <c r="Y252" s="28">
        <f t="shared" si="168"/>
        <v>477</v>
      </c>
      <c r="Z252" s="28">
        <f t="shared" si="172"/>
        <v>30</v>
      </c>
      <c r="AA252" s="38">
        <v>0</v>
      </c>
      <c r="AB252" s="28">
        <v>0</v>
      </c>
      <c r="AC252" s="28">
        <v>0</v>
      </c>
      <c r="AD252" s="28">
        <f t="shared" si="178"/>
        <v>507</v>
      </c>
      <c r="AE252" s="28">
        <f t="shared" si="184"/>
        <v>3466</v>
      </c>
      <c r="AF252" s="93"/>
      <c r="AG252" s="48"/>
      <c r="AH252" s="58"/>
      <c r="AI252" s="58"/>
      <c r="AJ252" s="59"/>
      <c r="AK252" s="59"/>
      <c r="AL252" s="59"/>
      <c r="AM252" s="59"/>
      <c r="AN252" s="59"/>
      <c r="AO252" s="59"/>
      <c r="AP252" s="59"/>
    </row>
    <row r="253" spans="1:42" s="42" customFormat="1" ht="30.6" customHeight="1">
      <c r="A253" s="13">
        <v>244</v>
      </c>
      <c r="B253" s="61" t="s">
        <v>701</v>
      </c>
      <c r="C253" s="12" t="s">
        <v>708</v>
      </c>
      <c r="D253" s="23" t="s">
        <v>602</v>
      </c>
      <c r="E253" s="23" t="s">
        <v>283</v>
      </c>
      <c r="F253" s="13">
        <v>1115393285</v>
      </c>
      <c r="G253" s="16">
        <v>11669</v>
      </c>
      <c r="H253" s="15" t="s">
        <v>709</v>
      </c>
      <c r="I253" s="28">
        <v>14900</v>
      </c>
      <c r="J253" s="28">
        <v>0</v>
      </c>
      <c r="K253" s="28">
        <v>0</v>
      </c>
      <c r="L253" s="28">
        <v>0</v>
      </c>
      <c r="M253" s="28">
        <f t="shared" si="189"/>
        <v>14900</v>
      </c>
      <c r="N253" s="17">
        <v>12</v>
      </c>
      <c r="O253" s="17">
        <v>0</v>
      </c>
      <c r="P253" s="28">
        <f t="shared" si="169"/>
        <v>5960</v>
      </c>
      <c r="Q253" s="28">
        <f t="shared" si="170"/>
        <v>0</v>
      </c>
      <c r="R253" s="28">
        <f t="shared" si="171"/>
        <v>0</v>
      </c>
      <c r="S253" s="28">
        <v>0</v>
      </c>
      <c r="T253" s="28">
        <v>0</v>
      </c>
      <c r="U253" s="28">
        <v>0</v>
      </c>
      <c r="V253" s="28">
        <f t="shared" si="186"/>
        <v>5960</v>
      </c>
      <c r="W253" s="28">
        <f t="shared" si="187"/>
        <v>5960</v>
      </c>
      <c r="X253" s="28">
        <f t="shared" si="188"/>
        <v>5960</v>
      </c>
      <c r="Y253" s="28">
        <f t="shared" si="168"/>
        <v>715</v>
      </c>
      <c r="Z253" s="28">
        <f t="shared" si="172"/>
        <v>45</v>
      </c>
      <c r="AA253" s="38">
        <v>0</v>
      </c>
      <c r="AB253" s="28">
        <v>0</v>
      </c>
      <c r="AC253" s="28">
        <v>0</v>
      </c>
      <c r="AD253" s="28">
        <f t="shared" si="178"/>
        <v>760</v>
      </c>
      <c r="AE253" s="28">
        <f t="shared" si="184"/>
        <v>5200</v>
      </c>
      <c r="AF253" s="34" t="s">
        <v>38</v>
      </c>
      <c r="AG253" s="47">
        <v>44114</v>
      </c>
      <c r="AH253" s="58"/>
      <c r="AI253" s="58"/>
      <c r="AJ253" s="59"/>
      <c r="AK253" s="59"/>
      <c r="AL253" s="59"/>
      <c r="AM253" s="59"/>
      <c r="AN253" s="59"/>
      <c r="AO253" s="59"/>
      <c r="AP253" s="59"/>
    </row>
    <row r="254" spans="1:42" s="42" customFormat="1" ht="30.6" customHeight="1">
      <c r="A254" s="13">
        <v>245</v>
      </c>
      <c r="B254" s="45" t="s">
        <v>710</v>
      </c>
      <c r="C254" s="23" t="s">
        <v>710</v>
      </c>
      <c r="D254" s="23" t="s">
        <v>711</v>
      </c>
      <c r="E254" s="23" t="s">
        <v>277</v>
      </c>
      <c r="F254" s="17">
        <v>2913650409</v>
      </c>
      <c r="G254" s="17">
        <v>11767</v>
      </c>
      <c r="H254" s="122" t="s">
        <v>712</v>
      </c>
      <c r="I254" s="28">
        <v>16400</v>
      </c>
      <c r="J254" s="28">
        <v>0</v>
      </c>
      <c r="K254" s="28">
        <v>0</v>
      </c>
      <c r="L254" s="28">
        <v>0</v>
      </c>
      <c r="M254" s="28">
        <f t="shared" si="189"/>
        <v>16400</v>
      </c>
      <c r="N254" s="17">
        <v>30</v>
      </c>
      <c r="O254" s="17">
        <v>0</v>
      </c>
      <c r="P254" s="28">
        <f t="shared" si="169"/>
        <v>16400</v>
      </c>
      <c r="Q254" s="28">
        <f t="shared" si="170"/>
        <v>0</v>
      </c>
      <c r="R254" s="28">
        <f t="shared" si="171"/>
        <v>0</v>
      </c>
      <c r="S254" s="28">
        <v>0</v>
      </c>
      <c r="T254" s="28">
        <v>0</v>
      </c>
      <c r="U254" s="28">
        <v>0</v>
      </c>
      <c r="V254" s="28">
        <f t="shared" si="186"/>
        <v>16400</v>
      </c>
      <c r="W254" s="28">
        <f t="shared" si="187"/>
        <v>15000</v>
      </c>
      <c r="X254" s="28">
        <f t="shared" si="188"/>
        <v>16400</v>
      </c>
      <c r="Y254" s="28">
        <f t="shared" si="168"/>
        <v>1800</v>
      </c>
      <c r="Z254" s="28">
        <f t="shared" si="172"/>
        <v>123</v>
      </c>
      <c r="AA254" s="38">
        <v>0</v>
      </c>
      <c r="AB254" s="28">
        <v>0</v>
      </c>
      <c r="AC254" s="28">
        <v>0</v>
      </c>
      <c r="AD254" s="28">
        <f t="shared" si="178"/>
        <v>1923</v>
      </c>
      <c r="AE254" s="28">
        <f t="shared" si="184"/>
        <v>14477</v>
      </c>
      <c r="AF254" s="34" t="s">
        <v>38</v>
      </c>
      <c r="AG254" s="47">
        <v>44114</v>
      </c>
      <c r="AH254" s="58"/>
      <c r="AI254" s="59"/>
      <c r="AJ254" s="59"/>
      <c r="AK254" s="59"/>
      <c r="AL254" s="59"/>
      <c r="AM254" s="59"/>
      <c r="AN254" s="59"/>
      <c r="AO254" s="59"/>
      <c r="AP254" s="59"/>
    </row>
    <row r="255" spans="1:42" s="42" customFormat="1" ht="30.6" customHeight="1">
      <c r="A255" s="13">
        <v>246</v>
      </c>
      <c r="B255" s="45" t="s">
        <v>710</v>
      </c>
      <c r="C255" s="23" t="s">
        <v>713</v>
      </c>
      <c r="D255" s="23" t="s">
        <v>714</v>
      </c>
      <c r="E255" s="23" t="s">
        <v>283</v>
      </c>
      <c r="F255" s="17">
        <v>1115639863</v>
      </c>
      <c r="G255" s="17">
        <v>11837</v>
      </c>
      <c r="H255" s="139" t="s">
        <v>715</v>
      </c>
      <c r="I255" s="28">
        <v>14900</v>
      </c>
      <c r="J255" s="28">
        <v>0</v>
      </c>
      <c r="K255" s="28">
        <v>0</v>
      </c>
      <c r="L255" s="28">
        <v>0</v>
      </c>
      <c r="M255" s="28">
        <f t="shared" si="189"/>
        <v>14900</v>
      </c>
      <c r="N255" s="17">
        <v>30</v>
      </c>
      <c r="O255" s="17">
        <v>0</v>
      </c>
      <c r="P255" s="28">
        <f t="shared" si="169"/>
        <v>14900</v>
      </c>
      <c r="Q255" s="28">
        <f t="shared" si="170"/>
        <v>0</v>
      </c>
      <c r="R255" s="28">
        <f t="shared" si="171"/>
        <v>0</v>
      </c>
      <c r="S255" s="28">
        <v>0</v>
      </c>
      <c r="T255" s="28">
        <v>0</v>
      </c>
      <c r="U255" s="28">
        <v>0</v>
      </c>
      <c r="V255" s="28">
        <f t="shared" si="186"/>
        <v>14900</v>
      </c>
      <c r="W255" s="28">
        <f t="shared" si="187"/>
        <v>14900</v>
      </c>
      <c r="X255" s="28">
        <f t="shared" si="188"/>
        <v>14900</v>
      </c>
      <c r="Y255" s="28">
        <f t="shared" si="168"/>
        <v>1788</v>
      </c>
      <c r="Z255" s="28">
        <f t="shared" si="172"/>
        <v>112</v>
      </c>
      <c r="AA255" s="38">
        <v>0</v>
      </c>
      <c r="AB255" s="28">
        <v>0</v>
      </c>
      <c r="AC255" s="28">
        <v>0</v>
      </c>
      <c r="AD255" s="28">
        <f t="shared" si="178"/>
        <v>1900</v>
      </c>
      <c r="AE255" s="28">
        <f t="shared" si="184"/>
        <v>13000</v>
      </c>
      <c r="AF255" s="34" t="s">
        <v>38</v>
      </c>
      <c r="AG255" s="47">
        <v>44114</v>
      </c>
      <c r="AH255" s="58"/>
      <c r="AI255" s="59"/>
      <c r="AJ255" s="59"/>
      <c r="AK255" s="59"/>
      <c r="AL255" s="59"/>
      <c r="AM255" s="59"/>
      <c r="AN255" s="59"/>
      <c r="AO255" s="59"/>
      <c r="AP255" s="59"/>
    </row>
    <row r="256" spans="1:42" s="42" customFormat="1" ht="30.6" customHeight="1">
      <c r="A256" s="13">
        <v>247</v>
      </c>
      <c r="B256" s="45" t="s">
        <v>710</v>
      </c>
      <c r="C256" s="23" t="s">
        <v>855</v>
      </c>
      <c r="D256" s="23" t="s">
        <v>856</v>
      </c>
      <c r="E256" s="23" t="s">
        <v>283</v>
      </c>
      <c r="F256" s="216">
        <v>1115756095</v>
      </c>
      <c r="G256" s="17">
        <v>11914</v>
      </c>
      <c r="H256" s="139" t="s">
        <v>857</v>
      </c>
      <c r="I256" s="28">
        <v>14900</v>
      </c>
      <c r="J256" s="28">
        <v>0</v>
      </c>
      <c r="K256" s="28">
        <v>0</v>
      </c>
      <c r="L256" s="28">
        <v>0</v>
      </c>
      <c r="M256" s="28">
        <f t="shared" si="189"/>
        <v>14900</v>
      </c>
      <c r="N256" s="17">
        <v>10</v>
      </c>
      <c r="O256" s="17">
        <v>0</v>
      </c>
      <c r="P256" s="28">
        <f t="shared" si="169"/>
        <v>4967</v>
      </c>
      <c r="Q256" s="28">
        <f t="shared" si="170"/>
        <v>0</v>
      </c>
      <c r="R256" s="28">
        <f t="shared" si="171"/>
        <v>0</v>
      </c>
      <c r="S256" s="28">
        <v>0</v>
      </c>
      <c r="T256" s="28">
        <v>0</v>
      </c>
      <c r="U256" s="28">
        <v>0</v>
      </c>
      <c r="V256" s="28">
        <f t="shared" si="186"/>
        <v>4967</v>
      </c>
      <c r="W256" s="28">
        <f t="shared" si="187"/>
        <v>4967</v>
      </c>
      <c r="X256" s="28">
        <f t="shared" si="188"/>
        <v>4967</v>
      </c>
      <c r="Y256" s="28">
        <f t="shared" si="168"/>
        <v>596</v>
      </c>
      <c r="Z256" s="28">
        <f t="shared" si="172"/>
        <v>38</v>
      </c>
      <c r="AA256" s="38">
        <v>0</v>
      </c>
      <c r="AB256" s="28">
        <v>0</v>
      </c>
      <c r="AC256" s="28">
        <v>0</v>
      </c>
      <c r="AD256" s="28">
        <f t="shared" si="178"/>
        <v>634</v>
      </c>
      <c r="AE256" s="28">
        <f t="shared" si="184"/>
        <v>4333</v>
      </c>
      <c r="AF256" s="261"/>
      <c r="AG256" s="262"/>
      <c r="AH256" s="58"/>
      <c r="AI256" s="59"/>
      <c r="AJ256" s="59"/>
      <c r="AK256" s="59"/>
      <c r="AL256" s="59"/>
      <c r="AM256" s="59"/>
      <c r="AN256" s="59"/>
      <c r="AO256" s="59"/>
      <c r="AP256" s="59"/>
    </row>
    <row r="257" spans="1:42" s="42" customFormat="1" ht="27" customHeight="1">
      <c r="A257" s="13">
        <v>248</v>
      </c>
      <c r="B257" s="16" t="s">
        <v>357</v>
      </c>
      <c r="C257" s="12" t="s">
        <v>716</v>
      </c>
      <c r="D257" s="12" t="s">
        <v>717</v>
      </c>
      <c r="E257" s="12" t="s">
        <v>374</v>
      </c>
      <c r="F257" s="13">
        <v>1114829068</v>
      </c>
      <c r="G257" s="14">
        <v>1400</v>
      </c>
      <c r="H257" s="157" t="s">
        <v>718</v>
      </c>
      <c r="I257" s="28">
        <v>18000</v>
      </c>
      <c r="J257" s="28">
        <v>0</v>
      </c>
      <c r="K257" s="28">
        <v>0</v>
      </c>
      <c r="L257" s="28">
        <v>0</v>
      </c>
      <c r="M257" s="28">
        <f t="shared" si="189"/>
        <v>18000</v>
      </c>
      <c r="N257" s="17">
        <v>20</v>
      </c>
      <c r="O257" s="17">
        <v>0</v>
      </c>
      <c r="P257" s="28">
        <f t="shared" si="169"/>
        <v>12000</v>
      </c>
      <c r="Q257" s="28">
        <f t="shared" si="170"/>
        <v>0</v>
      </c>
      <c r="R257" s="28">
        <f t="shared" si="171"/>
        <v>0</v>
      </c>
      <c r="S257" s="28">
        <v>0</v>
      </c>
      <c r="T257" s="28">
        <v>0</v>
      </c>
      <c r="U257" s="28">
        <v>0</v>
      </c>
      <c r="V257" s="28">
        <f t="shared" ref="V257" si="190">+P257+Q257+R257+S257+T257+U257</f>
        <v>12000</v>
      </c>
      <c r="W257" s="28">
        <f t="shared" si="187"/>
        <v>12000</v>
      </c>
      <c r="X257" s="28">
        <f t="shared" si="188"/>
        <v>12000</v>
      </c>
      <c r="Y257" s="28">
        <f t="shared" si="168"/>
        <v>1440</v>
      </c>
      <c r="Z257" s="28">
        <f t="shared" si="172"/>
        <v>90</v>
      </c>
      <c r="AA257" s="38">
        <v>0</v>
      </c>
      <c r="AB257" s="28">
        <v>0</v>
      </c>
      <c r="AC257" s="28">
        <v>0</v>
      </c>
      <c r="AD257" s="28">
        <f t="shared" si="178"/>
        <v>1530</v>
      </c>
      <c r="AE257" s="28">
        <f t="shared" ref="AE257" si="191">ROUND(V257-AD257,0)</f>
        <v>10470</v>
      </c>
      <c r="AF257" s="261"/>
      <c r="AG257" s="262"/>
      <c r="AH257" s="58"/>
      <c r="AI257" s="59"/>
      <c r="AJ257" s="59"/>
      <c r="AK257" s="59"/>
      <c r="AL257" s="59"/>
      <c r="AM257" s="59"/>
      <c r="AN257" s="59"/>
      <c r="AO257" s="59"/>
      <c r="AP257" s="59"/>
    </row>
    <row r="258" spans="1:42" s="42" customFormat="1" ht="27" customHeight="1">
      <c r="A258" s="13">
        <v>249</v>
      </c>
      <c r="B258" s="16" t="s">
        <v>357</v>
      </c>
      <c r="C258" s="12" t="s">
        <v>719</v>
      </c>
      <c r="D258" s="25" t="s">
        <v>367</v>
      </c>
      <c r="E258" s="12" t="s">
        <v>280</v>
      </c>
      <c r="F258" s="20">
        <v>1114953023</v>
      </c>
      <c r="G258" s="14">
        <v>11475</v>
      </c>
      <c r="H258" s="167" t="s">
        <v>720</v>
      </c>
      <c r="I258" s="28">
        <v>18000</v>
      </c>
      <c r="J258" s="28">
        <v>0</v>
      </c>
      <c r="K258" s="28">
        <v>0</v>
      </c>
      <c r="L258" s="28">
        <v>0</v>
      </c>
      <c r="M258" s="28">
        <f>I258+J258+K258+L258</f>
        <v>18000</v>
      </c>
      <c r="N258" s="17">
        <v>30</v>
      </c>
      <c r="O258" s="17">
        <v>0</v>
      </c>
      <c r="P258" s="28">
        <f t="shared" si="169"/>
        <v>18000</v>
      </c>
      <c r="Q258" s="28">
        <f t="shared" si="170"/>
        <v>0</v>
      </c>
      <c r="R258" s="28">
        <f t="shared" si="171"/>
        <v>0</v>
      </c>
      <c r="S258" s="28">
        <v>0</v>
      </c>
      <c r="T258" s="28">
        <v>0</v>
      </c>
      <c r="U258" s="28">
        <v>0</v>
      </c>
      <c r="V258" s="28">
        <f>+P258+Q258+R258+S258+T258+U258</f>
        <v>18000</v>
      </c>
      <c r="W258" s="28">
        <f>IF(P258&gt;15000,15000,P258)</f>
        <v>15000</v>
      </c>
      <c r="X258" s="28">
        <f>V258</f>
        <v>18000</v>
      </c>
      <c r="Y258" s="28">
        <f t="shared" si="168"/>
        <v>1800</v>
      </c>
      <c r="Z258" s="28">
        <f>CEILING(X258*0.75%,1)</f>
        <v>135</v>
      </c>
      <c r="AA258" s="38">
        <v>0</v>
      </c>
      <c r="AB258" s="28">
        <v>0</v>
      </c>
      <c r="AC258" s="28">
        <v>0</v>
      </c>
      <c r="AD258" s="28">
        <f>+Y258+Z258+AA258+AB258+AC258</f>
        <v>1935</v>
      </c>
      <c r="AE258" s="28">
        <f>ROUND(V258-AD258,0)</f>
        <v>16065</v>
      </c>
      <c r="AF258" s="78" t="s">
        <v>38</v>
      </c>
      <c r="AG258" s="47">
        <v>44117</v>
      </c>
      <c r="AH258" s="58"/>
      <c r="AI258" s="59"/>
      <c r="AJ258" s="59"/>
      <c r="AK258" s="59"/>
      <c r="AL258" s="59"/>
      <c r="AM258" s="59"/>
      <c r="AN258" s="59"/>
      <c r="AO258" s="59"/>
    </row>
    <row r="259" spans="1:42" s="42" customFormat="1" ht="27" customHeight="1">
      <c r="A259" s="13">
        <v>250</v>
      </c>
      <c r="B259" s="16" t="s">
        <v>357</v>
      </c>
      <c r="C259" s="23" t="s">
        <v>721</v>
      </c>
      <c r="D259" s="23" t="s">
        <v>722</v>
      </c>
      <c r="E259" s="12" t="s">
        <v>277</v>
      </c>
      <c r="F259" s="106">
        <v>1112913132</v>
      </c>
      <c r="G259" s="14">
        <v>11823</v>
      </c>
      <c r="H259" s="139">
        <v>100360543841</v>
      </c>
      <c r="I259" s="28">
        <v>16400</v>
      </c>
      <c r="J259" s="28">
        <v>0</v>
      </c>
      <c r="K259" s="28">
        <v>0</v>
      </c>
      <c r="L259" s="28">
        <v>0</v>
      </c>
      <c r="M259" s="28">
        <f t="shared" ref="M259:M260" si="192">I259+J259+K259+L259</f>
        <v>16400</v>
      </c>
      <c r="N259" s="17">
        <v>0</v>
      </c>
      <c r="O259" s="17">
        <v>0</v>
      </c>
      <c r="P259" s="28">
        <f t="shared" si="169"/>
        <v>0</v>
      </c>
      <c r="Q259" s="28">
        <f t="shared" si="170"/>
        <v>0</v>
      </c>
      <c r="R259" s="28">
        <f t="shared" si="171"/>
        <v>0</v>
      </c>
      <c r="S259" s="28">
        <v>0</v>
      </c>
      <c r="T259" s="28">
        <v>0</v>
      </c>
      <c r="U259" s="28">
        <v>0</v>
      </c>
      <c r="V259" s="28">
        <f t="shared" ref="V259:V260" si="193">+P259+Q259+R259+S259+T259+U259</f>
        <v>0</v>
      </c>
      <c r="W259" s="28">
        <f t="shared" ref="W259:W260" si="194">IF(P259&gt;15000,15000,P259)</f>
        <v>0</v>
      </c>
      <c r="X259" s="28">
        <f t="shared" ref="X259:X260" si="195">V259</f>
        <v>0</v>
      </c>
      <c r="Y259" s="28">
        <f t="shared" si="168"/>
        <v>0</v>
      </c>
      <c r="Z259" s="28">
        <f t="shared" ref="Z259:Z260" si="196">CEILING(X259*0.75%,1)</f>
        <v>0</v>
      </c>
      <c r="AA259" s="38">
        <v>0</v>
      </c>
      <c r="AB259" s="28">
        <v>0</v>
      </c>
      <c r="AC259" s="28">
        <v>0</v>
      </c>
      <c r="AD259" s="28">
        <f t="shared" ref="AD259:AD260" si="197">+Y259+Z259+AA259+AB259+AC259</f>
        <v>0</v>
      </c>
      <c r="AE259" s="28">
        <f t="shared" ref="AE259:AE260" si="198">ROUND(V259-AD259,0)</f>
        <v>0</v>
      </c>
      <c r="AF259" s="78"/>
      <c r="AG259" s="47"/>
      <c r="AH259" s="58"/>
      <c r="AI259" s="59"/>
      <c r="AJ259" s="59"/>
      <c r="AK259" s="59"/>
      <c r="AL259" s="59"/>
      <c r="AM259" s="59"/>
      <c r="AN259" s="59"/>
      <c r="AO259" s="59"/>
    </row>
    <row r="260" spans="1:42" s="42" customFormat="1" ht="27" customHeight="1">
      <c r="A260" s="13">
        <v>251</v>
      </c>
      <c r="B260" s="16" t="s">
        <v>357</v>
      </c>
      <c r="C260" s="23" t="s">
        <v>723</v>
      </c>
      <c r="D260" s="23" t="s">
        <v>724</v>
      </c>
      <c r="E260" s="12" t="s">
        <v>277</v>
      </c>
      <c r="F260" s="106">
        <v>1114352105</v>
      </c>
      <c r="G260" s="14">
        <v>11846</v>
      </c>
      <c r="H260" s="88" t="s">
        <v>725</v>
      </c>
      <c r="I260" s="28">
        <v>16400</v>
      </c>
      <c r="J260" s="28">
        <v>0</v>
      </c>
      <c r="K260" s="28">
        <v>0</v>
      </c>
      <c r="L260" s="28">
        <v>0</v>
      </c>
      <c r="M260" s="28">
        <f t="shared" si="192"/>
        <v>16400</v>
      </c>
      <c r="N260" s="17">
        <v>20</v>
      </c>
      <c r="O260" s="17">
        <v>0</v>
      </c>
      <c r="P260" s="28">
        <f t="shared" si="169"/>
        <v>10933</v>
      </c>
      <c r="Q260" s="28">
        <f t="shared" si="170"/>
        <v>0</v>
      </c>
      <c r="R260" s="28">
        <f t="shared" si="171"/>
        <v>0</v>
      </c>
      <c r="S260" s="28">
        <v>0</v>
      </c>
      <c r="T260" s="28">
        <v>0</v>
      </c>
      <c r="U260" s="28">
        <v>0</v>
      </c>
      <c r="V260" s="28">
        <f t="shared" si="193"/>
        <v>10933</v>
      </c>
      <c r="W260" s="28">
        <f t="shared" si="194"/>
        <v>10933</v>
      </c>
      <c r="X260" s="28">
        <f t="shared" si="195"/>
        <v>10933</v>
      </c>
      <c r="Y260" s="28">
        <f t="shared" si="168"/>
        <v>1312</v>
      </c>
      <c r="Z260" s="28">
        <f t="shared" si="196"/>
        <v>82</v>
      </c>
      <c r="AA260" s="38">
        <v>0</v>
      </c>
      <c r="AB260" s="28">
        <v>0</v>
      </c>
      <c r="AC260" s="28">
        <v>0</v>
      </c>
      <c r="AD260" s="28">
        <f t="shared" si="197"/>
        <v>1394</v>
      </c>
      <c r="AE260" s="28">
        <f t="shared" si="198"/>
        <v>9539</v>
      </c>
      <c r="AF260" s="78"/>
      <c r="AG260" s="47"/>
      <c r="AH260" s="58"/>
      <c r="AI260" s="59"/>
      <c r="AJ260" s="59"/>
      <c r="AK260" s="59"/>
      <c r="AL260" s="59"/>
      <c r="AM260" s="59"/>
      <c r="AN260" s="59"/>
      <c r="AO260" s="59"/>
    </row>
    <row r="261" spans="1:42" s="42" customFormat="1" ht="27" customHeight="1">
      <c r="A261" s="13">
        <v>252</v>
      </c>
      <c r="B261" s="66" t="s">
        <v>726</v>
      </c>
      <c r="C261" s="66" t="s">
        <v>726</v>
      </c>
      <c r="D261" s="44" t="s">
        <v>727</v>
      </c>
      <c r="E261" s="12" t="s">
        <v>283</v>
      </c>
      <c r="F261" s="50">
        <v>2109673887</v>
      </c>
      <c r="G261" s="82">
        <v>11614</v>
      </c>
      <c r="H261" s="122" t="s">
        <v>728</v>
      </c>
      <c r="I261" s="242">
        <v>16400</v>
      </c>
      <c r="J261" s="28">
        <v>0</v>
      </c>
      <c r="K261" s="28">
        <v>0</v>
      </c>
      <c r="L261" s="28">
        <v>0</v>
      </c>
      <c r="M261" s="28">
        <f t="shared" si="189"/>
        <v>16400</v>
      </c>
      <c r="N261" s="17">
        <v>20</v>
      </c>
      <c r="O261" s="17">
        <v>0</v>
      </c>
      <c r="P261" s="28">
        <f t="shared" si="169"/>
        <v>10933</v>
      </c>
      <c r="Q261" s="28">
        <f t="shared" si="170"/>
        <v>0</v>
      </c>
      <c r="R261" s="28">
        <f t="shared" si="171"/>
        <v>0</v>
      </c>
      <c r="S261" s="28">
        <v>0</v>
      </c>
      <c r="T261" s="28">
        <v>0</v>
      </c>
      <c r="U261" s="28">
        <v>0</v>
      </c>
      <c r="V261" s="28">
        <f>+P261+Q261+R261+S261+T261+U261</f>
        <v>10933</v>
      </c>
      <c r="W261" s="28">
        <f>IF(P261&gt;15000,15000,P261)</f>
        <v>10933</v>
      </c>
      <c r="X261" s="28">
        <f>V261</f>
        <v>10933</v>
      </c>
      <c r="Y261" s="28">
        <f t="shared" si="168"/>
        <v>1312</v>
      </c>
      <c r="Z261" s="28">
        <f t="shared" si="172"/>
        <v>82</v>
      </c>
      <c r="AA261" s="38">
        <v>0</v>
      </c>
      <c r="AB261" s="28">
        <v>0</v>
      </c>
      <c r="AC261" s="28">
        <v>0</v>
      </c>
      <c r="AD261" s="28">
        <f>+Y261+Z261+AA261+AB261+AC261</f>
        <v>1394</v>
      </c>
      <c r="AE261" s="28">
        <f>ROUND(V261-AD261,0)</f>
        <v>9539</v>
      </c>
      <c r="AF261" s="78" t="s">
        <v>38</v>
      </c>
      <c r="AG261" s="47">
        <v>44114</v>
      </c>
      <c r="AH261" s="58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27" customHeight="1">
      <c r="A262" s="13">
        <v>253</v>
      </c>
      <c r="B262" s="66" t="s">
        <v>726</v>
      </c>
      <c r="C262" s="23" t="s">
        <v>729</v>
      </c>
      <c r="D262" s="23" t="s">
        <v>730</v>
      </c>
      <c r="E262" s="12" t="s">
        <v>283</v>
      </c>
      <c r="F262" s="102">
        <v>1115465482</v>
      </c>
      <c r="G262" s="82">
        <v>11713</v>
      </c>
      <c r="H262" s="122" t="s">
        <v>731</v>
      </c>
      <c r="I262" s="28">
        <v>14900</v>
      </c>
      <c r="J262" s="28">
        <v>0</v>
      </c>
      <c r="K262" s="28">
        <v>0</v>
      </c>
      <c r="L262" s="28">
        <v>0</v>
      </c>
      <c r="M262" s="28">
        <f t="shared" si="189"/>
        <v>14900</v>
      </c>
      <c r="N262" s="17">
        <v>13</v>
      </c>
      <c r="O262" s="17">
        <v>0</v>
      </c>
      <c r="P262" s="28">
        <f t="shared" si="169"/>
        <v>6457</v>
      </c>
      <c r="Q262" s="28">
        <f t="shared" si="170"/>
        <v>0</v>
      </c>
      <c r="R262" s="28">
        <f t="shared" si="171"/>
        <v>0</v>
      </c>
      <c r="S262" s="28">
        <v>0</v>
      </c>
      <c r="T262" s="28">
        <v>0</v>
      </c>
      <c r="U262" s="28">
        <v>0</v>
      </c>
      <c r="V262" s="28">
        <f t="shared" ref="V262:V271" si="199">+P262+Q262+R262+S262+T262+U262</f>
        <v>6457</v>
      </c>
      <c r="W262" s="28">
        <f t="shared" ref="W262:W271" si="200">IF(P262&gt;15000,15000,P262)</f>
        <v>6457</v>
      </c>
      <c r="X262" s="28">
        <f t="shared" ref="X262:X271" si="201">V262</f>
        <v>6457</v>
      </c>
      <c r="Y262" s="28">
        <f t="shared" si="168"/>
        <v>775</v>
      </c>
      <c r="Z262" s="28">
        <f t="shared" si="172"/>
        <v>49</v>
      </c>
      <c r="AA262" s="38">
        <v>0</v>
      </c>
      <c r="AB262" s="28">
        <v>0</v>
      </c>
      <c r="AC262" s="28">
        <v>0</v>
      </c>
      <c r="AD262" s="28">
        <f t="shared" ref="AD262:AD271" si="202">+Y262+Z262+AA262+AB262+AC262</f>
        <v>824</v>
      </c>
      <c r="AE262" s="28">
        <f t="shared" ref="AE262:AE271" si="203">ROUND(V262-AD262,0)</f>
        <v>5633</v>
      </c>
      <c r="AF262" s="78" t="s">
        <v>38</v>
      </c>
      <c r="AG262" s="47">
        <v>44114</v>
      </c>
      <c r="AH262" s="58"/>
      <c r="AI262" s="59"/>
      <c r="AJ262" s="59"/>
      <c r="AK262" s="59"/>
      <c r="AL262" s="59"/>
      <c r="AM262" s="59"/>
      <c r="AN262" s="59"/>
      <c r="AO262" s="59"/>
      <c r="AP262" s="59"/>
    </row>
    <row r="263" spans="1:42" s="42" customFormat="1" ht="27" customHeight="1">
      <c r="A263" s="13">
        <v>254</v>
      </c>
      <c r="B263" s="16" t="s">
        <v>732</v>
      </c>
      <c r="C263" s="12" t="s">
        <v>732</v>
      </c>
      <c r="D263" s="81" t="s">
        <v>733</v>
      </c>
      <c r="E263" s="12" t="s">
        <v>277</v>
      </c>
      <c r="F263" s="17">
        <v>2109576232</v>
      </c>
      <c r="G263" s="17">
        <v>946</v>
      </c>
      <c r="H263" s="168" t="s">
        <v>734</v>
      </c>
      <c r="I263" s="242">
        <v>20000</v>
      </c>
      <c r="J263" s="28">
        <v>0</v>
      </c>
      <c r="K263" s="28">
        <v>0</v>
      </c>
      <c r="L263" s="28">
        <v>0</v>
      </c>
      <c r="M263" s="28">
        <f t="shared" si="189"/>
        <v>20000</v>
      </c>
      <c r="N263" s="17">
        <v>28</v>
      </c>
      <c r="O263" s="17">
        <v>0</v>
      </c>
      <c r="P263" s="28">
        <f t="shared" si="169"/>
        <v>18667</v>
      </c>
      <c r="Q263" s="28">
        <f t="shared" si="170"/>
        <v>0</v>
      </c>
      <c r="R263" s="28">
        <f t="shared" si="171"/>
        <v>0</v>
      </c>
      <c r="S263" s="28">
        <v>0</v>
      </c>
      <c r="T263" s="28">
        <v>0</v>
      </c>
      <c r="U263" s="28">
        <v>0</v>
      </c>
      <c r="V263" s="28">
        <f t="shared" si="199"/>
        <v>18667</v>
      </c>
      <c r="W263" s="28">
        <f t="shared" si="200"/>
        <v>15000</v>
      </c>
      <c r="X263" s="28">
        <f t="shared" si="201"/>
        <v>18667</v>
      </c>
      <c r="Y263" s="28">
        <f t="shared" si="168"/>
        <v>1800</v>
      </c>
      <c r="Z263" s="28">
        <f t="shared" si="172"/>
        <v>141</v>
      </c>
      <c r="AA263" s="38">
        <v>0</v>
      </c>
      <c r="AB263" s="28">
        <v>0</v>
      </c>
      <c r="AC263" s="28">
        <v>0</v>
      </c>
      <c r="AD263" s="28">
        <f t="shared" si="202"/>
        <v>1941</v>
      </c>
      <c r="AE263" s="28">
        <f t="shared" si="203"/>
        <v>16726</v>
      </c>
      <c r="AF263" s="78"/>
      <c r="AG263" s="47"/>
      <c r="AH263" s="40"/>
      <c r="AI263" s="70"/>
      <c r="AJ263" s="70"/>
      <c r="AK263" s="70"/>
      <c r="AL263" s="70"/>
      <c r="AM263" s="70"/>
      <c r="AN263" s="70"/>
      <c r="AO263" s="70"/>
      <c r="AP263" s="70"/>
    </row>
    <row r="264" spans="1:42" s="42" customFormat="1" ht="27" customHeight="1">
      <c r="A264" s="13">
        <v>255</v>
      </c>
      <c r="B264" s="16" t="s">
        <v>732</v>
      </c>
      <c r="C264" s="12" t="s">
        <v>477</v>
      </c>
      <c r="D264" s="81" t="s">
        <v>735</v>
      </c>
      <c r="E264" s="12" t="s">
        <v>280</v>
      </c>
      <c r="F264" s="17">
        <v>2109576230</v>
      </c>
      <c r="G264" s="17">
        <v>947</v>
      </c>
      <c r="H264" s="168" t="s">
        <v>736</v>
      </c>
      <c r="I264" s="28">
        <v>14900</v>
      </c>
      <c r="J264" s="28">
        <v>0</v>
      </c>
      <c r="K264" s="28">
        <v>0</v>
      </c>
      <c r="L264" s="28">
        <v>0</v>
      </c>
      <c r="M264" s="28">
        <f t="shared" si="189"/>
        <v>14900</v>
      </c>
      <c r="N264" s="17">
        <v>27</v>
      </c>
      <c r="O264" s="17">
        <v>0</v>
      </c>
      <c r="P264" s="28">
        <f t="shared" si="169"/>
        <v>13410</v>
      </c>
      <c r="Q264" s="28">
        <f t="shared" si="170"/>
        <v>0</v>
      </c>
      <c r="R264" s="28">
        <f t="shared" si="171"/>
        <v>0</v>
      </c>
      <c r="S264" s="28">
        <v>0</v>
      </c>
      <c r="T264" s="28">
        <v>0</v>
      </c>
      <c r="U264" s="28">
        <v>0</v>
      </c>
      <c r="V264" s="28">
        <f t="shared" si="199"/>
        <v>13410</v>
      </c>
      <c r="W264" s="28">
        <f t="shared" si="200"/>
        <v>13410</v>
      </c>
      <c r="X264" s="28">
        <f t="shared" si="201"/>
        <v>13410</v>
      </c>
      <c r="Y264" s="28">
        <f t="shared" si="168"/>
        <v>1609</v>
      </c>
      <c r="Z264" s="28">
        <f t="shared" si="172"/>
        <v>101</v>
      </c>
      <c r="AA264" s="38">
        <v>0</v>
      </c>
      <c r="AB264" s="28">
        <v>840</v>
      </c>
      <c r="AC264" s="28">
        <v>0</v>
      </c>
      <c r="AD264" s="28">
        <f t="shared" si="202"/>
        <v>2550</v>
      </c>
      <c r="AE264" s="28">
        <f t="shared" si="203"/>
        <v>10860</v>
      </c>
      <c r="AF264" s="78" t="s">
        <v>38</v>
      </c>
      <c r="AG264" s="47">
        <v>44117</v>
      </c>
      <c r="AH264" s="58"/>
      <c r="AI264" s="59"/>
      <c r="AJ264" s="59"/>
      <c r="AK264" s="59"/>
      <c r="AL264" s="59"/>
      <c r="AM264" s="59"/>
      <c r="AN264" s="59"/>
      <c r="AO264" s="59"/>
      <c r="AP264" s="59"/>
    </row>
    <row r="265" spans="1:42" s="42" customFormat="1" ht="27" customHeight="1">
      <c r="A265" s="13">
        <v>256</v>
      </c>
      <c r="B265" s="16" t="s">
        <v>732</v>
      </c>
      <c r="C265" s="12" t="s">
        <v>737</v>
      </c>
      <c r="D265" s="23" t="s">
        <v>738</v>
      </c>
      <c r="E265" s="12" t="s">
        <v>283</v>
      </c>
      <c r="F265" s="16">
        <v>1115094578</v>
      </c>
      <c r="G265" s="17">
        <v>11527</v>
      </c>
      <c r="H265" s="109" t="s">
        <v>739</v>
      </c>
      <c r="I265" s="28">
        <v>14900</v>
      </c>
      <c r="J265" s="28">
        <v>0</v>
      </c>
      <c r="K265" s="28">
        <v>0</v>
      </c>
      <c r="L265" s="28">
        <v>0</v>
      </c>
      <c r="M265" s="28">
        <f t="shared" si="189"/>
        <v>14900</v>
      </c>
      <c r="N265" s="17">
        <v>25</v>
      </c>
      <c r="O265" s="17">
        <v>0</v>
      </c>
      <c r="P265" s="28">
        <f t="shared" si="169"/>
        <v>12417</v>
      </c>
      <c r="Q265" s="28">
        <f t="shared" si="170"/>
        <v>0</v>
      </c>
      <c r="R265" s="28">
        <f t="shared" si="171"/>
        <v>0</v>
      </c>
      <c r="S265" s="28">
        <v>0</v>
      </c>
      <c r="T265" s="28">
        <v>0</v>
      </c>
      <c r="U265" s="28">
        <v>0</v>
      </c>
      <c r="V265" s="28">
        <f t="shared" si="199"/>
        <v>12417</v>
      </c>
      <c r="W265" s="28">
        <f t="shared" si="200"/>
        <v>12417</v>
      </c>
      <c r="X265" s="28">
        <f t="shared" si="201"/>
        <v>12417</v>
      </c>
      <c r="Y265" s="28">
        <f t="shared" si="168"/>
        <v>1490</v>
      </c>
      <c r="Z265" s="28">
        <f t="shared" si="172"/>
        <v>94</v>
      </c>
      <c r="AA265" s="38">
        <v>0</v>
      </c>
      <c r="AB265" s="28">
        <v>333</v>
      </c>
      <c r="AC265" s="28">
        <v>0</v>
      </c>
      <c r="AD265" s="28">
        <f t="shared" si="202"/>
        <v>1917</v>
      </c>
      <c r="AE265" s="28">
        <f t="shared" si="203"/>
        <v>10500</v>
      </c>
      <c r="AF265" s="78" t="s">
        <v>38</v>
      </c>
      <c r="AG265" s="47">
        <v>44117</v>
      </c>
      <c r="AH265" s="58"/>
      <c r="AI265" s="59"/>
      <c r="AJ265" s="59"/>
      <c r="AK265" s="59"/>
      <c r="AL265" s="59"/>
      <c r="AM265" s="59"/>
      <c r="AN265" s="59"/>
      <c r="AO265" s="59"/>
      <c r="AP265" s="59"/>
    </row>
    <row r="266" spans="1:42" s="42" customFormat="1" ht="27" customHeight="1">
      <c r="A266" s="13">
        <v>257</v>
      </c>
      <c r="B266" s="16" t="s">
        <v>732</v>
      </c>
      <c r="C266" s="23" t="s">
        <v>740</v>
      </c>
      <c r="D266" s="23" t="s">
        <v>477</v>
      </c>
      <c r="E266" s="12" t="s">
        <v>283</v>
      </c>
      <c r="F266" s="16">
        <v>1115120253</v>
      </c>
      <c r="G266" s="17">
        <v>11530</v>
      </c>
      <c r="H266" s="109" t="s">
        <v>741</v>
      </c>
      <c r="I266" s="28">
        <v>14900</v>
      </c>
      <c r="J266" s="28">
        <v>0</v>
      </c>
      <c r="K266" s="28">
        <v>0</v>
      </c>
      <c r="L266" s="28">
        <v>0</v>
      </c>
      <c r="M266" s="28">
        <f t="shared" si="189"/>
        <v>14900</v>
      </c>
      <c r="N266" s="17">
        <v>27</v>
      </c>
      <c r="O266" s="17">
        <v>0</v>
      </c>
      <c r="P266" s="28">
        <f t="shared" si="169"/>
        <v>13410</v>
      </c>
      <c r="Q266" s="28">
        <f t="shared" si="170"/>
        <v>0</v>
      </c>
      <c r="R266" s="28">
        <f t="shared" si="171"/>
        <v>0</v>
      </c>
      <c r="S266" s="28">
        <v>0</v>
      </c>
      <c r="T266" s="28">
        <v>0</v>
      </c>
      <c r="U266" s="28">
        <v>0</v>
      </c>
      <c r="V266" s="28">
        <f t="shared" si="199"/>
        <v>13410</v>
      </c>
      <c r="W266" s="28">
        <f t="shared" si="200"/>
        <v>13410</v>
      </c>
      <c r="X266" s="28">
        <f t="shared" si="201"/>
        <v>13410</v>
      </c>
      <c r="Y266" s="28">
        <f t="shared" si="168"/>
        <v>1609</v>
      </c>
      <c r="Z266" s="28">
        <f t="shared" si="172"/>
        <v>101</v>
      </c>
      <c r="AA266" s="38">
        <v>0</v>
      </c>
      <c r="AB266" s="28">
        <v>10100</v>
      </c>
      <c r="AC266" s="28">
        <v>0</v>
      </c>
      <c r="AD266" s="28">
        <f t="shared" si="202"/>
        <v>11810</v>
      </c>
      <c r="AE266" s="28">
        <f t="shared" si="203"/>
        <v>1600</v>
      </c>
      <c r="AF266" s="78" t="s">
        <v>38</v>
      </c>
      <c r="AG266" s="47">
        <v>44117</v>
      </c>
      <c r="AH266" s="58"/>
      <c r="AI266" s="59"/>
      <c r="AJ266" s="59"/>
      <c r="AK266" s="59"/>
      <c r="AL266" s="59"/>
      <c r="AM266" s="59"/>
      <c r="AN266" s="59"/>
      <c r="AO266" s="59"/>
      <c r="AP266" s="59"/>
    </row>
    <row r="267" spans="1:42" s="42" customFormat="1" ht="27" customHeight="1">
      <c r="A267" s="13">
        <v>258</v>
      </c>
      <c r="B267" s="16" t="s">
        <v>732</v>
      </c>
      <c r="C267" s="23" t="s">
        <v>858</v>
      </c>
      <c r="D267" s="23" t="s">
        <v>859</v>
      </c>
      <c r="E267" s="12" t="s">
        <v>283</v>
      </c>
      <c r="F267" s="216">
        <v>1115738687</v>
      </c>
      <c r="G267" s="17">
        <v>11888</v>
      </c>
      <c r="H267" s="139" t="s">
        <v>860</v>
      </c>
      <c r="I267" s="28">
        <v>14900</v>
      </c>
      <c r="J267" s="28">
        <v>0</v>
      </c>
      <c r="K267" s="28">
        <v>0</v>
      </c>
      <c r="L267" s="28">
        <v>0</v>
      </c>
      <c r="M267" s="28">
        <f t="shared" si="189"/>
        <v>14900</v>
      </c>
      <c r="N267" s="17">
        <v>25</v>
      </c>
      <c r="O267" s="17">
        <v>0</v>
      </c>
      <c r="P267" s="28">
        <f t="shared" si="169"/>
        <v>12417</v>
      </c>
      <c r="Q267" s="28">
        <f t="shared" si="170"/>
        <v>0</v>
      </c>
      <c r="R267" s="28">
        <f t="shared" si="171"/>
        <v>0</v>
      </c>
      <c r="S267" s="28">
        <v>0</v>
      </c>
      <c r="T267" s="28">
        <v>0</v>
      </c>
      <c r="U267" s="28">
        <v>0</v>
      </c>
      <c r="V267" s="28">
        <f t="shared" si="199"/>
        <v>12417</v>
      </c>
      <c r="W267" s="28">
        <f t="shared" si="200"/>
        <v>12417</v>
      </c>
      <c r="X267" s="28">
        <f t="shared" si="201"/>
        <v>12417</v>
      </c>
      <c r="Y267" s="28">
        <f t="shared" si="168"/>
        <v>1490</v>
      </c>
      <c r="Z267" s="28">
        <f t="shared" si="172"/>
        <v>94</v>
      </c>
      <c r="AA267" s="38">
        <v>0</v>
      </c>
      <c r="AB267" s="28">
        <v>1833</v>
      </c>
      <c r="AC267" s="28">
        <v>0</v>
      </c>
      <c r="AD267" s="28">
        <f t="shared" si="202"/>
        <v>3417</v>
      </c>
      <c r="AE267" s="28">
        <f t="shared" si="203"/>
        <v>9000</v>
      </c>
      <c r="AF267" s="78" t="s">
        <v>38</v>
      </c>
      <c r="AG267" s="47">
        <v>44117</v>
      </c>
      <c r="AH267" s="58"/>
      <c r="AI267" s="59"/>
      <c r="AJ267" s="59"/>
      <c r="AK267" s="59"/>
      <c r="AL267" s="59"/>
      <c r="AM267" s="59"/>
      <c r="AN267" s="59"/>
      <c r="AO267" s="59"/>
      <c r="AP267" s="59"/>
    </row>
    <row r="268" spans="1:42" s="42" customFormat="1" ht="27" customHeight="1">
      <c r="A268" s="13">
        <v>259</v>
      </c>
      <c r="B268" s="16" t="s">
        <v>743</v>
      </c>
      <c r="C268" s="12" t="s">
        <v>743</v>
      </c>
      <c r="D268" s="12" t="s">
        <v>744</v>
      </c>
      <c r="E268" s="12" t="s">
        <v>277</v>
      </c>
      <c r="F268" s="17">
        <v>1113839585</v>
      </c>
      <c r="G268" s="17">
        <v>769</v>
      </c>
      <c r="H268" s="157" t="s">
        <v>745</v>
      </c>
      <c r="I268" s="28">
        <v>16400</v>
      </c>
      <c r="J268" s="28">
        <v>0</v>
      </c>
      <c r="K268" s="28">
        <v>0</v>
      </c>
      <c r="L268" s="28">
        <v>0</v>
      </c>
      <c r="M268" s="28">
        <f t="shared" si="189"/>
        <v>16400</v>
      </c>
      <c r="N268" s="17">
        <v>27</v>
      </c>
      <c r="O268" s="17">
        <v>0</v>
      </c>
      <c r="P268" s="28">
        <f t="shared" si="169"/>
        <v>14760</v>
      </c>
      <c r="Q268" s="28">
        <f t="shared" si="170"/>
        <v>0</v>
      </c>
      <c r="R268" s="28">
        <f t="shared" si="171"/>
        <v>0</v>
      </c>
      <c r="S268" s="28">
        <v>0</v>
      </c>
      <c r="T268" s="28">
        <v>0</v>
      </c>
      <c r="U268" s="28">
        <v>0</v>
      </c>
      <c r="V268" s="28">
        <f t="shared" si="199"/>
        <v>14760</v>
      </c>
      <c r="W268" s="28">
        <f t="shared" si="200"/>
        <v>14760</v>
      </c>
      <c r="X268" s="28">
        <f t="shared" si="201"/>
        <v>14760</v>
      </c>
      <c r="Y268" s="28">
        <f t="shared" si="168"/>
        <v>1771</v>
      </c>
      <c r="Z268" s="28">
        <f t="shared" si="172"/>
        <v>111</v>
      </c>
      <c r="AA268" s="38">
        <v>0</v>
      </c>
      <c r="AB268" s="28">
        <v>0</v>
      </c>
      <c r="AC268" s="28">
        <v>0</v>
      </c>
      <c r="AD268" s="28">
        <f t="shared" si="202"/>
        <v>1882</v>
      </c>
      <c r="AE268" s="28">
        <f t="shared" si="203"/>
        <v>12878</v>
      </c>
      <c r="AF268" s="78" t="s">
        <v>38</v>
      </c>
      <c r="AG268" s="47">
        <v>44117</v>
      </c>
      <c r="AH268" s="58"/>
      <c r="AI268" s="59"/>
      <c r="AJ268" s="59"/>
      <c r="AK268" s="59"/>
      <c r="AL268" s="59"/>
      <c r="AM268" s="59"/>
      <c r="AN268" s="59"/>
      <c r="AO268" s="59"/>
      <c r="AP268" s="59"/>
    </row>
    <row r="269" spans="1:42" s="42" customFormat="1" ht="27" customHeight="1">
      <c r="A269" s="13">
        <v>260</v>
      </c>
      <c r="B269" s="16" t="s">
        <v>743</v>
      </c>
      <c r="C269" s="66" t="s">
        <v>746</v>
      </c>
      <c r="D269" s="91" t="s">
        <v>747</v>
      </c>
      <c r="E269" s="12" t="s">
        <v>283</v>
      </c>
      <c r="F269" s="102">
        <v>1115514407</v>
      </c>
      <c r="G269" s="102">
        <v>11756</v>
      </c>
      <c r="H269" s="185" t="s">
        <v>748</v>
      </c>
      <c r="I269" s="17">
        <v>14900</v>
      </c>
      <c r="J269" s="28">
        <v>0</v>
      </c>
      <c r="K269" s="28">
        <v>0</v>
      </c>
      <c r="L269" s="28">
        <v>0</v>
      </c>
      <c r="M269" s="28">
        <f>I269+J269+K269+L269</f>
        <v>14900</v>
      </c>
      <c r="N269" s="17">
        <v>27</v>
      </c>
      <c r="O269" s="17">
        <v>0</v>
      </c>
      <c r="P269" s="28">
        <f t="shared" si="169"/>
        <v>13410</v>
      </c>
      <c r="Q269" s="28">
        <f t="shared" si="170"/>
        <v>0</v>
      </c>
      <c r="R269" s="28">
        <f t="shared" si="171"/>
        <v>0</v>
      </c>
      <c r="S269" s="28">
        <v>0</v>
      </c>
      <c r="T269" s="28">
        <v>0</v>
      </c>
      <c r="U269" s="28"/>
      <c r="V269" s="28">
        <f>+P269+Q269+R269+S269+T269+U269</f>
        <v>13410</v>
      </c>
      <c r="W269" s="28">
        <f>IF(P269&gt;15000,15000,P269)</f>
        <v>13410</v>
      </c>
      <c r="X269" s="28">
        <f>V269</f>
        <v>13410</v>
      </c>
      <c r="Y269" s="28">
        <f t="shared" si="168"/>
        <v>1609</v>
      </c>
      <c r="Z269" s="28">
        <f>CEILING(X269*0.75%,1)</f>
        <v>101</v>
      </c>
      <c r="AA269" s="38">
        <v>0</v>
      </c>
      <c r="AB269" s="28">
        <v>0</v>
      </c>
      <c r="AC269" s="28">
        <v>0</v>
      </c>
      <c r="AD269" s="28">
        <f>+Y269+Z269+AA269+AB269+AC269</f>
        <v>1710</v>
      </c>
      <c r="AE269" s="28">
        <f t="shared" si="203"/>
        <v>11700</v>
      </c>
      <c r="AF269" s="78" t="s">
        <v>38</v>
      </c>
      <c r="AG269" s="47">
        <v>44117</v>
      </c>
      <c r="AH269" s="58"/>
      <c r="AI269" s="59"/>
      <c r="AJ269" s="59"/>
      <c r="AK269" s="59"/>
      <c r="AL269" s="59"/>
      <c r="AM269" s="59"/>
      <c r="AN269" s="59"/>
      <c r="AO269" s="59"/>
      <c r="AP269" s="59"/>
    </row>
    <row r="270" spans="1:42" s="42" customFormat="1" ht="27" customHeight="1">
      <c r="A270" s="13">
        <v>261</v>
      </c>
      <c r="B270" s="16" t="s">
        <v>743</v>
      </c>
      <c r="C270" s="12" t="s">
        <v>749</v>
      </c>
      <c r="D270" s="61" t="s">
        <v>750</v>
      </c>
      <c r="E270" s="12" t="s">
        <v>283</v>
      </c>
      <c r="F270" s="76">
        <v>1115465514</v>
      </c>
      <c r="G270" s="17">
        <v>11708</v>
      </c>
      <c r="H270" s="105" t="s">
        <v>751</v>
      </c>
      <c r="I270" s="28">
        <v>14900</v>
      </c>
      <c r="J270" s="28">
        <v>0</v>
      </c>
      <c r="K270" s="28">
        <v>0</v>
      </c>
      <c r="L270" s="28">
        <v>0</v>
      </c>
      <c r="M270" s="28">
        <f t="shared" si="189"/>
        <v>14900</v>
      </c>
      <c r="N270" s="17">
        <v>25</v>
      </c>
      <c r="O270" s="17">
        <v>0</v>
      </c>
      <c r="P270" s="28">
        <f t="shared" si="169"/>
        <v>12417</v>
      </c>
      <c r="Q270" s="28">
        <f t="shared" si="170"/>
        <v>0</v>
      </c>
      <c r="R270" s="28">
        <f t="shared" si="171"/>
        <v>0</v>
      </c>
      <c r="S270" s="28">
        <v>0</v>
      </c>
      <c r="T270" s="28">
        <v>0</v>
      </c>
      <c r="U270" s="28">
        <v>0</v>
      </c>
      <c r="V270" s="28">
        <f t="shared" si="199"/>
        <v>12417</v>
      </c>
      <c r="W270" s="28">
        <f t="shared" si="200"/>
        <v>12417</v>
      </c>
      <c r="X270" s="28">
        <f t="shared" si="201"/>
        <v>12417</v>
      </c>
      <c r="Y270" s="28">
        <f t="shared" si="168"/>
        <v>1490</v>
      </c>
      <c r="Z270" s="28">
        <f t="shared" si="172"/>
        <v>94</v>
      </c>
      <c r="AA270" s="38">
        <v>0</v>
      </c>
      <c r="AB270" s="28">
        <v>0</v>
      </c>
      <c r="AC270" s="28">
        <v>0</v>
      </c>
      <c r="AD270" s="28">
        <f t="shared" si="202"/>
        <v>1584</v>
      </c>
      <c r="AE270" s="28">
        <f t="shared" si="203"/>
        <v>10833</v>
      </c>
      <c r="AF270" s="78" t="s">
        <v>38</v>
      </c>
      <c r="AG270" s="47">
        <v>44117</v>
      </c>
      <c r="AH270" s="58"/>
      <c r="AI270" s="59"/>
      <c r="AJ270" s="59"/>
      <c r="AK270" s="59"/>
      <c r="AL270" s="59"/>
      <c r="AM270" s="59"/>
      <c r="AN270" s="59"/>
      <c r="AO270" s="59"/>
      <c r="AP270" s="59"/>
    </row>
    <row r="271" spans="1:42" s="42" customFormat="1" ht="27" customHeight="1">
      <c r="A271" s="13">
        <v>262</v>
      </c>
      <c r="B271" s="16" t="s">
        <v>743</v>
      </c>
      <c r="C271" s="23" t="s">
        <v>597</v>
      </c>
      <c r="D271" s="23" t="s">
        <v>752</v>
      </c>
      <c r="E271" s="12" t="s">
        <v>283</v>
      </c>
      <c r="F271" s="102">
        <v>1115644916</v>
      </c>
      <c r="G271" s="17">
        <v>11843</v>
      </c>
      <c r="H271" s="139" t="s">
        <v>753</v>
      </c>
      <c r="I271" s="28">
        <v>14900</v>
      </c>
      <c r="J271" s="28">
        <v>0</v>
      </c>
      <c r="K271" s="28">
        <v>0</v>
      </c>
      <c r="L271" s="28">
        <v>0</v>
      </c>
      <c r="M271" s="28">
        <f t="shared" si="189"/>
        <v>14900</v>
      </c>
      <c r="N271" s="17">
        <v>22</v>
      </c>
      <c r="O271" s="17">
        <v>0</v>
      </c>
      <c r="P271" s="28">
        <f t="shared" si="169"/>
        <v>10927</v>
      </c>
      <c r="Q271" s="28">
        <f t="shared" si="170"/>
        <v>0</v>
      </c>
      <c r="R271" s="28">
        <f t="shared" si="171"/>
        <v>0</v>
      </c>
      <c r="S271" s="28">
        <v>0</v>
      </c>
      <c r="T271" s="28">
        <v>0</v>
      </c>
      <c r="U271" s="28">
        <v>0</v>
      </c>
      <c r="V271" s="28">
        <f t="shared" si="199"/>
        <v>10927</v>
      </c>
      <c r="W271" s="28">
        <f t="shared" si="200"/>
        <v>10927</v>
      </c>
      <c r="X271" s="28">
        <f t="shared" si="201"/>
        <v>10927</v>
      </c>
      <c r="Y271" s="28">
        <f t="shared" si="168"/>
        <v>1311</v>
      </c>
      <c r="Z271" s="28">
        <f t="shared" si="172"/>
        <v>82</v>
      </c>
      <c r="AA271" s="38">
        <v>0</v>
      </c>
      <c r="AB271" s="28">
        <v>0</v>
      </c>
      <c r="AC271" s="28">
        <v>0</v>
      </c>
      <c r="AD271" s="28">
        <f t="shared" si="202"/>
        <v>1393</v>
      </c>
      <c r="AE271" s="28">
        <f t="shared" si="203"/>
        <v>9534</v>
      </c>
      <c r="AF271" s="78" t="s">
        <v>38</v>
      </c>
      <c r="AG271" s="47">
        <v>44117</v>
      </c>
      <c r="AH271" s="58"/>
      <c r="AI271" s="59"/>
      <c r="AJ271" s="59"/>
      <c r="AK271" s="59"/>
      <c r="AL271" s="59"/>
      <c r="AM271" s="59"/>
      <c r="AN271" s="59"/>
      <c r="AO271" s="59"/>
      <c r="AP271" s="59"/>
    </row>
    <row r="272" spans="1:42" s="42" customFormat="1" ht="26.4" customHeight="1">
      <c r="A272" s="13">
        <v>263</v>
      </c>
      <c r="B272" s="16" t="s">
        <v>743</v>
      </c>
      <c r="C272" s="81" t="s">
        <v>772</v>
      </c>
      <c r="D272" s="81" t="s">
        <v>773</v>
      </c>
      <c r="E272" s="12" t="s">
        <v>280</v>
      </c>
      <c r="F272" s="37">
        <v>3011033842</v>
      </c>
      <c r="G272" s="14">
        <v>11462</v>
      </c>
      <c r="H272" s="157" t="s">
        <v>774</v>
      </c>
      <c r="I272" s="28">
        <v>14900</v>
      </c>
      <c r="J272" s="28">
        <v>0</v>
      </c>
      <c r="K272" s="28">
        <v>0</v>
      </c>
      <c r="L272" s="28">
        <v>0</v>
      </c>
      <c r="M272" s="28">
        <f>I272+J272+K272+L272</f>
        <v>14900</v>
      </c>
      <c r="N272" s="17">
        <v>27</v>
      </c>
      <c r="O272" s="39">
        <v>0</v>
      </c>
      <c r="P272" s="28">
        <f t="shared" si="169"/>
        <v>13410</v>
      </c>
      <c r="Q272" s="28">
        <f t="shared" si="170"/>
        <v>0</v>
      </c>
      <c r="R272" s="28">
        <f t="shared" si="171"/>
        <v>0</v>
      </c>
      <c r="S272" s="28">
        <v>0</v>
      </c>
      <c r="T272" s="28">
        <v>0</v>
      </c>
      <c r="U272" s="28"/>
      <c r="V272" s="28">
        <f>+P272+Q272+R272+S272+T272+U272</f>
        <v>13410</v>
      </c>
      <c r="W272" s="28">
        <f>IF(P272&gt;15000,15000,P272)</f>
        <v>13410</v>
      </c>
      <c r="X272" s="28">
        <f>V272</f>
        <v>13410</v>
      </c>
      <c r="Y272" s="28">
        <f>ROUND(W272*12%,0)</f>
        <v>1609</v>
      </c>
      <c r="Z272" s="28">
        <f>CEILING(X272*0.75%,1)</f>
        <v>101</v>
      </c>
      <c r="AA272" s="38">
        <v>0</v>
      </c>
      <c r="AB272" s="28">
        <v>0</v>
      </c>
      <c r="AC272" s="28">
        <v>0</v>
      </c>
      <c r="AD272" s="28">
        <f>+Y272+Z272+AA272+AB272+AC272</f>
        <v>1710</v>
      </c>
      <c r="AE272" s="28">
        <f>ROUND(V272-AD272,0)</f>
        <v>11700</v>
      </c>
      <c r="AF272" s="78" t="s">
        <v>38</v>
      </c>
      <c r="AG272" s="47">
        <v>44117</v>
      </c>
      <c r="AH272" s="56"/>
      <c r="AI272" s="72"/>
      <c r="AJ272" s="72"/>
      <c r="AK272" s="72"/>
      <c r="AL272" s="56"/>
      <c r="AM272" s="72"/>
      <c r="AN272" s="72"/>
      <c r="AO272" s="72"/>
      <c r="AP272" s="72"/>
    </row>
    <row r="273" spans="1:42" s="42" customFormat="1" ht="27" customHeight="1">
      <c r="A273" s="13">
        <v>264</v>
      </c>
      <c r="B273" s="12" t="s">
        <v>754</v>
      </c>
      <c r="C273" s="12" t="s">
        <v>754</v>
      </c>
      <c r="D273" s="12" t="s">
        <v>343</v>
      </c>
      <c r="E273" s="12" t="s">
        <v>277</v>
      </c>
      <c r="F273" s="17">
        <v>1114258916</v>
      </c>
      <c r="G273" s="17">
        <v>1070</v>
      </c>
      <c r="H273" s="157" t="s">
        <v>755</v>
      </c>
      <c r="I273" s="17">
        <v>20000</v>
      </c>
      <c r="J273" s="28">
        <v>0</v>
      </c>
      <c r="K273" s="28">
        <v>0</v>
      </c>
      <c r="L273" s="28">
        <v>0</v>
      </c>
      <c r="M273" s="28">
        <f t="shared" ref="M273" si="204">I273+J273+K273+L273</f>
        <v>20000</v>
      </c>
      <c r="N273" s="17">
        <v>30</v>
      </c>
      <c r="O273" s="39">
        <v>0</v>
      </c>
      <c r="P273" s="28">
        <f t="shared" si="169"/>
        <v>20000</v>
      </c>
      <c r="Q273" s="28">
        <f t="shared" si="170"/>
        <v>0</v>
      </c>
      <c r="R273" s="28">
        <f t="shared" si="171"/>
        <v>0</v>
      </c>
      <c r="S273" s="28">
        <v>0</v>
      </c>
      <c r="T273" s="28">
        <v>0</v>
      </c>
      <c r="U273" s="28">
        <v>0</v>
      </c>
      <c r="V273" s="28">
        <f t="shared" ref="V273" si="205">+P273+Q273+R273+S273+T273+U273</f>
        <v>20000</v>
      </c>
      <c r="W273" s="28">
        <f t="shared" ref="W273" si="206">IF(P273&gt;15000,15000,P273)</f>
        <v>15000</v>
      </c>
      <c r="X273" s="28">
        <f t="shared" ref="X273" si="207">V273</f>
        <v>20000</v>
      </c>
      <c r="Y273" s="28">
        <f t="shared" ref="Y273:Y289" si="208">ROUND(W273*12%,0)</f>
        <v>1800</v>
      </c>
      <c r="Z273" s="28">
        <f t="shared" ref="Z273:Z275" si="209">CEILING(X273*0.75%,1)</f>
        <v>150</v>
      </c>
      <c r="AA273" s="38">
        <v>0</v>
      </c>
      <c r="AB273" s="28">
        <v>0</v>
      </c>
      <c r="AC273" s="28">
        <v>0</v>
      </c>
      <c r="AD273" s="28">
        <f t="shared" ref="AD273" si="210">+Y273+Z273+AA273+AB273+AC273</f>
        <v>1950</v>
      </c>
      <c r="AE273" s="28">
        <f t="shared" ref="AE273" si="211">ROUND(V273-AD273,0)</f>
        <v>18050</v>
      </c>
      <c r="AF273" s="78" t="s">
        <v>38</v>
      </c>
      <c r="AG273" s="47">
        <v>44125</v>
      </c>
      <c r="AH273" s="58"/>
      <c r="AI273" s="58"/>
      <c r="AJ273" s="59"/>
      <c r="AK273" s="59"/>
      <c r="AL273" s="59"/>
      <c r="AM273" s="59"/>
      <c r="AN273" s="59"/>
      <c r="AO273" s="59"/>
      <c r="AP273" s="59"/>
    </row>
    <row r="274" spans="1:42" s="42" customFormat="1" ht="27" customHeight="1">
      <c r="A274" s="13">
        <v>265</v>
      </c>
      <c r="B274" s="12" t="s">
        <v>754</v>
      </c>
      <c r="C274" s="12" t="s">
        <v>756</v>
      </c>
      <c r="D274" s="12" t="s">
        <v>742</v>
      </c>
      <c r="E274" s="12" t="s">
        <v>283</v>
      </c>
      <c r="F274" s="13">
        <v>1114927366</v>
      </c>
      <c r="G274" s="14">
        <v>11453</v>
      </c>
      <c r="H274" s="157" t="s">
        <v>757</v>
      </c>
      <c r="I274" s="28">
        <v>14900</v>
      </c>
      <c r="J274" s="28">
        <v>0</v>
      </c>
      <c r="K274" s="28">
        <v>0</v>
      </c>
      <c r="L274" s="28">
        <v>0</v>
      </c>
      <c r="M274" s="28">
        <f>I274+J274+K274+L274</f>
        <v>14900</v>
      </c>
      <c r="N274" s="17">
        <v>30</v>
      </c>
      <c r="O274" s="17">
        <v>0</v>
      </c>
      <c r="P274" s="28">
        <f t="shared" si="169"/>
        <v>14900</v>
      </c>
      <c r="Q274" s="28">
        <f t="shared" si="170"/>
        <v>0</v>
      </c>
      <c r="R274" s="28">
        <f t="shared" si="171"/>
        <v>0</v>
      </c>
      <c r="S274" s="28">
        <v>0</v>
      </c>
      <c r="T274" s="28">
        <v>0</v>
      </c>
      <c r="U274" s="28">
        <v>0</v>
      </c>
      <c r="V274" s="28">
        <f>+P274+Q274+R274+S274+T274+U274</f>
        <v>14900</v>
      </c>
      <c r="W274" s="28">
        <f>IF(P274&gt;15000,15000,P274)</f>
        <v>14900</v>
      </c>
      <c r="X274" s="28">
        <f>V274</f>
        <v>14900</v>
      </c>
      <c r="Y274" s="28">
        <f t="shared" si="208"/>
        <v>1788</v>
      </c>
      <c r="Z274" s="28">
        <f t="shared" si="209"/>
        <v>112</v>
      </c>
      <c r="AA274" s="38">
        <v>0</v>
      </c>
      <c r="AB274" s="28">
        <v>0</v>
      </c>
      <c r="AC274" s="28">
        <v>0</v>
      </c>
      <c r="AD274" s="28">
        <f>+Y274+Z274+AA274+AB274+AC274</f>
        <v>1900</v>
      </c>
      <c r="AE274" s="28">
        <f>ROUND(V274-AD274,0)</f>
        <v>13000</v>
      </c>
      <c r="AF274" s="78" t="s">
        <v>38</v>
      </c>
      <c r="AG274" s="47">
        <v>44125</v>
      </c>
      <c r="AH274" s="58"/>
      <c r="AI274" s="58"/>
      <c r="AJ274" s="59"/>
      <c r="AK274" s="59"/>
      <c r="AL274" s="59"/>
      <c r="AM274" s="59"/>
      <c r="AN274" s="59"/>
      <c r="AO274" s="59"/>
      <c r="AP274" s="59"/>
    </row>
    <row r="275" spans="1:42" s="42" customFormat="1" ht="27" customHeight="1">
      <c r="A275" s="13">
        <v>266</v>
      </c>
      <c r="B275" s="12" t="s">
        <v>754</v>
      </c>
      <c r="C275" s="12" t="s">
        <v>758</v>
      </c>
      <c r="D275" s="23" t="s">
        <v>759</v>
      </c>
      <c r="E275" s="12" t="s">
        <v>283</v>
      </c>
      <c r="F275" s="102">
        <v>1115529102</v>
      </c>
      <c r="G275" s="102">
        <v>11774</v>
      </c>
      <c r="H275" s="169" t="s">
        <v>760</v>
      </c>
      <c r="I275" s="28">
        <v>14900</v>
      </c>
      <c r="J275" s="28">
        <v>0</v>
      </c>
      <c r="K275" s="28">
        <v>0</v>
      </c>
      <c r="L275" s="28">
        <v>0</v>
      </c>
      <c r="M275" s="28">
        <f t="shared" ref="M275" si="212">I275+J275+K275+L275</f>
        <v>14900</v>
      </c>
      <c r="N275" s="17">
        <v>25</v>
      </c>
      <c r="O275" s="17">
        <v>0</v>
      </c>
      <c r="P275" s="28">
        <f t="shared" si="169"/>
        <v>12417</v>
      </c>
      <c r="Q275" s="28">
        <f t="shared" si="170"/>
        <v>0</v>
      </c>
      <c r="R275" s="28">
        <f t="shared" si="171"/>
        <v>0</v>
      </c>
      <c r="S275" s="28">
        <v>0</v>
      </c>
      <c r="T275" s="28">
        <v>0</v>
      </c>
      <c r="U275" s="28">
        <v>0</v>
      </c>
      <c r="V275" s="28">
        <f t="shared" ref="V275" si="213">+P275+Q275+R275+S275+T275+U275</f>
        <v>12417</v>
      </c>
      <c r="W275" s="28">
        <f t="shared" ref="W275" si="214">IF(P275&gt;15000,15000,P275)</f>
        <v>12417</v>
      </c>
      <c r="X275" s="28">
        <f t="shared" ref="X275" si="215">V275</f>
        <v>12417</v>
      </c>
      <c r="Y275" s="28">
        <f t="shared" si="208"/>
        <v>1490</v>
      </c>
      <c r="Z275" s="28">
        <f t="shared" si="209"/>
        <v>94</v>
      </c>
      <c r="AA275" s="38">
        <v>0</v>
      </c>
      <c r="AB275" s="28">
        <v>0</v>
      </c>
      <c r="AC275" s="28">
        <v>0</v>
      </c>
      <c r="AD275" s="28">
        <f t="shared" ref="AD275" si="216">+Y275+Z275+AA275+AB275+AC275</f>
        <v>1584</v>
      </c>
      <c r="AE275" s="28">
        <f t="shared" ref="AE275" si="217">ROUND(V275-AD275,0)</f>
        <v>10833</v>
      </c>
      <c r="AF275" s="78" t="s">
        <v>38</v>
      </c>
      <c r="AG275" s="47">
        <v>44125</v>
      </c>
      <c r="AH275" s="58"/>
      <c r="AI275" s="58"/>
      <c r="AJ275" s="59"/>
      <c r="AK275" s="59"/>
      <c r="AL275" s="59"/>
      <c r="AM275" s="59"/>
      <c r="AN275" s="59"/>
      <c r="AO275" s="59"/>
      <c r="AP275" s="59"/>
    </row>
    <row r="276" spans="1:42" s="42" customFormat="1" ht="27" customHeight="1">
      <c r="A276" s="13">
        <v>267</v>
      </c>
      <c r="B276" s="12" t="s">
        <v>754</v>
      </c>
      <c r="C276" s="12" t="s">
        <v>761</v>
      </c>
      <c r="D276" s="268" t="s">
        <v>762</v>
      </c>
      <c r="E276" s="12" t="s">
        <v>283</v>
      </c>
      <c r="F276" s="110">
        <v>1115442375</v>
      </c>
      <c r="G276" s="14">
        <v>11698</v>
      </c>
      <c r="H276" s="157" t="s">
        <v>763</v>
      </c>
      <c r="I276" s="28">
        <v>14900</v>
      </c>
      <c r="J276" s="28">
        <v>0</v>
      </c>
      <c r="K276" s="28">
        <v>0</v>
      </c>
      <c r="L276" s="28">
        <v>0</v>
      </c>
      <c r="M276" s="28">
        <f>I276+J276+K276+L276</f>
        <v>14900</v>
      </c>
      <c r="N276" s="17">
        <v>30</v>
      </c>
      <c r="O276" s="17">
        <v>0</v>
      </c>
      <c r="P276" s="28">
        <f t="shared" si="169"/>
        <v>14900</v>
      </c>
      <c r="Q276" s="28">
        <f t="shared" si="170"/>
        <v>0</v>
      </c>
      <c r="R276" s="28">
        <f t="shared" si="171"/>
        <v>0</v>
      </c>
      <c r="S276" s="28">
        <v>0</v>
      </c>
      <c r="T276" s="28">
        <v>0</v>
      </c>
      <c r="U276" s="28">
        <v>0</v>
      </c>
      <c r="V276" s="28">
        <f>+P276+Q276+R276+S276+T276+U276</f>
        <v>14900</v>
      </c>
      <c r="W276" s="28">
        <f>IF(P276&gt;15000,15000,P276)</f>
        <v>14900</v>
      </c>
      <c r="X276" s="28">
        <f>V276</f>
        <v>14900</v>
      </c>
      <c r="Y276" s="28">
        <f t="shared" si="208"/>
        <v>1788</v>
      </c>
      <c r="Z276" s="28">
        <f>CEILING(X276*0.75%,1)</f>
        <v>112</v>
      </c>
      <c r="AA276" s="38">
        <v>0</v>
      </c>
      <c r="AB276" s="28">
        <v>0</v>
      </c>
      <c r="AC276" s="28">
        <v>0</v>
      </c>
      <c r="AD276" s="28">
        <f>+Y276+Z276+AA276+AB276+AC276</f>
        <v>1900</v>
      </c>
      <c r="AE276" s="28">
        <f>ROUND(V276-AD276,0)</f>
        <v>13000</v>
      </c>
      <c r="AF276" s="78" t="s">
        <v>38</v>
      </c>
      <c r="AG276" s="47">
        <v>44125</v>
      </c>
      <c r="AH276" s="58"/>
      <c r="AI276" s="58"/>
      <c r="AJ276" s="59"/>
      <c r="AK276" s="59"/>
      <c r="AL276" s="59"/>
      <c r="AM276" s="59"/>
      <c r="AN276" s="59"/>
      <c r="AO276" s="59"/>
      <c r="AP276" s="59"/>
    </row>
    <row r="277" spans="1:42" s="42" customFormat="1" ht="27" customHeight="1">
      <c r="A277" s="13">
        <v>268</v>
      </c>
      <c r="B277" s="12" t="s">
        <v>754</v>
      </c>
      <c r="C277" s="23" t="s">
        <v>764</v>
      </c>
      <c r="D277" s="23" t="s">
        <v>602</v>
      </c>
      <c r="E277" s="12" t="s">
        <v>283</v>
      </c>
      <c r="F277" s="102">
        <v>1115552151</v>
      </c>
      <c r="G277" s="102">
        <v>11794</v>
      </c>
      <c r="H277" s="139" t="s">
        <v>765</v>
      </c>
      <c r="I277" s="28">
        <v>14900</v>
      </c>
      <c r="J277" s="28">
        <v>0</v>
      </c>
      <c r="K277" s="28">
        <v>0</v>
      </c>
      <c r="L277" s="28">
        <v>0</v>
      </c>
      <c r="M277" s="28">
        <f>I277+J277+K277+L277</f>
        <v>14900</v>
      </c>
      <c r="N277" s="17">
        <v>30</v>
      </c>
      <c r="O277" s="17">
        <v>0</v>
      </c>
      <c r="P277" s="28">
        <f t="shared" si="169"/>
        <v>14900</v>
      </c>
      <c r="Q277" s="28">
        <f t="shared" si="170"/>
        <v>0</v>
      </c>
      <c r="R277" s="28">
        <f t="shared" si="171"/>
        <v>0</v>
      </c>
      <c r="S277" s="28">
        <v>0</v>
      </c>
      <c r="T277" s="28">
        <v>0</v>
      </c>
      <c r="U277" s="28">
        <v>0</v>
      </c>
      <c r="V277" s="28">
        <f>+P277+Q277+R277+S277+T277+U277</f>
        <v>14900</v>
      </c>
      <c r="W277" s="28">
        <f>IF(P277&gt;15000,15000,P277)</f>
        <v>14900</v>
      </c>
      <c r="X277" s="28">
        <f>V277</f>
        <v>14900</v>
      </c>
      <c r="Y277" s="28">
        <f t="shared" si="208"/>
        <v>1788</v>
      </c>
      <c r="Z277" s="28">
        <f>CEILING(X277*0.75%,1)</f>
        <v>112</v>
      </c>
      <c r="AA277" s="38">
        <v>0</v>
      </c>
      <c r="AB277" s="28">
        <v>0</v>
      </c>
      <c r="AC277" s="28">
        <v>0</v>
      </c>
      <c r="AD277" s="28">
        <f>+Y277+Z277+AA277+AB277+AC277</f>
        <v>1900</v>
      </c>
      <c r="AE277" s="28">
        <f>ROUND(V277-AD277,0)</f>
        <v>13000</v>
      </c>
      <c r="AF277" s="78" t="s">
        <v>38</v>
      </c>
      <c r="AG277" s="47">
        <v>44125</v>
      </c>
      <c r="AH277" s="58"/>
      <c r="AI277" s="58"/>
      <c r="AJ277" s="59"/>
      <c r="AK277" s="59"/>
      <c r="AL277" s="59"/>
      <c r="AM277" s="59"/>
      <c r="AN277" s="59"/>
      <c r="AO277" s="59"/>
      <c r="AP277" s="59"/>
    </row>
    <row r="278" spans="1:42" s="42" customFormat="1" ht="27" customHeight="1">
      <c r="A278" s="13">
        <v>269</v>
      </c>
      <c r="B278" s="12" t="s">
        <v>754</v>
      </c>
      <c r="C278" s="12" t="s">
        <v>766</v>
      </c>
      <c r="D278" s="268" t="s">
        <v>767</v>
      </c>
      <c r="E278" s="12" t="s">
        <v>283</v>
      </c>
      <c r="F278" s="13">
        <v>1115442359</v>
      </c>
      <c r="G278" s="14">
        <v>11701</v>
      </c>
      <c r="H278" s="157" t="s">
        <v>768</v>
      </c>
      <c r="I278" s="28">
        <v>14900</v>
      </c>
      <c r="J278" s="28">
        <v>0</v>
      </c>
      <c r="K278" s="28">
        <v>0</v>
      </c>
      <c r="L278" s="28">
        <v>0</v>
      </c>
      <c r="M278" s="28">
        <f>I278+J278+K278+L278</f>
        <v>14900</v>
      </c>
      <c r="N278" s="17">
        <v>15</v>
      </c>
      <c r="O278" s="17">
        <v>0</v>
      </c>
      <c r="P278" s="28">
        <f t="shared" si="169"/>
        <v>7450</v>
      </c>
      <c r="Q278" s="28">
        <f t="shared" si="170"/>
        <v>0</v>
      </c>
      <c r="R278" s="28">
        <f t="shared" si="171"/>
        <v>0</v>
      </c>
      <c r="S278" s="28">
        <v>0</v>
      </c>
      <c r="T278" s="28">
        <v>0</v>
      </c>
      <c r="U278" s="28">
        <v>0</v>
      </c>
      <c r="V278" s="28">
        <f>+P278+Q278+R278+S278+T278+U278</f>
        <v>7450</v>
      </c>
      <c r="W278" s="28">
        <f>IF(P278&gt;15000,15000,P278)</f>
        <v>7450</v>
      </c>
      <c r="X278" s="28">
        <f>V278</f>
        <v>7450</v>
      </c>
      <c r="Y278" s="28">
        <f t="shared" si="208"/>
        <v>894</v>
      </c>
      <c r="Z278" s="28">
        <f t="shared" ref="Z278:Z282" si="218">CEILING(X278*0.75%,1)</f>
        <v>56</v>
      </c>
      <c r="AA278" s="38">
        <v>0</v>
      </c>
      <c r="AB278" s="28">
        <v>0</v>
      </c>
      <c r="AC278" s="28">
        <v>0</v>
      </c>
      <c r="AD278" s="28">
        <f>+Y278+Z278+AA278+AB278+AC278</f>
        <v>950</v>
      </c>
      <c r="AE278" s="28">
        <f>ROUND(V278-AD278,0)</f>
        <v>6500</v>
      </c>
      <c r="AF278" s="78" t="s">
        <v>38</v>
      </c>
      <c r="AG278" s="47">
        <v>44125</v>
      </c>
      <c r="AH278" s="58"/>
      <c r="AI278" s="58"/>
      <c r="AJ278" s="59"/>
      <c r="AK278" s="59"/>
      <c r="AL278" s="59"/>
      <c r="AM278" s="59"/>
      <c r="AN278" s="59"/>
      <c r="AO278" s="59"/>
      <c r="AP278" s="59"/>
    </row>
    <row r="279" spans="1:42" s="42" customFormat="1" ht="27" customHeight="1">
      <c r="A279" s="13">
        <v>270</v>
      </c>
      <c r="B279" s="128" t="s">
        <v>769</v>
      </c>
      <c r="C279" s="128" t="s">
        <v>769</v>
      </c>
      <c r="D279" s="128" t="s">
        <v>770</v>
      </c>
      <c r="E279" s="12" t="s">
        <v>283</v>
      </c>
      <c r="F279" s="170">
        <v>3011052235</v>
      </c>
      <c r="G279" s="14">
        <v>979</v>
      </c>
      <c r="H279" s="157" t="s">
        <v>771</v>
      </c>
      <c r="I279" s="17">
        <v>20000</v>
      </c>
      <c r="J279" s="28">
        <v>0</v>
      </c>
      <c r="K279" s="28">
        <v>0</v>
      </c>
      <c r="L279" s="28">
        <v>0</v>
      </c>
      <c r="M279" s="28">
        <f t="shared" ref="M279:M281" si="219">I279+J279+K279+L279</f>
        <v>20000</v>
      </c>
      <c r="N279" s="17">
        <v>30</v>
      </c>
      <c r="O279" s="17">
        <v>0</v>
      </c>
      <c r="P279" s="28">
        <f t="shared" si="169"/>
        <v>20000</v>
      </c>
      <c r="Q279" s="28">
        <f t="shared" si="170"/>
        <v>0</v>
      </c>
      <c r="R279" s="28">
        <f t="shared" si="171"/>
        <v>0</v>
      </c>
      <c r="S279" s="28">
        <v>0</v>
      </c>
      <c r="T279" s="28">
        <v>0</v>
      </c>
      <c r="U279" s="28"/>
      <c r="V279" s="28">
        <f t="shared" ref="V279:V281" si="220">+P279+Q279+R279+S279+T279+U279</f>
        <v>20000</v>
      </c>
      <c r="W279" s="28">
        <f t="shared" ref="W279:W281" si="221">IF(P279&gt;15000,15000,P279)</f>
        <v>15000</v>
      </c>
      <c r="X279" s="28">
        <f t="shared" ref="X279:X282" si="222">V279</f>
        <v>20000</v>
      </c>
      <c r="Y279" s="28">
        <f t="shared" si="208"/>
        <v>1800</v>
      </c>
      <c r="Z279" s="28">
        <f t="shared" si="218"/>
        <v>150</v>
      </c>
      <c r="AA279" s="38">
        <v>0</v>
      </c>
      <c r="AB279" s="28">
        <v>0</v>
      </c>
      <c r="AC279" s="28">
        <v>0</v>
      </c>
      <c r="AD279" s="28">
        <f t="shared" ref="AD279:AD282" si="223">+Y279+Z279+AA279+AB279+AC279</f>
        <v>1950</v>
      </c>
      <c r="AE279" s="28">
        <f t="shared" ref="AE279:AE281" si="224">ROUND(V279-AD279,0)</f>
        <v>18050</v>
      </c>
      <c r="AF279" s="34" t="s">
        <v>38</v>
      </c>
      <c r="AG279" s="47">
        <v>44117</v>
      </c>
      <c r="AH279" s="56"/>
      <c r="AI279" s="56"/>
      <c r="AJ279" s="56"/>
      <c r="AK279" s="56"/>
      <c r="AL279" s="56"/>
      <c r="AM279" s="56"/>
      <c r="AN279" s="56"/>
      <c r="AO279" s="56"/>
      <c r="AP279" s="57"/>
    </row>
    <row r="280" spans="1:42" s="42" customFormat="1" ht="27" customHeight="1">
      <c r="A280" s="13">
        <v>271</v>
      </c>
      <c r="B280" s="128" t="s">
        <v>769</v>
      </c>
      <c r="C280" s="23" t="s">
        <v>775</v>
      </c>
      <c r="D280" s="91" t="s">
        <v>776</v>
      </c>
      <c r="E280" s="12" t="s">
        <v>283</v>
      </c>
      <c r="F280" s="102">
        <v>1114538240</v>
      </c>
      <c r="G280" s="102">
        <v>11816</v>
      </c>
      <c r="H280" s="88" t="s">
        <v>777</v>
      </c>
      <c r="I280" s="17">
        <v>14900</v>
      </c>
      <c r="J280" s="28">
        <v>0</v>
      </c>
      <c r="K280" s="28">
        <v>0</v>
      </c>
      <c r="L280" s="28">
        <v>0</v>
      </c>
      <c r="M280" s="28">
        <f t="shared" si="219"/>
        <v>14900</v>
      </c>
      <c r="N280" s="17">
        <v>12</v>
      </c>
      <c r="O280" s="17">
        <v>0</v>
      </c>
      <c r="P280" s="28">
        <f t="shared" si="169"/>
        <v>5960</v>
      </c>
      <c r="Q280" s="28">
        <f t="shared" si="170"/>
        <v>0</v>
      </c>
      <c r="R280" s="28">
        <f t="shared" si="171"/>
        <v>0</v>
      </c>
      <c r="S280" s="28">
        <v>0</v>
      </c>
      <c r="T280" s="28">
        <v>0</v>
      </c>
      <c r="U280" s="28"/>
      <c r="V280" s="28">
        <f t="shared" si="220"/>
        <v>5960</v>
      </c>
      <c r="W280" s="28">
        <f t="shared" si="221"/>
        <v>5960</v>
      </c>
      <c r="X280" s="28">
        <f t="shared" si="222"/>
        <v>5960</v>
      </c>
      <c r="Y280" s="28">
        <f t="shared" si="208"/>
        <v>715</v>
      </c>
      <c r="Z280" s="28">
        <f t="shared" si="218"/>
        <v>45</v>
      </c>
      <c r="AA280" s="38">
        <v>0</v>
      </c>
      <c r="AB280" s="28">
        <v>0</v>
      </c>
      <c r="AC280" s="28">
        <v>0</v>
      </c>
      <c r="AD280" s="28">
        <f t="shared" si="223"/>
        <v>760</v>
      </c>
      <c r="AE280" s="28">
        <f t="shared" si="224"/>
        <v>5200</v>
      </c>
      <c r="AF280" s="34" t="s">
        <v>38</v>
      </c>
      <c r="AG280" s="47">
        <v>44117</v>
      </c>
      <c r="AH280" s="56"/>
      <c r="AI280" s="59"/>
      <c r="AJ280" s="59"/>
      <c r="AK280" s="59"/>
      <c r="AL280" s="59"/>
      <c r="AM280" s="59"/>
      <c r="AN280" s="59"/>
      <c r="AO280" s="59"/>
      <c r="AP280" s="59"/>
    </row>
    <row r="281" spans="1:42" s="42" customFormat="1" ht="27" customHeight="1">
      <c r="A281" s="13">
        <v>272</v>
      </c>
      <c r="B281" s="128" t="s">
        <v>769</v>
      </c>
      <c r="C281" s="23" t="s">
        <v>758</v>
      </c>
      <c r="D281" s="23" t="s">
        <v>861</v>
      </c>
      <c r="E281" s="12" t="s">
        <v>283</v>
      </c>
      <c r="F281" s="217">
        <v>1115756608</v>
      </c>
      <c r="G281" s="102">
        <v>11911</v>
      </c>
      <c r="H281" s="139" t="s">
        <v>862</v>
      </c>
      <c r="I281" s="17">
        <v>14900</v>
      </c>
      <c r="J281" s="28">
        <v>0</v>
      </c>
      <c r="K281" s="28">
        <v>0</v>
      </c>
      <c r="L281" s="28">
        <v>0</v>
      </c>
      <c r="M281" s="28">
        <f t="shared" si="219"/>
        <v>14900</v>
      </c>
      <c r="N281" s="17">
        <v>17</v>
      </c>
      <c r="O281" s="17">
        <v>0</v>
      </c>
      <c r="P281" s="28">
        <f t="shared" ref="P281:P289" si="225">ROUND(I281/30*N281,0)</f>
        <v>8443</v>
      </c>
      <c r="Q281" s="28">
        <f t="shared" ref="Q281:Q289" si="226">ROUND(J281/30*N281,0)</f>
        <v>0</v>
      </c>
      <c r="R281" s="28">
        <f t="shared" ref="R281:R289" si="227">ROUND(K281/30*N281,0)</f>
        <v>0</v>
      </c>
      <c r="S281" s="28">
        <v>0</v>
      </c>
      <c r="T281" s="28">
        <v>0</v>
      </c>
      <c r="U281" s="28"/>
      <c r="V281" s="28">
        <f t="shared" si="220"/>
        <v>8443</v>
      </c>
      <c r="W281" s="28">
        <f t="shared" si="221"/>
        <v>8443</v>
      </c>
      <c r="X281" s="28">
        <f t="shared" si="222"/>
        <v>8443</v>
      </c>
      <c r="Y281" s="28">
        <f t="shared" si="208"/>
        <v>1013</v>
      </c>
      <c r="Z281" s="28">
        <f t="shared" si="218"/>
        <v>64</v>
      </c>
      <c r="AA281" s="38">
        <v>0</v>
      </c>
      <c r="AB281" s="28">
        <v>0</v>
      </c>
      <c r="AC281" s="28">
        <v>0</v>
      </c>
      <c r="AD281" s="28">
        <f t="shared" si="223"/>
        <v>1077</v>
      </c>
      <c r="AE281" s="28">
        <f t="shared" si="224"/>
        <v>7366</v>
      </c>
      <c r="AF281" s="78"/>
      <c r="AG281" s="47"/>
      <c r="AH281" s="56"/>
      <c r="AI281" s="59"/>
      <c r="AJ281" s="59"/>
      <c r="AK281" s="59"/>
      <c r="AL281" s="59"/>
      <c r="AM281" s="59"/>
      <c r="AN281" s="59"/>
      <c r="AO281" s="59"/>
      <c r="AP281" s="59"/>
    </row>
    <row r="282" spans="1:42" s="42" customFormat="1" ht="27" customHeight="1">
      <c r="A282" s="13">
        <v>273</v>
      </c>
      <c r="B282" s="16" t="s">
        <v>778</v>
      </c>
      <c r="C282" s="12" t="s">
        <v>778</v>
      </c>
      <c r="D282" s="81" t="s">
        <v>779</v>
      </c>
      <c r="E282" s="12" t="s">
        <v>277</v>
      </c>
      <c r="F282" s="17">
        <v>2110664089</v>
      </c>
      <c r="G282" s="17">
        <v>943</v>
      </c>
      <c r="H282" s="157" t="s">
        <v>780</v>
      </c>
      <c r="I282" s="28">
        <v>16400</v>
      </c>
      <c r="J282" s="28">
        <v>0</v>
      </c>
      <c r="K282" s="28">
        <v>0</v>
      </c>
      <c r="L282" s="28">
        <v>0</v>
      </c>
      <c r="M282" s="28">
        <f>I282+J282+K282+L282</f>
        <v>16400</v>
      </c>
      <c r="N282" s="17">
        <v>0</v>
      </c>
      <c r="O282" s="17">
        <v>0</v>
      </c>
      <c r="P282" s="28">
        <f t="shared" si="225"/>
        <v>0</v>
      </c>
      <c r="Q282" s="28">
        <f t="shared" si="226"/>
        <v>0</v>
      </c>
      <c r="R282" s="28">
        <f t="shared" si="227"/>
        <v>0</v>
      </c>
      <c r="S282" s="28">
        <v>0</v>
      </c>
      <c r="T282" s="28">
        <v>0</v>
      </c>
      <c r="U282" s="28"/>
      <c r="V282" s="28">
        <f>+P282+Q282+R282+S282+T282+U282</f>
        <v>0</v>
      </c>
      <c r="W282" s="28">
        <f>IF(P282&gt;15000,15000,P282)</f>
        <v>0</v>
      </c>
      <c r="X282" s="28">
        <f t="shared" si="222"/>
        <v>0</v>
      </c>
      <c r="Y282" s="28">
        <f t="shared" si="208"/>
        <v>0</v>
      </c>
      <c r="Z282" s="28">
        <f t="shared" si="218"/>
        <v>0</v>
      </c>
      <c r="AA282" s="38">
        <v>0</v>
      </c>
      <c r="AB282" s="28">
        <v>0</v>
      </c>
      <c r="AC282" s="28">
        <v>0</v>
      </c>
      <c r="AD282" s="28">
        <f t="shared" si="223"/>
        <v>0</v>
      </c>
      <c r="AE282" s="28">
        <f>ROUND(V282-AD282,0)</f>
        <v>0</v>
      </c>
      <c r="AF282" s="78"/>
      <c r="AG282" s="47"/>
      <c r="AH282" s="56"/>
      <c r="AI282" s="70"/>
      <c r="AJ282" s="70"/>
      <c r="AK282" s="70"/>
      <c r="AL282" s="59"/>
      <c r="AM282" s="70"/>
      <c r="AN282" s="70"/>
      <c r="AO282" s="70"/>
      <c r="AP282" s="70"/>
    </row>
    <row r="283" spans="1:42" s="42" customFormat="1" ht="27" customHeight="1">
      <c r="A283" s="13">
        <v>274</v>
      </c>
      <c r="B283" s="16" t="s">
        <v>778</v>
      </c>
      <c r="C283" s="23" t="s">
        <v>781</v>
      </c>
      <c r="D283" s="269" t="s">
        <v>782</v>
      </c>
      <c r="E283" s="264" t="s">
        <v>283</v>
      </c>
      <c r="F283" s="110">
        <v>1115465504</v>
      </c>
      <c r="G283" s="17">
        <v>11712</v>
      </c>
      <c r="H283" s="139" t="s">
        <v>783</v>
      </c>
      <c r="I283" s="28">
        <v>14900</v>
      </c>
      <c r="J283" s="28">
        <v>0</v>
      </c>
      <c r="K283" s="28">
        <v>0</v>
      </c>
      <c r="L283" s="28">
        <v>0</v>
      </c>
      <c r="M283" s="28">
        <f>I283+J283+K283+L283</f>
        <v>14900</v>
      </c>
      <c r="N283" s="17">
        <v>0</v>
      </c>
      <c r="O283" s="17">
        <v>0</v>
      </c>
      <c r="P283" s="28">
        <f t="shared" si="225"/>
        <v>0</v>
      </c>
      <c r="Q283" s="28">
        <f t="shared" si="226"/>
        <v>0</v>
      </c>
      <c r="R283" s="28">
        <f t="shared" si="227"/>
        <v>0</v>
      </c>
      <c r="S283" s="28">
        <v>0</v>
      </c>
      <c r="T283" s="28">
        <v>0</v>
      </c>
      <c r="U283" s="28"/>
      <c r="V283" s="28">
        <f>+P283+Q283+R283+S283+T283+U283</f>
        <v>0</v>
      </c>
      <c r="W283" s="28">
        <f>IF(P283&gt;15000,15000,P283)</f>
        <v>0</v>
      </c>
      <c r="X283" s="28">
        <f>V283</f>
        <v>0</v>
      </c>
      <c r="Y283" s="28">
        <f t="shared" si="208"/>
        <v>0</v>
      </c>
      <c r="Z283" s="28">
        <f>CEILING(X283*0.75%,1)</f>
        <v>0</v>
      </c>
      <c r="AA283" s="38">
        <v>0</v>
      </c>
      <c r="AB283" s="28">
        <v>0</v>
      </c>
      <c r="AC283" s="28">
        <v>0</v>
      </c>
      <c r="AD283" s="28">
        <f>+Y283+Z283+AA283+AB283+AC283</f>
        <v>0</v>
      </c>
      <c r="AE283" s="28">
        <f>V283-AD283</f>
        <v>0</v>
      </c>
      <c r="AF283" s="78"/>
      <c r="AG283" s="47"/>
      <c r="AH283" s="59"/>
      <c r="AI283" s="59"/>
      <c r="AJ283" s="59"/>
      <c r="AK283" s="59"/>
      <c r="AL283" s="59"/>
      <c r="AM283" s="59"/>
    </row>
    <row r="284" spans="1:42" s="100" customFormat="1" ht="27" customHeight="1">
      <c r="A284" s="13">
        <v>275</v>
      </c>
      <c r="B284" s="16" t="s">
        <v>784</v>
      </c>
      <c r="C284" s="12" t="s">
        <v>784</v>
      </c>
      <c r="D284" s="97" t="s">
        <v>785</v>
      </c>
      <c r="E284" s="12" t="s">
        <v>277</v>
      </c>
      <c r="F284" s="98">
        <v>2110943027</v>
      </c>
      <c r="G284" s="99">
        <v>11629</v>
      </c>
      <c r="H284" s="33" t="s">
        <v>786</v>
      </c>
      <c r="I284" s="28">
        <v>16400</v>
      </c>
      <c r="J284" s="28">
        <v>0</v>
      </c>
      <c r="K284" s="28">
        <v>0</v>
      </c>
      <c r="L284" s="28">
        <v>0</v>
      </c>
      <c r="M284" s="28">
        <f>I284+J284+K284+L284</f>
        <v>16400</v>
      </c>
      <c r="N284" s="17">
        <v>30</v>
      </c>
      <c r="O284" s="17">
        <v>0</v>
      </c>
      <c r="P284" s="28">
        <f t="shared" si="225"/>
        <v>16400</v>
      </c>
      <c r="Q284" s="28">
        <f t="shared" si="226"/>
        <v>0</v>
      </c>
      <c r="R284" s="28">
        <f t="shared" si="227"/>
        <v>0</v>
      </c>
      <c r="S284" s="28">
        <v>0</v>
      </c>
      <c r="T284" s="28">
        <v>0</v>
      </c>
      <c r="U284" s="28"/>
      <c r="V284" s="28">
        <f t="shared" ref="V284:V289" si="228">+P284+Q284+R284+S284+T284+U284</f>
        <v>16400</v>
      </c>
      <c r="W284" s="28">
        <f t="shared" ref="W284:W289" si="229">IF(P284&gt;15000,15000,P284)</f>
        <v>15000</v>
      </c>
      <c r="X284" s="28">
        <f t="shared" ref="X284:X289" si="230">V284</f>
        <v>16400</v>
      </c>
      <c r="Y284" s="28">
        <f t="shared" si="208"/>
        <v>1800</v>
      </c>
      <c r="Z284" s="28">
        <f t="shared" ref="Z284:Z289" si="231">CEILING(X284*0.75%,1)</f>
        <v>123</v>
      </c>
      <c r="AA284" s="38">
        <v>0</v>
      </c>
      <c r="AB284" s="28">
        <v>0</v>
      </c>
      <c r="AC284" s="28">
        <v>0</v>
      </c>
      <c r="AD284" s="28">
        <f t="shared" ref="AD284:AD287" si="232">+Y284+Z284+AA284+AB284+AC284</f>
        <v>1923</v>
      </c>
      <c r="AE284" s="28">
        <f t="shared" ref="AE284:AE287" si="233">ROUND(V284-AD284,0)</f>
        <v>14477</v>
      </c>
      <c r="AF284" s="78" t="s">
        <v>38</v>
      </c>
      <c r="AG284" s="47">
        <v>44110</v>
      </c>
      <c r="AH284" s="56"/>
      <c r="AI284" s="56"/>
      <c r="AJ284" s="56"/>
      <c r="AK284" s="56"/>
      <c r="AL284" s="57"/>
      <c r="AM284" s="42"/>
      <c r="AN284" s="42"/>
      <c r="AO284" s="42"/>
      <c r="AP284" s="42"/>
    </row>
    <row r="285" spans="1:42" s="42" customFormat="1" ht="27" customHeight="1">
      <c r="A285" s="13">
        <v>276</v>
      </c>
      <c r="B285" s="16" t="s">
        <v>784</v>
      </c>
      <c r="C285" s="12" t="s">
        <v>787</v>
      </c>
      <c r="D285" s="61" t="s">
        <v>788</v>
      </c>
      <c r="E285" s="12" t="s">
        <v>283</v>
      </c>
      <c r="F285" s="92">
        <v>2111408938</v>
      </c>
      <c r="G285" s="13">
        <v>11786</v>
      </c>
      <c r="H285" s="33" t="s">
        <v>789</v>
      </c>
      <c r="I285" s="28">
        <v>14900</v>
      </c>
      <c r="J285" s="28">
        <v>0</v>
      </c>
      <c r="K285" s="28">
        <v>0</v>
      </c>
      <c r="L285" s="28">
        <v>0</v>
      </c>
      <c r="M285" s="28">
        <f>I285+J285+K285+L285</f>
        <v>14900</v>
      </c>
      <c r="N285" s="17">
        <v>24</v>
      </c>
      <c r="O285" s="17">
        <v>0</v>
      </c>
      <c r="P285" s="28">
        <f t="shared" si="225"/>
        <v>11920</v>
      </c>
      <c r="Q285" s="28">
        <f t="shared" si="226"/>
        <v>0</v>
      </c>
      <c r="R285" s="28">
        <f t="shared" si="227"/>
        <v>0</v>
      </c>
      <c r="S285" s="28">
        <v>0</v>
      </c>
      <c r="T285" s="28">
        <v>0</v>
      </c>
      <c r="U285" s="28"/>
      <c r="V285" s="28">
        <f>+P285+Q285+R285+S285+T285+U285</f>
        <v>11920</v>
      </c>
      <c r="W285" s="28">
        <f>IF(P285&gt;15000,15000,P285)</f>
        <v>11920</v>
      </c>
      <c r="X285" s="28">
        <f>V285</f>
        <v>11920</v>
      </c>
      <c r="Y285" s="28">
        <f t="shared" si="208"/>
        <v>1430</v>
      </c>
      <c r="Z285" s="28">
        <f>CEILING(X285*0.75%,1)</f>
        <v>90</v>
      </c>
      <c r="AA285" s="38">
        <v>0</v>
      </c>
      <c r="AB285" s="28">
        <v>0</v>
      </c>
      <c r="AC285" s="28">
        <v>0</v>
      </c>
      <c r="AD285" s="28">
        <f>+Y285+Z285+AA285+AB285+AC285</f>
        <v>1520</v>
      </c>
      <c r="AE285" s="28">
        <f>ROUND(V285-AD285,0)</f>
        <v>10400</v>
      </c>
      <c r="AF285" s="78" t="s">
        <v>38</v>
      </c>
      <c r="AG285" s="47">
        <v>44110</v>
      </c>
      <c r="AH285" s="56"/>
      <c r="AI285" s="56"/>
      <c r="AJ285" s="56"/>
      <c r="AK285" s="56"/>
      <c r="AL285" s="57"/>
    </row>
    <row r="286" spans="1:42" s="42" customFormat="1" ht="27" customHeight="1">
      <c r="A286" s="13">
        <v>277</v>
      </c>
      <c r="B286" s="12" t="s">
        <v>790</v>
      </c>
      <c r="C286" s="12" t="s">
        <v>790</v>
      </c>
      <c r="D286" s="61" t="s">
        <v>791</v>
      </c>
      <c r="E286" s="12" t="s">
        <v>283</v>
      </c>
      <c r="F286" s="92">
        <v>2111408936</v>
      </c>
      <c r="G286" s="13">
        <v>11675</v>
      </c>
      <c r="H286" s="139" t="s">
        <v>792</v>
      </c>
      <c r="I286" s="28">
        <v>14900</v>
      </c>
      <c r="J286" s="28">
        <v>0</v>
      </c>
      <c r="K286" s="28">
        <v>0</v>
      </c>
      <c r="L286" s="28">
        <v>0</v>
      </c>
      <c r="M286" s="28">
        <f t="shared" ref="M286:M289" si="234">I286+J286+K286+L286</f>
        <v>14900</v>
      </c>
      <c r="N286" s="17">
        <v>30</v>
      </c>
      <c r="O286" s="17">
        <v>0</v>
      </c>
      <c r="P286" s="28">
        <f t="shared" si="225"/>
        <v>14900</v>
      </c>
      <c r="Q286" s="28">
        <f t="shared" si="226"/>
        <v>0</v>
      </c>
      <c r="R286" s="28">
        <f t="shared" si="227"/>
        <v>0</v>
      </c>
      <c r="S286" s="28">
        <v>0</v>
      </c>
      <c r="T286" s="28">
        <v>0</v>
      </c>
      <c r="U286" s="28"/>
      <c r="V286" s="28">
        <f t="shared" si="228"/>
        <v>14900</v>
      </c>
      <c r="W286" s="28">
        <f t="shared" si="229"/>
        <v>14900</v>
      </c>
      <c r="X286" s="28">
        <f t="shared" si="230"/>
        <v>14900</v>
      </c>
      <c r="Y286" s="28">
        <f t="shared" si="208"/>
        <v>1788</v>
      </c>
      <c r="Z286" s="28">
        <f t="shared" si="231"/>
        <v>112</v>
      </c>
      <c r="AA286" s="38">
        <v>0</v>
      </c>
      <c r="AB286" s="28">
        <v>0</v>
      </c>
      <c r="AC286" s="28">
        <v>0</v>
      </c>
      <c r="AD286" s="28">
        <f t="shared" si="232"/>
        <v>1900</v>
      </c>
      <c r="AE286" s="28">
        <f t="shared" si="233"/>
        <v>13000</v>
      </c>
      <c r="AF286" s="78" t="s">
        <v>38</v>
      </c>
      <c r="AG286" s="47">
        <v>44114</v>
      </c>
      <c r="AH286" s="56"/>
      <c r="AI286" s="56"/>
      <c r="AJ286" s="56"/>
      <c r="AK286" s="56"/>
      <c r="AL286" s="57"/>
    </row>
    <row r="287" spans="1:42" s="42" customFormat="1" ht="27" customHeight="1">
      <c r="A287" s="13">
        <v>278</v>
      </c>
      <c r="B287" s="12" t="s">
        <v>790</v>
      </c>
      <c r="C287" s="12" t="s">
        <v>793</v>
      </c>
      <c r="D287" s="175" t="s">
        <v>794</v>
      </c>
      <c r="E287" s="12" t="s">
        <v>283</v>
      </c>
      <c r="F287" s="164">
        <v>1115644904</v>
      </c>
      <c r="G287" s="14">
        <v>11845</v>
      </c>
      <c r="H287" s="139" t="s">
        <v>795</v>
      </c>
      <c r="I287" s="28">
        <v>14900</v>
      </c>
      <c r="J287" s="28">
        <v>0</v>
      </c>
      <c r="K287" s="28">
        <v>0</v>
      </c>
      <c r="L287" s="28">
        <v>0</v>
      </c>
      <c r="M287" s="28">
        <f t="shared" si="234"/>
        <v>14900</v>
      </c>
      <c r="N287" s="17">
        <v>27</v>
      </c>
      <c r="O287" s="17">
        <v>0</v>
      </c>
      <c r="P287" s="28">
        <f t="shared" si="225"/>
        <v>13410</v>
      </c>
      <c r="Q287" s="28">
        <f t="shared" si="226"/>
        <v>0</v>
      </c>
      <c r="R287" s="28">
        <f t="shared" si="227"/>
        <v>0</v>
      </c>
      <c r="S287" s="28">
        <v>0</v>
      </c>
      <c r="T287" s="28">
        <v>0</v>
      </c>
      <c r="U287" s="28">
        <v>0</v>
      </c>
      <c r="V287" s="28">
        <f t="shared" si="228"/>
        <v>13410</v>
      </c>
      <c r="W287" s="28">
        <f t="shared" si="229"/>
        <v>13410</v>
      </c>
      <c r="X287" s="28">
        <f t="shared" si="230"/>
        <v>13410</v>
      </c>
      <c r="Y287" s="28">
        <f t="shared" si="208"/>
        <v>1609</v>
      </c>
      <c r="Z287" s="28">
        <f t="shared" si="231"/>
        <v>101</v>
      </c>
      <c r="AA287" s="38">
        <v>0</v>
      </c>
      <c r="AB287" s="28">
        <v>0</v>
      </c>
      <c r="AC287" s="28">
        <v>0</v>
      </c>
      <c r="AD287" s="28">
        <f t="shared" si="232"/>
        <v>1710</v>
      </c>
      <c r="AE287" s="28">
        <f t="shared" si="233"/>
        <v>11700</v>
      </c>
      <c r="AF287" s="78" t="s">
        <v>38</v>
      </c>
      <c r="AG287" s="47">
        <v>44114</v>
      </c>
      <c r="AH287" s="58"/>
      <c r="AI287" s="59"/>
      <c r="AJ287" s="59"/>
      <c r="AK287" s="59"/>
      <c r="AL287" s="59"/>
      <c r="AM287" s="59"/>
      <c r="AN287" s="59"/>
      <c r="AO287" s="59"/>
    </row>
    <row r="288" spans="1:42" s="42" customFormat="1" ht="27" customHeight="1">
      <c r="A288" s="13">
        <v>279</v>
      </c>
      <c r="B288" s="254" t="s">
        <v>796</v>
      </c>
      <c r="C288" s="255" t="s">
        <v>796</v>
      </c>
      <c r="D288" s="143" t="s">
        <v>797</v>
      </c>
      <c r="E288" s="12" t="s">
        <v>798</v>
      </c>
      <c r="F288" s="254">
        <v>1014093780</v>
      </c>
      <c r="G288" s="14">
        <v>11594</v>
      </c>
      <c r="H288" s="122" t="s">
        <v>799</v>
      </c>
      <c r="I288" s="28">
        <v>14900</v>
      </c>
      <c r="J288" s="28">
        <v>0</v>
      </c>
      <c r="K288" s="28">
        <v>0</v>
      </c>
      <c r="L288" s="28">
        <v>0</v>
      </c>
      <c r="M288" s="28">
        <f t="shared" si="234"/>
        <v>14900</v>
      </c>
      <c r="N288" s="17">
        <v>0</v>
      </c>
      <c r="O288" s="17">
        <v>0</v>
      </c>
      <c r="P288" s="28">
        <f t="shared" si="225"/>
        <v>0</v>
      </c>
      <c r="Q288" s="28">
        <f t="shared" si="226"/>
        <v>0</v>
      </c>
      <c r="R288" s="28">
        <f t="shared" si="227"/>
        <v>0</v>
      </c>
      <c r="S288" s="28">
        <v>0</v>
      </c>
      <c r="T288" s="28">
        <v>0</v>
      </c>
      <c r="U288" s="28"/>
      <c r="V288" s="28">
        <f t="shared" si="228"/>
        <v>0</v>
      </c>
      <c r="W288" s="28">
        <f t="shared" si="229"/>
        <v>0</v>
      </c>
      <c r="X288" s="28">
        <f t="shared" si="230"/>
        <v>0</v>
      </c>
      <c r="Y288" s="28">
        <f t="shared" si="208"/>
        <v>0</v>
      </c>
      <c r="Z288" s="28">
        <f t="shared" si="231"/>
        <v>0</v>
      </c>
      <c r="AA288" s="38">
        <v>0</v>
      </c>
      <c r="AB288" s="28">
        <v>0</v>
      </c>
      <c r="AC288" s="28">
        <v>0</v>
      </c>
      <c r="AD288" s="28">
        <f>+Y288+Z288+AA288+AB288+AC288</f>
        <v>0</v>
      </c>
      <c r="AE288" s="28">
        <f>ROUND(V288-AD288,0)</f>
        <v>0</v>
      </c>
      <c r="AF288" s="78"/>
      <c r="AG288" s="47"/>
      <c r="AH288" s="56"/>
      <c r="AI288" s="56"/>
      <c r="AJ288" s="56"/>
      <c r="AK288" s="56"/>
      <c r="AL288" s="57"/>
    </row>
    <row r="289" spans="1:38" s="42" customFormat="1" ht="27" customHeight="1">
      <c r="A289" s="13">
        <v>280</v>
      </c>
      <c r="B289" s="254" t="s">
        <v>800</v>
      </c>
      <c r="C289" s="255" t="s">
        <v>800</v>
      </c>
      <c r="D289" s="143" t="s">
        <v>801</v>
      </c>
      <c r="E289" s="12" t="s">
        <v>798</v>
      </c>
      <c r="F289" s="254">
        <v>2111144284</v>
      </c>
      <c r="G289" s="14">
        <v>11656</v>
      </c>
      <c r="H289" s="122" t="s">
        <v>802</v>
      </c>
      <c r="I289" s="28">
        <v>14900</v>
      </c>
      <c r="J289" s="28">
        <v>0</v>
      </c>
      <c r="K289" s="28">
        <v>0</v>
      </c>
      <c r="L289" s="28">
        <v>0</v>
      </c>
      <c r="M289" s="28">
        <f t="shared" si="234"/>
        <v>14900</v>
      </c>
      <c r="N289" s="17">
        <v>0</v>
      </c>
      <c r="O289" s="17">
        <v>0</v>
      </c>
      <c r="P289" s="28">
        <f t="shared" si="225"/>
        <v>0</v>
      </c>
      <c r="Q289" s="28">
        <f t="shared" si="226"/>
        <v>0</v>
      </c>
      <c r="R289" s="28">
        <f t="shared" si="227"/>
        <v>0</v>
      </c>
      <c r="S289" s="28">
        <v>0</v>
      </c>
      <c r="T289" s="28">
        <v>0</v>
      </c>
      <c r="U289" s="28"/>
      <c r="V289" s="28">
        <f t="shared" si="228"/>
        <v>0</v>
      </c>
      <c r="W289" s="28">
        <f t="shared" si="229"/>
        <v>0</v>
      </c>
      <c r="X289" s="28">
        <f t="shared" si="230"/>
        <v>0</v>
      </c>
      <c r="Y289" s="28">
        <f t="shared" si="208"/>
        <v>0</v>
      </c>
      <c r="Z289" s="28">
        <f t="shared" si="231"/>
        <v>0</v>
      </c>
      <c r="AA289" s="38">
        <v>0</v>
      </c>
      <c r="AB289" s="28">
        <v>0</v>
      </c>
      <c r="AC289" s="28">
        <v>0</v>
      </c>
      <c r="AD289" s="28">
        <f>+Y289+Z289+AA289+AB289+AC289</f>
        <v>0</v>
      </c>
      <c r="AE289" s="28">
        <f>ROUND(V289-AD289,0)</f>
        <v>0</v>
      </c>
      <c r="AF289" s="78"/>
      <c r="AG289" s="47"/>
      <c r="AH289" s="56"/>
      <c r="AI289" s="56"/>
      <c r="AJ289" s="56"/>
      <c r="AK289" s="56"/>
      <c r="AL289" s="57"/>
    </row>
    <row r="290" spans="1:38" s="32" customFormat="1" ht="28.95" customHeight="1">
      <c r="A290" s="10"/>
      <c r="B290" s="176"/>
      <c r="C290" s="177"/>
      <c r="D290" s="177"/>
      <c r="E290" s="177"/>
      <c r="F290" s="176"/>
      <c r="G290" s="176"/>
      <c r="H290" s="176"/>
      <c r="I290" s="176"/>
      <c r="J290" s="10"/>
      <c r="K290" s="176"/>
      <c r="L290" s="176"/>
      <c r="M290" s="178" t="s">
        <v>32</v>
      </c>
      <c r="N290" s="178">
        <f>SUM(N10:N289)</f>
        <v>6268</v>
      </c>
      <c r="O290" s="178">
        <f t="shared" ref="O290:AE290" si="235">SUM(O10:O289)</f>
        <v>64</v>
      </c>
      <c r="P290" s="178">
        <f t="shared" si="235"/>
        <v>3437789</v>
      </c>
      <c r="Q290" s="178">
        <f t="shared" si="235"/>
        <v>0</v>
      </c>
      <c r="R290" s="178">
        <f t="shared" si="235"/>
        <v>13360</v>
      </c>
      <c r="S290" s="178">
        <f t="shared" si="235"/>
        <v>9600</v>
      </c>
      <c r="T290" s="178">
        <f t="shared" si="235"/>
        <v>36650</v>
      </c>
      <c r="U290" s="178">
        <f t="shared" si="235"/>
        <v>0</v>
      </c>
      <c r="V290" s="178">
        <f t="shared" si="235"/>
        <v>3497399</v>
      </c>
      <c r="W290" s="178">
        <f t="shared" si="235"/>
        <v>3166510</v>
      </c>
      <c r="X290" s="178">
        <f t="shared" si="235"/>
        <v>3431787</v>
      </c>
      <c r="Y290" s="178">
        <f t="shared" si="235"/>
        <v>379981</v>
      </c>
      <c r="Z290" s="178">
        <f t="shared" si="235"/>
        <v>25806</v>
      </c>
      <c r="AA290" s="178">
        <f t="shared" si="235"/>
        <v>0</v>
      </c>
      <c r="AB290" s="178">
        <f t="shared" si="235"/>
        <v>64700</v>
      </c>
      <c r="AC290" s="178">
        <f t="shared" si="235"/>
        <v>0</v>
      </c>
      <c r="AD290" s="178">
        <f t="shared" si="235"/>
        <v>470487</v>
      </c>
      <c r="AE290" s="178">
        <f t="shared" si="235"/>
        <v>3026912</v>
      </c>
    </row>
    <row r="292" spans="1:38">
      <c r="H292" s="3"/>
      <c r="I292" s="10"/>
      <c r="J292" s="3"/>
      <c r="Q292" s="5"/>
      <c r="R292" s="8"/>
      <c r="T292" s="3"/>
      <c r="X292" s="1"/>
      <c r="Z292" s="7"/>
      <c r="AA292" s="6"/>
      <c r="AB292" s="11"/>
      <c r="AC292" s="1"/>
    </row>
    <row r="296" spans="1:38">
      <c r="R296" s="3"/>
      <c r="S296" s="3"/>
      <c r="T296" s="3"/>
      <c r="Y296" s="3"/>
      <c r="Z296" s="3"/>
      <c r="AA296" s="3"/>
      <c r="AB296" s="3"/>
      <c r="AC296" s="3"/>
      <c r="AD296" s="3"/>
      <c r="AE296" s="3"/>
    </row>
    <row r="313" spans="30:30">
      <c r="AD313" s="1" t="s">
        <v>296</v>
      </c>
    </row>
  </sheetData>
  <mergeCells count="20">
    <mergeCell ref="M3:M4"/>
    <mergeCell ref="N3:O3"/>
    <mergeCell ref="P3:V3"/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Sep-2020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2021-01-30T07:51:32Z</cp:lastPrinted>
  <dcterms:created xsi:type="dcterms:W3CDTF">2015-02-09T08:26:21Z</dcterms:created>
  <dcterms:modified xsi:type="dcterms:W3CDTF">2021-01-30T07:52:22Z</dcterms:modified>
</cp:coreProperties>
</file>