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120" windowHeight="8016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register'!$A$1:$AG$303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O303" i="1"/>
  <c r="P303"/>
  <c r="Q303"/>
  <c r="R303"/>
  <c r="S303"/>
  <c r="T303"/>
  <c r="U303"/>
  <c r="V303"/>
  <c r="W303"/>
  <c r="X303"/>
  <c r="Y303"/>
  <c r="Z303"/>
  <c r="AA303"/>
  <c r="AB303"/>
  <c r="AC303"/>
  <c r="N303" l="1"/>
  <c r="R302"/>
  <c r="Q302"/>
  <c r="P302"/>
  <c r="W302" s="1"/>
  <c r="Y302" s="1"/>
  <c r="M302"/>
  <c r="R301"/>
  <c r="Q301"/>
  <c r="P301"/>
  <c r="M301"/>
  <c r="R300"/>
  <c r="Q300"/>
  <c r="P300"/>
  <c r="W300" s="1"/>
  <c r="Y300" s="1"/>
  <c r="M300"/>
  <c r="R299"/>
  <c r="Q299"/>
  <c r="P299"/>
  <c r="M299"/>
  <c r="R298"/>
  <c r="Q298"/>
  <c r="P298"/>
  <c r="W298" s="1"/>
  <c r="Y298" s="1"/>
  <c r="M298"/>
  <c r="R297"/>
  <c r="Q297"/>
  <c r="P297"/>
  <c r="W297" s="1"/>
  <c r="Y297" s="1"/>
  <c r="M297"/>
  <c r="R296"/>
  <c r="Q296"/>
  <c r="P296"/>
  <c r="W296" s="1"/>
  <c r="Y296" s="1"/>
  <c r="M296"/>
  <c r="W295"/>
  <c r="Y295" s="1"/>
  <c r="R295"/>
  <c r="Q295"/>
  <c r="P295"/>
  <c r="M295"/>
  <c r="R294"/>
  <c r="Q294"/>
  <c r="P294"/>
  <c r="W294" s="1"/>
  <c r="Y294" s="1"/>
  <c r="M294"/>
  <c r="R293"/>
  <c r="Q293"/>
  <c r="P293"/>
  <c r="M293"/>
  <c r="R292"/>
  <c r="Q292"/>
  <c r="P292"/>
  <c r="W292" s="1"/>
  <c r="Y292" s="1"/>
  <c r="M292"/>
  <c r="R291"/>
  <c r="Q291"/>
  <c r="P291"/>
  <c r="W291" s="1"/>
  <c r="Y291" s="1"/>
  <c r="M291"/>
  <c r="R290"/>
  <c r="Q290"/>
  <c r="P290"/>
  <c r="W290" s="1"/>
  <c r="Y290" s="1"/>
  <c r="M290"/>
  <c r="R289"/>
  <c r="Q289"/>
  <c r="P289"/>
  <c r="W289" s="1"/>
  <c r="Y289" s="1"/>
  <c r="M289"/>
  <c r="R288"/>
  <c r="Q288"/>
  <c r="P288"/>
  <c r="W288" s="1"/>
  <c r="Y288" s="1"/>
  <c r="M288"/>
  <c r="R287"/>
  <c r="Q287"/>
  <c r="P287"/>
  <c r="W287" s="1"/>
  <c r="Y287" s="1"/>
  <c r="M287"/>
  <c r="R286"/>
  <c r="Q286"/>
  <c r="P286"/>
  <c r="W286" s="1"/>
  <c r="Y286" s="1"/>
  <c r="M286"/>
  <c r="R285"/>
  <c r="Q285"/>
  <c r="P285"/>
  <c r="M285"/>
  <c r="R284"/>
  <c r="Q284"/>
  <c r="P284"/>
  <c r="W284" s="1"/>
  <c r="Y284" s="1"/>
  <c r="M284"/>
  <c r="R283"/>
  <c r="Q283"/>
  <c r="P283"/>
  <c r="M283"/>
  <c r="R282"/>
  <c r="Q282"/>
  <c r="P282"/>
  <c r="W282" s="1"/>
  <c r="Y282" s="1"/>
  <c r="M282"/>
  <c r="R281"/>
  <c r="Q281"/>
  <c r="P281"/>
  <c r="W281" s="1"/>
  <c r="Y281" s="1"/>
  <c r="M281"/>
  <c r="R280"/>
  <c r="Q280"/>
  <c r="P280"/>
  <c r="W280" s="1"/>
  <c r="Y280" s="1"/>
  <c r="M280"/>
  <c r="R279"/>
  <c r="Q279"/>
  <c r="P279"/>
  <c r="W279" s="1"/>
  <c r="Y279" s="1"/>
  <c r="M279"/>
  <c r="R278"/>
  <c r="Q278"/>
  <c r="P278"/>
  <c r="W278" s="1"/>
  <c r="Y278" s="1"/>
  <c r="M278"/>
  <c r="R277"/>
  <c r="Q277"/>
  <c r="P277"/>
  <c r="M277"/>
  <c r="R276"/>
  <c r="Q276"/>
  <c r="P276"/>
  <c r="W276" s="1"/>
  <c r="Y276" s="1"/>
  <c r="M276"/>
  <c r="R275"/>
  <c r="Q275"/>
  <c r="P275"/>
  <c r="W275" s="1"/>
  <c r="Y275" s="1"/>
  <c r="M275"/>
  <c r="R274"/>
  <c r="Q274"/>
  <c r="P274"/>
  <c r="W274" s="1"/>
  <c r="Y274" s="1"/>
  <c r="M274"/>
  <c r="R273"/>
  <c r="Q273"/>
  <c r="P273"/>
  <c r="W273" s="1"/>
  <c r="Y273" s="1"/>
  <c r="M273"/>
  <c r="R272"/>
  <c r="Q272"/>
  <c r="V272" s="1"/>
  <c r="X272" s="1"/>
  <c r="Z272" s="1"/>
  <c r="P272"/>
  <c r="W272" s="1"/>
  <c r="Y272" s="1"/>
  <c r="M272"/>
  <c r="W271"/>
  <c r="Y271" s="1"/>
  <c r="R271"/>
  <c r="Q271"/>
  <c r="P271"/>
  <c r="M271"/>
  <c r="R270"/>
  <c r="Q270"/>
  <c r="P270"/>
  <c r="W270" s="1"/>
  <c r="Y270" s="1"/>
  <c r="M270"/>
  <c r="R269"/>
  <c r="Q269"/>
  <c r="P269"/>
  <c r="M269"/>
  <c r="R268"/>
  <c r="Q268"/>
  <c r="P268"/>
  <c r="W268" s="1"/>
  <c r="Y268" s="1"/>
  <c r="M268"/>
  <c r="R267"/>
  <c r="Q267"/>
  <c r="P267"/>
  <c r="M267"/>
  <c r="R266"/>
  <c r="Q266"/>
  <c r="P266"/>
  <c r="W266" s="1"/>
  <c r="Y266" s="1"/>
  <c r="M266"/>
  <c r="W265"/>
  <c r="Y265" s="1"/>
  <c r="R265"/>
  <c r="Q265"/>
  <c r="P265"/>
  <c r="M265"/>
  <c r="R264"/>
  <c r="Q264"/>
  <c r="P264"/>
  <c r="W264" s="1"/>
  <c r="Y264" s="1"/>
  <c r="M264"/>
  <c r="R263"/>
  <c r="Q263"/>
  <c r="P263"/>
  <c r="W263" s="1"/>
  <c r="Y263" s="1"/>
  <c r="M263"/>
  <c r="R262"/>
  <c r="Q262"/>
  <c r="P262"/>
  <c r="W262" s="1"/>
  <c r="Y262" s="1"/>
  <c r="M262"/>
  <c r="R261"/>
  <c r="Q261"/>
  <c r="P261"/>
  <c r="M261"/>
  <c r="R260"/>
  <c r="Q260"/>
  <c r="P260"/>
  <c r="W260" s="1"/>
  <c r="Y260" s="1"/>
  <c r="M260"/>
  <c r="R259"/>
  <c r="Q259"/>
  <c r="P259"/>
  <c r="W259" s="1"/>
  <c r="Y259" s="1"/>
  <c r="M259"/>
  <c r="R258"/>
  <c r="Q258"/>
  <c r="P258"/>
  <c r="W258" s="1"/>
  <c r="Y258" s="1"/>
  <c r="M258"/>
  <c r="R257"/>
  <c r="Q257"/>
  <c r="P257"/>
  <c r="W257" s="1"/>
  <c r="Y257" s="1"/>
  <c r="M257"/>
  <c r="R256"/>
  <c r="Q256"/>
  <c r="P256"/>
  <c r="W256" s="1"/>
  <c r="Y256" s="1"/>
  <c r="M256"/>
  <c r="R255"/>
  <c r="Q255"/>
  <c r="P255"/>
  <c r="W255" s="1"/>
  <c r="Y255" s="1"/>
  <c r="M255"/>
  <c r="R254"/>
  <c r="Q254"/>
  <c r="P254"/>
  <c r="W254" s="1"/>
  <c r="Y254" s="1"/>
  <c r="M254"/>
  <c r="R253"/>
  <c r="Q253"/>
  <c r="P253"/>
  <c r="M253"/>
  <c r="R252"/>
  <c r="Q252"/>
  <c r="P252"/>
  <c r="W252" s="1"/>
  <c r="Y252" s="1"/>
  <c r="M252"/>
  <c r="R251"/>
  <c r="Q251"/>
  <c r="P251"/>
  <c r="M251"/>
  <c r="R250"/>
  <c r="Q250"/>
  <c r="P250"/>
  <c r="W250" s="1"/>
  <c r="Y250" s="1"/>
  <c r="M250"/>
  <c r="R249"/>
  <c r="Q249"/>
  <c r="P249"/>
  <c r="W249" s="1"/>
  <c r="Y249" s="1"/>
  <c r="M249"/>
  <c r="R248"/>
  <c r="Q248"/>
  <c r="P248"/>
  <c r="W248" s="1"/>
  <c r="Y248" s="1"/>
  <c r="M248"/>
  <c r="R247"/>
  <c r="Q247"/>
  <c r="P247"/>
  <c r="W247" s="1"/>
  <c r="Y247" s="1"/>
  <c r="M247"/>
  <c r="R246"/>
  <c r="Q246"/>
  <c r="P246"/>
  <c r="W246" s="1"/>
  <c r="Y246" s="1"/>
  <c r="M246"/>
  <c r="R245"/>
  <c r="Q245"/>
  <c r="P245"/>
  <c r="M245"/>
  <c r="R244"/>
  <c r="Q244"/>
  <c r="P244"/>
  <c r="W244" s="1"/>
  <c r="Y244" s="1"/>
  <c r="M244"/>
  <c r="R243"/>
  <c r="Q243"/>
  <c r="P243"/>
  <c r="M243"/>
  <c r="R242"/>
  <c r="Q242"/>
  <c r="P242"/>
  <c r="W242" s="1"/>
  <c r="Y242" s="1"/>
  <c r="M242"/>
  <c r="R241"/>
  <c r="Q241"/>
  <c r="P241"/>
  <c r="W241" s="1"/>
  <c r="Y241" s="1"/>
  <c r="M241"/>
  <c r="R240"/>
  <c r="Q240"/>
  <c r="P240"/>
  <c r="W240" s="1"/>
  <c r="Y240" s="1"/>
  <c r="M240"/>
  <c r="R239"/>
  <c r="Q239"/>
  <c r="P239"/>
  <c r="W239" s="1"/>
  <c r="Y239" s="1"/>
  <c r="M239"/>
  <c r="R238"/>
  <c r="Q238"/>
  <c r="P238"/>
  <c r="W238" s="1"/>
  <c r="Y238" s="1"/>
  <c r="M238"/>
  <c r="R237"/>
  <c r="Q237"/>
  <c r="P237"/>
  <c r="M237"/>
  <c r="R236"/>
  <c r="Q236"/>
  <c r="P236"/>
  <c r="W236" s="1"/>
  <c r="Y236" s="1"/>
  <c r="M236"/>
  <c r="R235"/>
  <c r="Q235"/>
  <c r="P235"/>
  <c r="M235"/>
  <c r="R234"/>
  <c r="Q234"/>
  <c r="V234" s="1"/>
  <c r="X234" s="1"/>
  <c r="Z234" s="1"/>
  <c r="P234"/>
  <c r="W234" s="1"/>
  <c r="Y234" s="1"/>
  <c r="M234"/>
  <c r="W233"/>
  <c r="Y233" s="1"/>
  <c r="R233"/>
  <c r="Q233"/>
  <c r="P233"/>
  <c r="M233"/>
  <c r="R232"/>
  <c r="Q232"/>
  <c r="P232"/>
  <c r="W232" s="1"/>
  <c r="Y232" s="1"/>
  <c r="M232"/>
  <c r="R231"/>
  <c r="Q231"/>
  <c r="P231"/>
  <c r="W231" s="1"/>
  <c r="Y231" s="1"/>
  <c r="M231"/>
  <c r="R230"/>
  <c r="Q230"/>
  <c r="P230"/>
  <c r="W230" s="1"/>
  <c r="Y230" s="1"/>
  <c r="M230"/>
  <c r="R229"/>
  <c r="Q229"/>
  <c r="P229"/>
  <c r="M229"/>
  <c r="R228"/>
  <c r="Q228"/>
  <c r="P228"/>
  <c r="W228" s="1"/>
  <c r="Y228" s="1"/>
  <c r="M228"/>
  <c r="R227"/>
  <c r="Q227"/>
  <c r="P227"/>
  <c r="M227"/>
  <c r="R226"/>
  <c r="Q226"/>
  <c r="P226"/>
  <c r="W226" s="1"/>
  <c r="Y226" s="1"/>
  <c r="M226"/>
  <c r="W225"/>
  <c r="Y225" s="1"/>
  <c r="R225"/>
  <c r="Q225"/>
  <c r="P225"/>
  <c r="M225"/>
  <c r="R224"/>
  <c r="Q224"/>
  <c r="P224"/>
  <c r="W224" s="1"/>
  <c r="Y224" s="1"/>
  <c r="M224"/>
  <c r="R223"/>
  <c r="Q223"/>
  <c r="P223"/>
  <c r="W223" s="1"/>
  <c r="Y223" s="1"/>
  <c r="M223"/>
  <c r="R222"/>
  <c r="Q222"/>
  <c r="P222"/>
  <c r="W222" s="1"/>
  <c r="Y222" s="1"/>
  <c r="M222"/>
  <c r="R221"/>
  <c r="Q221"/>
  <c r="P221"/>
  <c r="M221"/>
  <c r="R220"/>
  <c r="Q220"/>
  <c r="P220"/>
  <c r="W220" s="1"/>
  <c r="Y220" s="1"/>
  <c r="M220"/>
  <c r="R219"/>
  <c r="Q219"/>
  <c r="P219"/>
  <c r="M219"/>
  <c r="R218"/>
  <c r="Q218"/>
  <c r="P218"/>
  <c r="W218" s="1"/>
  <c r="Y218" s="1"/>
  <c r="M218"/>
  <c r="R217"/>
  <c r="Q217"/>
  <c r="P217"/>
  <c r="W217" s="1"/>
  <c r="Y217" s="1"/>
  <c r="M217"/>
  <c r="R216"/>
  <c r="Q216"/>
  <c r="P216"/>
  <c r="W216" s="1"/>
  <c r="Y216" s="1"/>
  <c r="M216"/>
  <c r="R215"/>
  <c r="Q215"/>
  <c r="P215"/>
  <c r="W215" s="1"/>
  <c r="Y215" s="1"/>
  <c r="M215"/>
  <c r="R214"/>
  <c r="Q214"/>
  <c r="P214"/>
  <c r="W214" s="1"/>
  <c r="Y214" s="1"/>
  <c r="M214"/>
  <c r="R213"/>
  <c r="Q213"/>
  <c r="P213"/>
  <c r="M213"/>
  <c r="R212"/>
  <c r="Q212"/>
  <c r="P212"/>
  <c r="W212" s="1"/>
  <c r="Y212" s="1"/>
  <c r="M212"/>
  <c r="R211"/>
  <c r="Q211"/>
  <c r="P211"/>
  <c r="W211" s="1"/>
  <c r="Y211" s="1"/>
  <c r="M211"/>
  <c r="R210"/>
  <c r="Q210"/>
  <c r="P210"/>
  <c r="W210" s="1"/>
  <c r="Y210" s="1"/>
  <c r="M210"/>
  <c r="R209"/>
  <c r="Q209"/>
  <c r="P209"/>
  <c r="W209" s="1"/>
  <c r="Y209" s="1"/>
  <c r="M209"/>
  <c r="R208"/>
  <c r="Q208"/>
  <c r="P208"/>
  <c r="W208" s="1"/>
  <c r="Y208" s="1"/>
  <c r="M208"/>
  <c r="R207"/>
  <c r="Q207"/>
  <c r="P207"/>
  <c r="W207" s="1"/>
  <c r="Y207" s="1"/>
  <c r="M207"/>
  <c r="R206"/>
  <c r="Q206"/>
  <c r="P206"/>
  <c r="W206" s="1"/>
  <c r="Y206" s="1"/>
  <c r="M206"/>
  <c r="R205"/>
  <c r="Q205"/>
  <c r="P205"/>
  <c r="M205"/>
  <c r="R204"/>
  <c r="Q204"/>
  <c r="P204"/>
  <c r="W204" s="1"/>
  <c r="Y204" s="1"/>
  <c r="M204"/>
  <c r="R203"/>
  <c r="Q203"/>
  <c r="P203"/>
  <c r="M203"/>
  <c r="R202"/>
  <c r="Q202"/>
  <c r="P202"/>
  <c r="W202" s="1"/>
  <c r="Y202" s="1"/>
  <c r="M202"/>
  <c r="R201"/>
  <c r="Q201"/>
  <c r="P201"/>
  <c r="W201" s="1"/>
  <c r="Y201" s="1"/>
  <c r="M201"/>
  <c r="R200"/>
  <c r="Q200"/>
  <c r="P200"/>
  <c r="W200" s="1"/>
  <c r="Y200" s="1"/>
  <c r="M200"/>
  <c r="R199"/>
  <c r="Q199"/>
  <c r="P199"/>
  <c r="W199" s="1"/>
  <c r="Y199" s="1"/>
  <c r="M199"/>
  <c r="R198"/>
  <c r="Q198"/>
  <c r="P198"/>
  <c r="W198" s="1"/>
  <c r="Y198" s="1"/>
  <c r="M198"/>
  <c r="R197"/>
  <c r="Q197"/>
  <c r="P197"/>
  <c r="M197"/>
  <c r="R196"/>
  <c r="Q196"/>
  <c r="P196"/>
  <c r="W196" s="1"/>
  <c r="Y196" s="1"/>
  <c r="M196"/>
  <c r="R195"/>
  <c r="Q195"/>
  <c r="P195"/>
  <c r="M195"/>
  <c r="R194"/>
  <c r="Q194"/>
  <c r="P194"/>
  <c r="W194" s="1"/>
  <c r="Y194" s="1"/>
  <c r="M194"/>
  <c r="R193"/>
  <c r="Q193"/>
  <c r="P193"/>
  <c r="W193" s="1"/>
  <c r="Y193" s="1"/>
  <c r="M193"/>
  <c r="R192"/>
  <c r="Q192"/>
  <c r="P192"/>
  <c r="W192" s="1"/>
  <c r="Y192" s="1"/>
  <c r="M192"/>
  <c r="R191"/>
  <c r="Q191"/>
  <c r="P191"/>
  <c r="W191" s="1"/>
  <c r="Y191" s="1"/>
  <c r="M191"/>
  <c r="R190"/>
  <c r="Q190"/>
  <c r="P190"/>
  <c r="W190" s="1"/>
  <c r="Y190" s="1"/>
  <c r="M190"/>
  <c r="R189"/>
  <c r="Q189"/>
  <c r="P189"/>
  <c r="M189"/>
  <c r="R188"/>
  <c r="Q188"/>
  <c r="P188"/>
  <c r="W188" s="1"/>
  <c r="Y188" s="1"/>
  <c r="M188"/>
  <c r="R187"/>
  <c r="Q187"/>
  <c r="P187"/>
  <c r="M187"/>
  <c r="R186"/>
  <c r="Q186"/>
  <c r="P186"/>
  <c r="W186" s="1"/>
  <c r="Y186" s="1"/>
  <c r="M186"/>
  <c r="R185"/>
  <c r="Q185"/>
  <c r="P185"/>
  <c r="W185" s="1"/>
  <c r="Y185" s="1"/>
  <c r="M185"/>
  <c r="R184"/>
  <c r="Q184"/>
  <c r="P184"/>
  <c r="W184" s="1"/>
  <c r="Y184" s="1"/>
  <c r="M184"/>
  <c r="R183"/>
  <c r="Q183"/>
  <c r="P183"/>
  <c r="W183" s="1"/>
  <c r="Y183" s="1"/>
  <c r="M183"/>
  <c r="R182"/>
  <c r="Q182"/>
  <c r="P182"/>
  <c r="W182" s="1"/>
  <c r="Y182" s="1"/>
  <c r="M182"/>
  <c r="R181"/>
  <c r="Q181"/>
  <c r="P181"/>
  <c r="M181"/>
  <c r="R180"/>
  <c r="Q180"/>
  <c r="P180"/>
  <c r="W180" s="1"/>
  <c r="Y180" s="1"/>
  <c r="M180"/>
  <c r="R179"/>
  <c r="Q179"/>
  <c r="P179"/>
  <c r="M179"/>
  <c r="R178"/>
  <c r="Q178"/>
  <c r="P178"/>
  <c r="W178" s="1"/>
  <c r="Y178" s="1"/>
  <c r="M178"/>
  <c r="R177"/>
  <c r="Q177"/>
  <c r="P177"/>
  <c r="W177" s="1"/>
  <c r="Y177" s="1"/>
  <c r="M177"/>
  <c r="R176"/>
  <c r="Q176"/>
  <c r="P176"/>
  <c r="W176" s="1"/>
  <c r="Y176" s="1"/>
  <c r="M176"/>
  <c r="R175"/>
  <c r="Q175"/>
  <c r="P175"/>
  <c r="W175" s="1"/>
  <c r="Y175" s="1"/>
  <c r="M175"/>
  <c r="R174"/>
  <c r="Q174"/>
  <c r="P174"/>
  <c r="W174" s="1"/>
  <c r="Y174" s="1"/>
  <c r="M174"/>
  <c r="R173"/>
  <c r="Q173"/>
  <c r="P173"/>
  <c r="M173"/>
  <c r="R172"/>
  <c r="Q172"/>
  <c r="P172"/>
  <c r="W172" s="1"/>
  <c r="Y172" s="1"/>
  <c r="M172"/>
  <c r="R171"/>
  <c r="Q171"/>
  <c r="P171"/>
  <c r="M171"/>
  <c r="R170"/>
  <c r="Q170"/>
  <c r="P170"/>
  <c r="W170" s="1"/>
  <c r="Y170" s="1"/>
  <c r="M170"/>
  <c r="R169"/>
  <c r="Q169"/>
  <c r="P169"/>
  <c r="W169" s="1"/>
  <c r="Y169" s="1"/>
  <c r="M169"/>
  <c r="R168"/>
  <c r="Q168"/>
  <c r="P168"/>
  <c r="W168" s="1"/>
  <c r="Y168" s="1"/>
  <c r="R167"/>
  <c r="Q167"/>
  <c r="P167"/>
  <c r="W167" s="1"/>
  <c r="Y167" s="1"/>
  <c r="M167"/>
  <c r="R166"/>
  <c r="Q166"/>
  <c r="P166"/>
  <c r="M166"/>
  <c r="R165"/>
  <c r="Q165"/>
  <c r="P165"/>
  <c r="W165" s="1"/>
  <c r="Y165" s="1"/>
  <c r="M165"/>
  <c r="R164"/>
  <c r="Q164"/>
  <c r="P164"/>
  <c r="M164"/>
  <c r="R163"/>
  <c r="Q163"/>
  <c r="P163"/>
  <c r="W163" s="1"/>
  <c r="Y163" s="1"/>
  <c r="R162"/>
  <c r="Q162"/>
  <c r="P162"/>
  <c r="W162" s="1"/>
  <c r="Y162" s="1"/>
  <c r="R161"/>
  <c r="Q161"/>
  <c r="P161"/>
  <c r="W161" s="1"/>
  <c r="Y161" s="1"/>
  <c r="M161"/>
  <c r="R160"/>
  <c r="Q160"/>
  <c r="P160"/>
  <c r="M160"/>
  <c r="R159"/>
  <c r="Q159"/>
  <c r="P159"/>
  <c r="W159" s="1"/>
  <c r="Y159" s="1"/>
  <c r="M159"/>
  <c r="R158"/>
  <c r="Q158"/>
  <c r="P158"/>
  <c r="M158"/>
  <c r="R157"/>
  <c r="Q157"/>
  <c r="P157"/>
  <c r="W157" s="1"/>
  <c r="Y157" s="1"/>
  <c r="M157"/>
  <c r="R156"/>
  <c r="Q156"/>
  <c r="P156"/>
  <c r="M156"/>
  <c r="R155"/>
  <c r="Q155"/>
  <c r="P155"/>
  <c r="M155"/>
  <c r="R154"/>
  <c r="Q154"/>
  <c r="P154"/>
  <c r="W154" s="1"/>
  <c r="Y154" s="1"/>
  <c r="M154"/>
  <c r="R153"/>
  <c r="Q153"/>
  <c r="P153"/>
  <c r="W153" s="1"/>
  <c r="Y153" s="1"/>
  <c r="M153"/>
  <c r="R152"/>
  <c r="Q152"/>
  <c r="P152"/>
  <c r="M152"/>
  <c r="R151"/>
  <c r="Q151"/>
  <c r="P151"/>
  <c r="M151"/>
  <c r="R150"/>
  <c r="Q150"/>
  <c r="P150"/>
  <c r="W150" s="1"/>
  <c r="Y150" s="1"/>
  <c r="M150"/>
  <c r="R149"/>
  <c r="Q149"/>
  <c r="P149"/>
  <c r="W149" s="1"/>
  <c r="Y149" s="1"/>
  <c r="M149"/>
  <c r="R148"/>
  <c r="Q148"/>
  <c r="P148"/>
  <c r="M148"/>
  <c r="R147"/>
  <c r="Q147"/>
  <c r="P147"/>
  <c r="M147"/>
  <c r="R146"/>
  <c r="Q146"/>
  <c r="P146"/>
  <c r="W146" s="1"/>
  <c r="Y146" s="1"/>
  <c r="M146"/>
  <c r="R145"/>
  <c r="Q145"/>
  <c r="P145"/>
  <c r="W145" s="1"/>
  <c r="Y145" s="1"/>
  <c r="M145"/>
  <c r="R144"/>
  <c r="Q144"/>
  <c r="P144"/>
  <c r="M144"/>
  <c r="R143"/>
  <c r="Q143"/>
  <c r="P143"/>
  <c r="M143"/>
  <c r="R142"/>
  <c r="Q142"/>
  <c r="P142"/>
  <c r="W142" s="1"/>
  <c r="Y142" s="1"/>
  <c r="M142"/>
  <c r="R141"/>
  <c r="Q141"/>
  <c r="P141"/>
  <c r="W141" s="1"/>
  <c r="Y141" s="1"/>
  <c r="M141"/>
  <c r="R140"/>
  <c r="Q140"/>
  <c r="P140"/>
  <c r="M140"/>
  <c r="R139"/>
  <c r="Q139"/>
  <c r="P139"/>
  <c r="M139"/>
  <c r="R138"/>
  <c r="Q138"/>
  <c r="P138"/>
  <c r="W138" s="1"/>
  <c r="Y138" s="1"/>
  <c r="M138"/>
  <c r="Z137"/>
  <c r="R137"/>
  <c r="Q137"/>
  <c r="P137"/>
  <c r="W137" s="1"/>
  <c r="Y137" s="1"/>
  <c r="M137"/>
  <c r="R136"/>
  <c r="Q136"/>
  <c r="P136"/>
  <c r="W136" s="1"/>
  <c r="Y136" s="1"/>
  <c r="M136"/>
  <c r="R135"/>
  <c r="Q135"/>
  <c r="P135"/>
  <c r="W135" s="1"/>
  <c r="Y135" s="1"/>
  <c r="M135"/>
  <c r="R134"/>
  <c r="Q134"/>
  <c r="P134"/>
  <c r="W134" s="1"/>
  <c r="Y134" s="1"/>
  <c r="M134"/>
  <c r="R133"/>
  <c r="Q133"/>
  <c r="P133"/>
  <c r="W133" s="1"/>
  <c r="Y133" s="1"/>
  <c r="M133"/>
  <c r="R132"/>
  <c r="Q132"/>
  <c r="P132"/>
  <c r="W132" s="1"/>
  <c r="Y132" s="1"/>
  <c r="M132"/>
  <c r="R131"/>
  <c r="Q131"/>
  <c r="P131"/>
  <c r="W131" s="1"/>
  <c r="Y131" s="1"/>
  <c r="M131"/>
  <c r="R130"/>
  <c r="Q130"/>
  <c r="P130"/>
  <c r="W130" s="1"/>
  <c r="Y130" s="1"/>
  <c r="M130"/>
  <c r="R129"/>
  <c r="Q129"/>
  <c r="P129"/>
  <c r="W129" s="1"/>
  <c r="Y129" s="1"/>
  <c r="M129"/>
  <c r="R128"/>
  <c r="Q128"/>
  <c r="P128"/>
  <c r="W128" s="1"/>
  <c r="Y128" s="1"/>
  <c r="M128"/>
  <c r="R127"/>
  <c r="Q127"/>
  <c r="P127"/>
  <c r="W127" s="1"/>
  <c r="Y127" s="1"/>
  <c r="M127"/>
  <c r="R126"/>
  <c r="Q126"/>
  <c r="P126"/>
  <c r="W126" s="1"/>
  <c r="Y126" s="1"/>
  <c r="M126"/>
  <c r="R125"/>
  <c r="Q125"/>
  <c r="P125"/>
  <c r="W125" s="1"/>
  <c r="Y125" s="1"/>
  <c r="M125"/>
  <c r="R124"/>
  <c r="Q124"/>
  <c r="P124"/>
  <c r="W124" s="1"/>
  <c r="Y124" s="1"/>
  <c r="M124"/>
  <c r="R123"/>
  <c r="Q123"/>
  <c r="P123"/>
  <c r="W123" s="1"/>
  <c r="Y123" s="1"/>
  <c r="M123"/>
  <c r="R122"/>
  <c r="Q122"/>
  <c r="P122"/>
  <c r="W122" s="1"/>
  <c r="Y122" s="1"/>
  <c r="M122"/>
  <c r="R121"/>
  <c r="Q121"/>
  <c r="P121"/>
  <c r="W121" s="1"/>
  <c r="Y121" s="1"/>
  <c r="M121"/>
  <c r="R120"/>
  <c r="Q120"/>
  <c r="P120"/>
  <c r="W120" s="1"/>
  <c r="Y120" s="1"/>
  <c r="M120"/>
  <c r="R119"/>
  <c r="Q119"/>
  <c r="P119"/>
  <c r="W119" s="1"/>
  <c r="Y119" s="1"/>
  <c r="M119"/>
  <c r="R118"/>
  <c r="Q118"/>
  <c r="P118"/>
  <c r="W118" s="1"/>
  <c r="Y118" s="1"/>
  <c r="M118"/>
  <c r="R117"/>
  <c r="Q117"/>
  <c r="P117"/>
  <c r="W117" s="1"/>
  <c r="Y117" s="1"/>
  <c r="M117"/>
  <c r="R116"/>
  <c r="Q116"/>
  <c r="P116"/>
  <c r="W116" s="1"/>
  <c r="Y116" s="1"/>
  <c r="M116"/>
  <c r="R115"/>
  <c r="Q115"/>
  <c r="P115"/>
  <c r="W115" s="1"/>
  <c r="Y115" s="1"/>
  <c r="M115"/>
  <c r="R114"/>
  <c r="Q114"/>
  <c r="P114"/>
  <c r="W114" s="1"/>
  <c r="Y114" s="1"/>
  <c r="M114"/>
  <c r="R113"/>
  <c r="Q113"/>
  <c r="P113"/>
  <c r="W113" s="1"/>
  <c r="Y113" s="1"/>
  <c r="M113"/>
  <c r="R112"/>
  <c r="Q112"/>
  <c r="P112"/>
  <c r="W112" s="1"/>
  <c r="Y112" s="1"/>
  <c r="M112"/>
  <c r="R111"/>
  <c r="Q111"/>
  <c r="P111"/>
  <c r="W111" s="1"/>
  <c r="Y111" s="1"/>
  <c r="M111"/>
  <c r="R110"/>
  <c r="Q110"/>
  <c r="P110"/>
  <c r="M110"/>
  <c r="R109"/>
  <c r="Q109"/>
  <c r="P109"/>
  <c r="W109" s="1"/>
  <c r="Y109" s="1"/>
  <c r="M109"/>
  <c r="R108"/>
  <c r="Q108"/>
  <c r="P108"/>
  <c r="W108" s="1"/>
  <c r="Y108" s="1"/>
  <c r="M108"/>
  <c r="R107"/>
  <c r="Q107"/>
  <c r="P107"/>
  <c r="W107" s="1"/>
  <c r="Y107" s="1"/>
  <c r="M107"/>
  <c r="R106"/>
  <c r="Q106"/>
  <c r="P106"/>
  <c r="M106"/>
  <c r="R105"/>
  <c r="Q105"/>
  <c r="P105"/>
  <c r="W105" s="1"/>
  <c r="Y105" s="1"/>
  <c r="M105"/>
  <c r="R104"/>
  <c r="Q104"/>
  <c r="P104"/>
  <c r="W104" s="1"/>
  <c r="Y104" s="1"/>
  <c r="M104"/>
  <c r="R103"/>
  <c r="Q103"/>
  <c r="P103"/>
  <c r="W103" s="1"/>
  <c r="Y103" s="1"/>
  <c r="M103"/>
  <c r="R102"/>
  <c r="Q102"/>
  <c r="P102"/>
  <c r="W102" s="1"/>
  <c r="Y102" s="1"/>
  <c r="M102"/>
  <c r="R101"/>
  <c r="Q101"/>
  <c r="P101"/>
  <c r="W101" s="1"/>
  <c r="Y101" s="1"/>
  <c r="M101"/>
  <c r="R100"/>
  <c r="Q100"/>
  <c r="P100"/>
  <c r="W100" s="1"/>
  <c r="Y100" s="1"/>
  <c r="M100"/>
  <c r="R99"/>
  <c r="Q99"/>
  <c r="P99"/>
  <c r="M99"/>
  <c r="R98"/>
  <c r="Q98"/>
  <c r="P98"/>
  <c r="W98" s="1"/>
  <c r="Y98" s="1"/>
  <c r="M98"/>
  <c r="R97"/>
  <c r="Q97"/>
  <c r="P97"/>
  <c r="W97" s="1"/>
  <c r="Y97" s="1"/>
  <c r="M97"/>
  <c r="R96"/>
  <c r="Q96"/>
  <c r="P96"/>
  <c r="W96" s="1"/>
  <c r="Y96" s="1"/>
  <c r="M96"/>
  <c r="R95"/>
  <c r="Q95"/>
  <c r="P95"/>
  <c r="M95"/>
  <c r="R94"/>
  <c r="Q94"/>
  <c r="P94"/>
  <c r="W94" s="1"/>
  <c r="Y94" s="1"/>
  <c r="M94"/>
  <c r="R93"/>
  <c r="Q93"/>
  <c r="P93"/>
  <c r="W93" s="1"/>
  <c r="Y93" s="1"/>
  <c r="M93"/>
  <c r="R92"/>
  <c r="Q92"/>
  <c r="P92"/>
  <c r="W92" s="1"/>
  <c r="Y92" s="1"/>
  <c r="M92"/>
  <c r="V135" l="1"/>
  <c r="V151"/>
  <c r="V152"/>
  <c r="X152" s="1"/>
  <c r="Z152" s="1"/>
  <c r="V256"/>
  <c r="X256" s="1"/>
  <c r="Z256" s="1"/>
  <c r="V282"/>
  <c r="X282" s="1"/>
  <c r="Z282" s="1"/>
  <c r="V136"/>
  <c r="V100"/>
  <c r="V112"/>
  <c r="V194"/>
  <c r="X194" s="1"/>
  <c r="Z194" s="1"/>
  <c r="AD194" s="1"/>
  <c r="AE194" s="1"/>
  <c r="V157"/>
  <c r="X157" s="1"/>
  <c r="Z157" s="1"/>
  <c r="AD157" s="1"/>
  <c r="AE157" s="1"/>
  <c r="V163"/>
  <c r="X163" s="1"/>
  <c r="Z163" s="1"/>
  <c r="AD163" s="1"/>
  <c r="AE163" s="1"/>
  <c r="V178"/>
  <c r="X178" s="1"/>
  <c r="Z178" s="1"/>
  <c r="V186"/>
  <c r="X186" s="1"/>
  <c r="Z186" s="1"/>
  <c r="AD186" s="1"/>
  <c r="AE186" s="1"/>
  <c r="V210"/>
  <c r="X210" s="1"/>
  <c r="Z210" s="1"/>
  <c r="AD210" s="1"/>
  <c r="AE210" s="1"/>
  <c r="V224"/>
  <c r="X224" s="1"/>
  <c r="Z224" s="1"/>
  <c r="V235"/>
  <c r="V248"/>
  <c r="X248" s="1"/>
  <c r="Z248" s="1"/>
  <c r="AD248" s="1"/>
  <c r="AE248" s="1"/>
  <c r="V264"/>
  <c r="X264" s="1"/>
  <c r="Z264" s="1"/>
  <c r="AD264" s="1"/>
  <c r="V284"/>
  <c r="X284" s="1"/>
  <c r="Z284" s="1"/>
  <c r="AD284" s="1"/>
  <c r="AE284" s="1"/>
  <c r="V116"/>
  <c r="V123"/>
  <c r="AD137"/>
  <c r="V142"/>
  <c r="X142" s="1"/>
  <c r="Z142" s="1"/>
  <c r="AD142" s="1"/>
  <c r="AE142" s="1"/>
  <c r="V159"/>
  <c r="X159" s="1"/>
  <c r="Z159" s="1"/>
  <c r="V165"/>
  <c r="X165" s="1"/>
  <c r="Z165" s="1"/>
  <c r="AD165" s="1"/>
  <c r="V167"/>
  <c r="X167" s="1"/>
  <c r="Z167" s="1"/>
  <c r="AD167" s="1"/>
  <c r="AE167" s="1"/>
  <c r="V180"/>
  <c r="X180" s="1"/>
  <c r="Z180" s="1"/>
  <c r="AD180" s="1"/>
  <c r="AE180" s="1"/>
  <c r="V182"/>
  <c r="X182" s="1"/>
  <c r="Z182" s="1"/>
  <c r="V187"/>
  <c r="V204"/>
  <c r="X204" s="1"/>
  <c r="Z204" s="1"/>
  <c r="AD204" s="1"/>
  <c r="AE204" s="1"/>
  <c r="V206"/>
  <c r="X206" s="1"/>
  <c r="Z206" s="1"/>
  <c r="AD206" s="1"/>
  <c r="AE206" s="1"/>
  <c r="V227"/>
  <c r="V240"/>
  <c r="X240" s="1"/>
  <c r="Z240" s="1"/>
  <c r="AD240" s="1"/>
  <c r="AE240" s="1"/>
  <c r="V290"/>
  <c r="X290" s="1"/>
  <c r="Z290" s="1"/>
  <c r="AD290" s="1"/>
  <c r="AE290" s="1"/>
  <c r="V292"/>
  <c r="X292" s="1"/>
  <c r="Z292" s="1"/>
  <c r="AD292" s="1"/>
  <c r="AE292" s="1"/>
  <c r="V162"/>
  <c r="X162" s="1"/>
  <c r="Z162" s="1"/>
  <c r="V202"/>
  <c r="X202" s="1"/>
  <c r="Z202" s="1"/>
  <c r="AD202" s="1"/>
  <c r="V296"/>
  <c r="X296" s="1"/>
  <c r="Z296" s="1"/>
  <c r="AD296" s="1"/>
  <c r="AE296" s="1"/>
  <c r="V95"/>
  <c r="V111"/>
  <c r="V115"/>
  <c r="X115" s="1"/>
  <c r="Z115" s="1"/>
  <c r="AD115" s="1"/>
  <c r="AE115" s="1"/>
  <c r="V118"/>
  <c r="X118" s="1"/>
  <c r="Z118" s="1"/>
  <c r="V146"/>
  <c r="X146" s="1"/>
  <c r="Z146" s="1"/>
  <c r="AD146" s="1"/>
  <c r="AE146" s="1"/>
  <c r="V216"/>
  <c r="X216" s="1"/>
  <c r="Z216" s="1"/>
  <c r="V222"/>
  <c r="X222" s="1"/>
  <c r="Z222" s="1"/>
  <c r="AD222" s="1"/>
  <c r="AE222" s="1"/>
  <c r="V243"/>
  <c r="X243" s="1"/>
  <c r="Z243" s="1"/>
  <c r="AD243" s="1"/>
  <c r="AE243" s="1"/>
  <c r="V262"/>
  <c r="X262" s="1"/>
  <c r="Z262" s="1"/>
  <c r="V96"/>
  <c r="X96" s="1"/>
  <c r="Z96" s="1"/>
  <c r="AD96" s="1"/>
  <c r="AE96" s="1"/>
  <c r="V102"/>
  <c r="X102" s="1"/>
  <c r="Z102" s="1"/>
  <c r="AD102" s="1"/>
  <c r="AE102" s="1"/>
  <c r="V128"/>
  <c r="X128" s="1"/>
  <c r="Z128" s="1"/>
  <c r="AD128" s="1"/>
  <c r="AE128" s="1"/>
  <c r="V148"/>
  <c r="V158"/>
  <c r="X158" s="1"/>
  <c r="Z158" s="1"/>
  <c r="V164"/>
  <c r="X164" s="1"/>
  <c r="Z164" s="1"/>
  <c r="V170"/>
  <c r="X170" s="1"/>
  <c r="Z170" s="1"/>
  <c r="AD170" s="1"/>
  <c r="AE170" s="1"/>
  <c r="V174"/>
  <c r="X174" s="1"/>
  <c r="Z174" s="1"/>
  <c r="V184"/>
  <c r="X184" s="1"/>
  <c r="Z184" s="1"/>
  <c r="AD184" s="1"/>
  <c r="V195"/>
  <c r="X195" s="1"/>
  <c r="Z195" s="1"/>
  <c r="AD195" s="1"/>
  <c r="AE195" s="1"/>
  <c r="V208"/>
  <c r="X208" s="1"/>
  <c r="Z208" s="1"/>
  <c r="AD208" s="1"/>
  <c r="AE208" s="1"/>
  <c r="V232"/>
  <c r="X232" s="1"/>
  <c r="Z232" s="1"/>
  <c r="AD232" s="1"/>
  <c r="AE232" s="1"/>
  <c r="V250"/>
  <c r="X250" s="1"/>
  <c r="Z250" s="1"/>
  <c r="AD250" s="1"/>
  <c r="AE250" s="1"/>
  <c r="V252"/>
  <c r="X252" s="1"/>
  <c r="Z252" s="1"/>
  <c r="AD252" s="1"/>
  <c r="V283"/>
  <c r="V302"/>
  <c r="X302" s="1"/>
  <c r="Z302" s="1"/>
  <c r="V92"/>
  <c r="X92" s="1"/>
  <c r="Z92" s="1"/>
  <c r="AD92" s="1"/>
  <c r="AE92" s="1"/>
  <c r="V98"/>
  <c r="X98" s="1"/>
  <c r="Z98" s="1"/>
  <c r="AD98" s="1"/>
  <c r="AE98" s="1"/>
  <c r="V107"/>
  <c r="X107" s="1"/>
  <c r="Z107" s="1"/>
  <c r="AD107" s="1"/>
  <c r="AE107" s="1"/>
  <c r="V120"/>
  <c r="X120" s="1"/>
  <c r="Z120" s="1"/>
  <c r="AD120" s="1"/>
  <c r="AE120" s="1"/>
  <c r="V122"/>
  <c r="V127"/>
  <c r="X127" s="1"/>
  <c r="Z127" s="1"/>
  <c r="AD127" s="1"/>
  <c r="AE127" s="1"/>
  <c r="V132"/>
  <c r="X132" s="1"/>
  <c r="Z132" s="1"/>
  <c r="AD132" s="1"/>
  <c r="V134"/>
  <c r="X134" s="1"/>
  <c r="Z134" s="1"/>
  <c r="AD134" s="1"/>
  <c r="V143"/>
  <c r="V144"/>
  <c r="X144" s="1"/>
  <c r="Z144" s="1"/>
  <c r="V150"/>
  <c r="X150" s="1"/>
  <c r="Z150" s="1"/>
  <c r="AD150" s="1"/>
  <c r="AE150" s="1"/>
  <c r="V161"/>
  <c r="X161" s="1"/>
  <c r="Z161" s="1"/>
  <c r="AD161" s="1"/>
  <c r="AE161" s="1"/>
  <c r="V171"/>
  <c r="V176"/>
  <c r="X176" s="1"/>
  <c r="Z176" s="1"/>
  <c r="AD176" s="1"/>
  <c r="AE176" s="1"/>
  <c r="V179"/>
  <c r="X179" s="1"/>
  <c r="Z179" s="1"/>
  <c r="W195"/>
  <c r="Y195" s="1"/>
  <c r="V198"/>
  <c r="X198" s="1"/>
  <c r="Z198" s="1"/>
  <c r="AD198" s="1"/>
  <c r="V200"/>
  <c r="X200" s="1"/>
  <c r="Z200" s="1"/>
  <c r="AD200" s="1"/>
  <c r="AE200" s="1"/>
  <c r="V218"/>
  <c r="X218" s="1"/>
  <c r="Z218" s="1"/>
  <c r="AD218" s="1"/>
  <c r="AE218" s="1"/>
  <c r="V220"/>
  <c r="X220" s="1"/>
  <c r="Z220" s="1"/>
  <c r="AD220" s="1"/>
  <c r="V226"/>
  <c r="V228"/>
  <c r="X228" s="1"/>
  <c r="Z228" s="1"/>
  <c r="AD228" s="1"/>
  <c r="AE228" s="1"/>
  <c r="AD234"/>
  <c r="AE234" s="1"/>
  <c r="V242"/>
  <c r="X242" s="1"/>
  <c r="Z242" s="1"/>
  <c r="V244"/>
  <c r="X244" s="1"/>
  <c r="Z244" s="1"/>
  <c r="AD244" s="1"/>
  <c r="AE244" s="1"/>
  <c r="V246"/>
  <c r="X246" s="1"/>
  <c r="Z246" s="1"/>
  <c r="AD246" s="1"/>
  <c r="AE246" s="1"/>
  <c r="V251"/>
  <c r="X251" s="1"/>
  <c r="Z251" s="1"/>
  <c r="V266"/>
  <c r="X266" s="1"/>
  <c r="Z266" s="1"/>
  <c r="AD266" s="1"/>
  <c r="AE266" s="1"/>
  <c r="V268"/>
  <c r="X268" s="1"/>
  <c r="Z268" s="1"/>
  <c r="AD268" s="1"/>
  <c r="V270"/>
  <c r="X270" s="1"/>
  <c r="Z270" s="1"/>
  <c r="V280"/>
  <c r="X280" s="1"/>
  <c r="Z280" s="1"/>
  <c r="AD280" s="1"/>
  <c r="V286"/>
  <c r="X286" s="1"/>
  <c r="Z286" s="1"/>
  <c r="AD286" s="1"/>
  <c r="AE286" s="1"/>
  <c r="V288"/>
  <c r="X288" s="1"/>
  <c r="Z288" s="1"/>
  <c r="AD288" s="1"/>
  <c r="AE288" s="1"/>
  <c r="V291"/>
  <c r="X291" s="1"/>
  <c r="Z291" s="1"/>
  <c r="AD291" s="1"/>
  <c r="AE291" s="1"/>
  <c r="V299"/>
  <c r="X299" s="1"/>
  <c r="Z299" s="1"/>
  <c r="V108"/>
  <c r="X108" s="1"/>
  <c r="Z108" s="1"/>
  <c r="AD108" s="1"/>
  <c r="AE108" s="1"/>
  <c r="V130"/>
  <c r="X130" s="1"/>
  <c r="Z130" s="1"/>
  <c r="AD130" s="1"/>
  <c r="AE130" s="1"/>
  <c r="V138"/>
  <c r="X138" s="1"/>
  <c r="Z138" s="1"/>
  <c r="AD138" s="1"/>
  <c r="AE138" s="1"/>
  <c r="V147"/>
  <c r="X147" s="1"/>
  <c r="Z147" s="1"/>
  <c r="V154"/>
  <c r="AD159"/>
  <c r="V172"/>
  <c r="X172" s="1"/>
  <c r="Z172" s="1"/>
  <c r="AD172" s="1"/>
  <c r="V190"/>
  <c r="X190" s="1"/>
  <c r="Z190" s="1"/>
  <c r="AD190" s="1"/>
  <c r="AE190" s="1"/>
  <c r="V192"/>
  <c r="X192" s="1"/>
  <c r="Z192" s="1"/>
  <c r="AD192" s="1"/>
  <c r="AE192" s="1"/>
  <c r="V203"/>
  <c r="V211"/>
  <c r="W227"/>
  <c r="Y227" s="1"/>
  <c r="V230"/>
  <c r="X230" s="1"/>
  <c r="Z230" s="1"/>
  <c r="AD230" s="1"/>
  <c r="AE230" s="1"/>
  <c r="W243"/>
  <c r="Y243" s="1"/>
  <c r="V258"/>
  <c r="X258" s="1"/>
  <c r="Z258" s="1"/>
  <c r="AD258" s="1"/>
  <c r="AE258" s="1"/>
  <c r="V260"/>
  <c r="X260" s="1"/>
  <c r="Z260" s="1"/>
  <c r="AD260" s="1"/>
  <c r="V274"/>
  <c r="X274" s="1"/>
  <c r="Z274" s="1"/>
  <c r="V276"/>
  <c r="V278"/>
  <c r="X278" s="1"/>
  <c r="Z278" s="1"/>
  <c r="AD278" s="1"/>
  <c r="AE278" s="1"/>
  <c r="V298"/>
  <c r="X298" s="1"/>
  <c r="Z298" s="1"/>
  <c r="AD298" s="1"/>
  <c r="AE298" s="1"/>
  <c r="V300"/>
  <c r="X300" s="1"/>
  <c r="Z300" s="1"/>
  <c r="AD300" s="1"/>
  <c r="V94"/>
  <c r="X94" s="1"/>
  <c r="Z94" s="1"/>
  <c r="AD94" s="1"/>
  <c r="AE94" s="1"/>
  <c r="V99"/>
  <c r="X99" s="1"/>
  <c r="Z99" s="1"/>
  <c r="V104"/>
  <c r="X104" s="1"/>
  <c r="Z104" s="1"/>
  <c r="AD104" s="1"/>
  <c r="AE104" s="1"/>
  <c r="V114"/>
  <c r="X114" s="1"/>
  <c r="Z114" s="1"/>
  <c r="AD114" s="1"/>
  <c r="AE114" s="1"/>
  <c r="V119"/>
  <c r="V124"/>
  <c r="V126"/>
  <c r="X126" s="1"/>
  <c r="Z126" s="1"/>
  <c r="AD126" s="1"/>
  <c r="AE126" s="1"/>
  <c r="V131"/>
  <c r="X131" s="1"/>
  <c r="Z131" s="1"/>
  <c r="AD131" s="1"/>
  <c r="AE131" s="1"/>
  <c r="V139"/>
  <c r="X139" s="1"/>
  <c r="Z139" s="1"/>
  <c r="V140"/>
  <c r="V155"/>
  <c r="X155" s="1"/>
  <c r="Z155" s="1"/>
  <c r="V156"/>
  <c r="X156" s="1"/>
  <c r="Z156" s="1"/>
  <c r="V168"/>
  <c r="X168" s="1"/>
  <c r="Z168" s="1"/>
  <c r="W179"/>
  <c r="Y179" s="1"/>
  <c r="V188"/>
  <c r="X188" s="1"/>
  <c r="Z188" s="1"/>
  <c r="AD188" s="1"/>
  <c r="AE188" s="1"/>
  <c r="V196"/>
  <c r="X196" s="1"/>
  <c r="Z196" s="1"/>
  <c r="AD196" s="1"/>
  <c r="AE196" s="1"/>
  <c r="V212"/>
  <c r="X212" s="1"/>
  <c r="Z212" s="1"/>
  <c r="AD212" s="1"/>
  <c r="AE212" s="1"/>
  <c r="V214"/>
  <c r="X214" s="1"/>
  <c r="Z214" s="1"/>
  <c r="AD214" s="1"/>
  <c r="AE214" s="1"/>
  <c r="V219"/>
  <c r="X219" s="1"/>
  <c r="Z219" s="1"/>
  <c r="V236"/>
  <c r="X236" s="1"/>
  <c r="Z236" s="1"/>
  <c r="AD236" s="1"/>
  <c r="AE236" s="1"/>
  <c r="V238"/>
  <c r="X238" s="1"/>
  <c r="Z238" s="1"/>
  <c r="V254"/>
  <c r="X254" s="1"/>
  <c r="Z254" s="1"/>
  <c r="AD254" s="1"/>
  <c r="AE254" s="1"/>
  <c r="V259"/>
  <c r="V267"/>
  <c r="X267" s="1"/>
  <c r="Z267" s="1"/>
  <c r="V275"/>
  <c r="X275" s="1"/>
  <c r="Z275" s="1"/>
  <c r="AD275" s="1"/>
  <c r="AE275" s="1"/>
  <c r="AD282"/>
  <c r="V294"/>
  <c r="X294" s="1"/>
  <c r="Z294" s="1"/>
  <c r="AD294" s="1"/>
  <c r="AE294" s="1"/>
  <c r="X95"/>
  <c r="Z95" s="1"/>
  <c r="X111"/>
  <c r="Z111" s="1"/>
  <c r="AD111" s="1"/>
  <c r="AE111" s="1"/>
  <c r="X123"/>
  <c r="Z123" s="1"/>
  <c r="AD123" s="1"/>
  <c r="AE123" s="1"/>
  <c r="X151"/>
  <c r="Z151" s="1"/>
  <c r="X135"/>
  <c r="Z135" s="1"/>
  <c r="AD135" s="1"/>
  <c r="AE135" s="1"/>
  <c r="AD118"/>
  <c r="AE118" s="1"/>
  <c r="X143"/>
  <c r="Z143" s="1"/>
  <c r="X119"/>
  <c r="Z119" s="1"/>
  <c r="AD119" s="1"/>
  <c r="AE119" s="1"/>
  <c r="X112"/>
  <c r="Z112" s="1"/>
  <c r="AD112" s="1"/>
  <c r="AE112" s="1"/>
  <c r="X136"/>
  <c r="Z136" s="1"/>
  <c r="AD136" s="1"/>
  <c r="AE136" s="1"/>
  <c r="X154"/>
  <c r="Z154" s="1"/>
  <c r="AD154" s="1"/>
  <c r="AE154" s="1"/>
  <c r="V160"/>
  <c r="W160"/>
  <c r="Y160" s="1"/>
  <c r="X187"/>
  <c r="Z187" s="1"/>
  <c r="V189"/>
  <c r="W189"/>
  <c r="Y189" s="1"/>
  <c r="V221"/>
  <c r="W221"/>
  <c r="Y221" s="1"/>
  <c r="V253"/>
  <c r="W253"/>
  <c r="Y253" s="1"/>
  <c r="X283"/>
  <c r="Z283" s="1"/>
  <c r="V285"/>
  <c r="W285"/>
  <c r="Y285" s="1"/>
  <c r="V197"/>
  <c r="W197"/>
  <c r="Y197" s="1"/>
  <c r="X227"/>
  <c r="Z227" s="1"/>
  <c r="V229"/>
  <c r="W229"/>
  <c r="Y229" s="1"/>
  <c r="X259"/>
  <c r="Z259" s="1"/>
  <c r="AD259" s="1"/>
  <c r="AE259" s="1"/>
  <c r="V261"/>
  <c r="W261"/>
  <c r="Y261" s="1"/>
  <c r="V293"/>
  <c r="W293"/>
  <c r="Y293" s="1"/>
  <c r="W139"/>
  <c r="Y139" s="1"/>
  <c r="X140"/>
  <c r="Z140" s="1"/>
  <c r="W147"/>
  <c r="Y147" s="1"/>
  <c r="X148"/>
  <c r="Z148" s="1"/>
  <c r="W155"/>
  <c r="Y155" s="1"/>
  <c r="V93"/>
  <c r="V97"/>
  <c r="V101"/>
  <c r="V109"/>
  <c r="V110"/>
  <c r="V117"/>
  <c r="V125"/>
  <c r="V133"/>
  <c r="W140"/>
  <c r="Y140" s="1"/>
  <c r="V145"/>
  <c r="W148"/>
  <c r="Y148" s="1"/>
  <c r="V153"/>
  <c r="W156"/>
  <c r="Y156" s="1"/>
  <c r="W158"/>
  <c r="Y158" s="1"/>
  <c r="AE159"/>
  <c r="AD178"/>
  <c r="AE178" s="1"/>
  <c r="W187"/>
  <c r="Y187" s="1"/>
  <c r="W219"/>
  <c r="Y219" s="1"/>
  <c r="AD242"/>
  <c r="AE242" s="1"/>
  <c r="W251"/>
  <c r="Y251" s="1"/>
  <c r="AD274"/>
  <c r="AE274" s="1"/>
  <c r="W283"/>
  <c r="Y283" s="1"/>
  <c r="X116"/>
  <c r="Z116" s="1"/>
  <c r="AD116" s="1"/>
  <c r="AE116" s="1"/>
  <c r="X124"/>
  <c r="Z124" s="1"/>
  <c r="AD124" s="1"/>
  <c r="AE124" s="1"/>
  <c r="V166"/>
  <c r="W166"/>
  <c r="Y166" s="1"/>
  <c r="X171"/>
  <c r="Z171" s="1"/>
  <c r="V173"/>
  <c r="W173"/>
  <c r="Y173" s="1"/>
  <c r="X203"/>
  <c r="Z203" s="1"/>
  <c r="V205"/>
  <c r="W205"/>
  <c r="Y205" s="1"/>
  <c r="X235"/>
  <c r="Z235" s="1"/>
  <c r="V237"/>
  <c r="W237"/>
  <c r="Y237" s="1"/>
  <c r="V269"/>
  <c r="W269"/>
  <c r="Y269" s="1"/>
  <c r="V301"/>
  <c r="W301"/>
  <c r="Y301" s="1"/>
  <c r="V181"/>
  <c r="W181"/>
  <c r="Y181" s="1"/>
  <c r="X211"/>
  <c r="Z211" s="1"/>
  <c r="AD211" s="1"/>
  <c r="AE211" s="1"/>
  <c r="V213"/>
  <c r="W213"/>
  <c r="Y213" s="1"/>
  <c r="V245"/>
  <c r="W245"/>
  <c r="Y245" s="1"/>
  <c r="V277"/>
  <c r="W277"/>
  <c r="Y277" s="1"/>
  <c r="W95"/>
  <c r="Y95" s="1"/>
  <c r="W99"/>
  <c r="Y99" s="1"/>
  <c r="X100"/>
  <c r="Z100" s="1"/>
  <c r="AD100" s="1"/>
  <c r="AE100" s="1"/>
  <c r="W143"/>
  <c r="Y143" s="1"/>
  <c r="W151"/>
  <c r="Y151" s="1"/>
  <c r="X276"/>
  <c r="Z276" s="1"/>
  <c r="AD276" s="1"/>
  <c r="AE276" s="1"/>
  <c r="V103"/>
  <c r="V105"/>
  <c r="V106"/>
  <c r="V113"/>
  <c r="V121"/>
  <c r="V129"/>
  <c r="V137"/>
  <c r="V141"/>
  <c r="W144"/>
  <c r="Y144" s="1"/>
  <c r="V149"/>
  <c r="W152"/>
  <c r="Y152" s="1"/>
  <c r="AD152" s="1"/>
  <c r="AE152" s="1"/>
  <c r="W164"/>
  <c r="Y164" s="1"/>
  <c r="W171"/>
  <c r="Y171" s="1"/>
  <c r="W203"/>
  <c r="Y203" s="1"/>
  <c r="X226"/>
  <c r="Z226" s="1"/>
  <c r="AD226" s="1"/>
  <c r="AE226" s="1"/>
  <c r="W235"/>
  <c r="Y235" s="1"/>
  <c r="W267"/>
  <c r="Y267" s="1"/>
  <c r="AE282"/>
  <c r="W299"/>
  <c r="Y299" s="1"/>
  <c r="W106"/>
  <c r="Y106" s="1"/>
  <c r="W110"/>
  <c r="Y110" s="1"/>
  <c r="AD174"/>
  <c r="AE174" s="1"/>
  <c r="V175"/>
  <c r="AD182"/>
  <c r="AE182" s="1"/>
  <c r="V183"/>
  <c r="V191"/>
  <c r="V199"/>
  <c r="V207"/>
  <c r="V215"/>
  <c r="V223"/>
  <c r="V231"/>
  <c r="AD238"/>
  <c r="AE238" s="1"/>
  <c r="V239"/>
  <c r="V247"/>
  <c r="V255"/>
  <c r="AD262"/>
  <c r="AE262" s="1"/>
  <c r="V263"/>
  <c r="AD270"/>
  <c r="AE270" s="1"/>
  <c r="V271"/>
  <c r="V279"/>
  <c r="V287"/>
  <c r="V295"/>
  <c r="AD302"/>
  <c r="AE302" s="1"/>
  <c r="AD162"/>
  <c r="AE162" s="1"/>
  <c r="AD168"/>
  <c r="AE168" s="1"/>
  <c r="V169"/>
  <c r="V177"/>
  <c r="V185"/>
  <c r="V193"/>
  <c r="V201"/>
  <c r="V209"/>
  <c r="AD216"/>
  <c r="AE216" s="1"/>
  <c r="V217"/>
  <c r="AD224"/>
  <c r="AE224" s="1"/>
  <c r="V225"/>
  <c r="V233"/>
  <c r="V241"/>
  <c r="V249"/>
  <c r="AD256"/>
  <c r="AE256" s="1"/>
  <c r="V257"/>
  <c r="V265"/>
  <c r="AD272"/>
  <c r="AE272" s="1"/>
  <c r="V273"/>
  <c r="V281"/>
  <c r="V289"/>
  <c r="V297"/>
  <c r="AD235" l="1"/>
  <c r="AE235" s="1"/>
  <c r="AE202"/>
  <c r="AE165"/>
  <c r="AD144"/>
  <c r="AE144" s="1"/>
  <c r="AD283"/>
  <c r="AE283" s="1"/>
  <c r="AD219"/>
  <c r="AE219" s="1"/>
  <c r="AD227"/>
  <c r="AE227" s="1"/>
  <c r="AD143"/>
  <c r="AE143" s="1"/>
  <c r="AD95"/>
  <c r="AE95" s="1"/>
  <c r="AD155"/>
  <c r="AE155" s="1"/>
  <c r="AE300"/>
  <c r="AD179"/>
  <c r="AE179" s="1"/>
  <c r="AE264"/>
  <c r="AE280"/>
  <c r="AE198"/>
  <c r="AE172"/>
  <c r="AE137"/>
  <c r="AE252"/>
  <c r="AE220"/>
  <c r="X122"/>
  <c r="Z122" s="1"/>
  <c r="AD122" s="1"/>
  <c r="AE122" s="1"/>
  <c r="AD139"/>
  <c r="AE139" s="1"/>
  <c r="AE260"/>
  <c r="AE132"/>
  <c r="AE184"/>
  <c r="AD148"/>
  <c r="AE148" s="1"/>
  <c r="AD147"/>
  <c r="AE147" s="1"/>
  <c r="AD151"/>
  <c r="AE151" s="1"/>
  <c r="AD251"/>
  <c r="AE251" s="1"/>
  <c r="AD158"/>
  <c r="AE158" s="1"/>
  <c r="AE268"/>
  <c r="AD187"/>
  <c r="AE187" s="1"/>
  <c r="AE134"/>
  <c r="X129"/>
  <c r="Z129" s="1"/>
  <c r="AD129" s="1"/>
  <c r="AE129" s="1"/>
  <c r="X105"/>
  <c r="Z105" s="1"/>
  <c r="AD105" s="1"/>
  <c r="AE105" s="1"/>
  <c r="X117"/>
  <c r="Z117" s="1"/>
  <c r="AD117" s="1"/>
  <c r="AE117" s="1"/>
  <c r="X273"/>
  <c r="Z273" s="1"/>
  <c r="AD273" s="1"/>
  <c r="AE273" s="1"/>
  <c r="X241"/>
  <c r="Z241" s="1"/>
  <c r="AD241" s="1"/>
  <c r="AE241" s="1"/>
  <c r="X209"/>
  <c r="Z209" s="1"/>
  <c r="AD209" s="1"/>
  <c r="AE209" s="1"/>
  <c r="X177"/>
  <c r="Z177" s="1"/>
  <c r="AD177" s="1"/>
  <c r="AE177" s="1"/>
  <c r="X287"/>
  <c r="Z287" s="1"/>
  <c r="AD287" s="1"/>
  <c r="AE287" s="1"/>
  <c r="AE255"/>
  <c r="X255"/>
  <c r="Z255" s="1"/>
  <c r="AD255" s="1"/>
  <c r="X223"/>
  <c r="Z223" s="1"/>
  <c r="AD223" s="1"/>
  <c r="AE223" s="1"/>
  <c r="X245"/>
  <c r="Z245" s="1"/>
  <c r="AD245" s="1"/>
  <c r="AE245" s="1"/>
  <c r="X181"/>
  <c r="Z181" s="1"/>
  <c r="AD181" s="1"/>
  <c r="AE181" s="1"/>
  <c r="X269"/>
  <c r="Z269" s="1"/>
  <c r="X237"/>
  <c r="Z237" s="1"/>
  <c r="AD237" s="1"/>
  <c r="AE237" s="1"/>
  <c r="X173"/>
  <c r="Z173" s="1"/>
  <c r="AD173" s="1"/>
  <c r="AE173" s="1"/>
  <c r="X101"/>
  <c r="Z101" s="1"/>
  <c r="AD101" s="1"/>
  <c r="AE101" s="1"/>
  <c r="X141"/>
  <c r="Z141" s="1"/>
  <c r="AD141" s="1"/>
  <c r="AE141" s="1"/>
  <c r="X113"/>
  <c r="Z113" s="1"/>
  <c r="AD113" s="1"/>
  <c r="AE113" s="1"/>
  <c r="X153"/>
  <c r="Z153" s="1"/>
  <c r="AD153" s="1"/>
  <c r="AE153" s="1"/>
  <c r="X133"/>
  <c r="Z133" s="1"/>
  <c r="AD133" s="1"/>
  <c r="AE133" s="1"/>
  <c r="X109"/>
  <c r="Z109" s="1"/>
  <c r="AD109" s="1"/>
  <c r="AE109" s="1"/>
  <c r="AD267"/>
  <c r="AE267" s="1"/>
  <c r="AD171"/>
  <c r="AE171" s="1"/>
  <c r="AD99"/>
  <c r="AE99" s="1"/>
  <c r="AD269"/>
  <c r="AE269" s="1"/>
  <c r="X149"/>
  <c r="Z149" s="1"/>
  <c r="AD149" s="1"/>
  <c r="AE149" s="1"/>
  <c r="X145"/>
  <c r="Z145" s="1"/>
  <c r="AD145" s="1"/>
  <c r="AE145" s="1"/>
  <c r="X97"/>
  <c r="Z97" s="1"/>
  <c r="AD97" s="1"/>
  <c r="AE97" s="1"/>
  <c r="X289"/>
  <c r="Z289" s="1"/>
  <c r="AD289" s="1"/>
  <c r="AE289" s="1"/>
  <c r="X257"/>
  <c r="Z257" s="1"/>
  <c r="AD257" s="1"/>
  <c r="AE257" s="1"/>
  <c r="X225"/>
  <c r="Z225" s="1"/>
  <c r="AD225" s="1"/>
  <c r="AE225" s="1"/>
  <c r="X193"/>
  <c r="Z193" s="1"/>
  <c r="AD193" s="1"/>
  <c r="AE193" s="1"/>
  <c r="X271"/>
  <c r="Z271" s="1"/>
  <c r="AD271" s="1"/>
  <c r="AE271" s="1"/>
  <c r="X239"/>
  <c r="Z239" s="1"/>
  <c r="AD239" s="1"/>
  <c r="AE239" s="1"/>
  <c r="X207"/>
  <c r="Z207" s="1"/>
  <c r="AD207" s="1"/>
  <c r="AE207" s="1"/>
  <c r="X191"/>
  <c r="Z191" s="1"/>
  <c r="AD191" s="1"/>
  <c r="AE191" s="1"/>
  <c r="X175"/>
  <c r="Z175" s="1"/>
  <c r="AD175" s="1"/>
  <c r="AE175" s="1"/>
  <c r="X106"/>
  <c r="Z106" s="1"/>
  <c r="AD106" s="1"/>
  <c r="AE106" s="1"/>
  <c r="X277"/>
  <c r="Z277" s="1"/>
  <c r="AD277" s="1"/>
  <c r="AE277" s="1"/>
  <c r="X213"/>
  <c r="Z213" s="1"/>
  <c r="AD213" s="1"/>
  <c r="AE213" s="1"/>
  <c r="X301"/>
  <c r="Z301" s="1"/>
  <c r="AD301" s="1"/>
  <c r="AE301" s="1"/>
  <c r="X205"/>
  <c r="Z205" s="1"/>
  <c r="AD205" s="1"/>
  <c r="AE205" s="1"/>
  <c r="X166"/>
  <c r="Z166" s="1"/>
  <c r="AD166" s="1"/>
  <c r="AE166" s="1"/>
  <c r="AE125"/>
  <c r="X125"/>
  <c r="Z125" s="1"/>
  <c r="AD125" s="1"/>
  <c r="X297"/>
  <c r="Z297" s="1"/>
  <c r="AD297" s="1"/>
  <c r="AE297" s="1"/>
  <c r="X281"/>
  <c r="Z281" s="1"/>
  <c r="AD281" s="1"/>
  <c r="AE281" s="1"/>
  <c r="X265"/>
  <c r="Z265" s="1"/>
  <c r="AD265" s="1"/>
  <c r="AE265" s="1"/>
  <c r="X249"/>
  <c r="Z249" s="1"/>
  <c r="AD249" s="1"/>
  <c r="AE249" s="1"/>
  <c r="X233"/>
  <c r="Z233" s="1"/>
  <c r="AD233" s="1"/>
  <c r="AE233" s="1"/>
  <c r="X217"/>
  <c r="Z217" s="1"/>
  <c r="AD217" s="1"/>
  <c r="AE217" s="1"/>
  <c r="X201"/>
  <c r="Z201" s="1"/>
  <c r="AD201" s="1"/>
  <c r="AE201" s="1"/>
  <c r="X185"/>
  <c r="Z185" s="1"/>
  <c r="AD185" s="1"/>
  <c r="AE185" s="1"/>
  <c r="X169"/>
  <c r="Z169" s="1"/>
  <c r="AD169" s="1"/>
  <c r="AE169" s="1"/>
  <c r="X295"/>
  <c r="Z295" s="1"/>
  <c r="AD295" s="1"/>
  <c r="AE295" s="1"/>
  <c r="X279"/>
  <c r="Z279" s="1"/>
  <c r="AD279" s="1"/>
  <c r="AE279" s="1"/>
  <c r="X263"/>
  <c r="Z263" s="1"/>
  <c r="AD263" s="1"/>
  <c r="AE263" s="1"/>
  <c r="X247"/>
  <c r="Z247" s="1"/>
  <c r="AD247" s="1"/>
  <c r="AE247" s="1"/>
  <c r="X231"/>
  <c r="Z231" s="1"/>
  <c r="AD231" s="1"/>
  <c r="AE231" s="1"/>
  <c r="X215"/>
  <c r="Z215" s="1"/>
  <c r="AD215" s="1"/>
  <c r="AE215" s="1"/>
  <c r="X199"/>
  <c r="Z199" s="1"/>
  <c r="AD199" s="1"/>
  <c r="AE199" s="1"/>
  <c r="X183"/>
  <c r="Z183" s="1"/>
  <c r="AD183" s="1"/>
  <c r="AE183" s="1"/>
  <c r="X121"/>
  <c r="Z121" s="1"/>
  <c r="AD121" s="1"/>
  <c r="AE121" s="1"/>
  <c r="X103"/>
  <c r="Z103" s="1"/>
  <c r="AD103" s="1"/>
  <c r="AE103" s="1"/>
  <c r="X110"/>
  <c r="Z110" s="1"/>
  <c r="AD110" s="1"/>
  <c r="AE110" s="1"/>
  <c r="X93"/>
  <c r="Z93" s="1"/>
  <c r="AD93" s="1"/>
  <c r="AE93" s="1"/>
  <c r="X293"/>
  <c r="Z293" s="1"/>
  <c r="AD293" s="1"/>
  <c r="AE293" s="1"/>
  <c r="X261"/>
  <c r="Z261" s="1"/>
  <c r="AD261" s="1"/>
  <c r="AE261" s="1"/>
  <c r="X229"/>
  <c r="Z229" s="1"/>
  <c r="AD229" s="1"/>
  <c r="AE229" s="1"/>
  <c r="X197"/>
  <c r="Z197" s="1"/>
  <c r="AD197" s="1"/>
  <c r="AE197" s="1"/>
  <c r="X285"/>
  <c r="Z285" s="1"/>
  <c r="AD285" s="1"/>
  <c r="AE285" s="1"/>
  <c r="X253"/>
  <c r="Z253" s="1"/>
  <c r="AD253" s="1"/>
  <c r="AE253" s="1"/>
  <c r="X221"/>
  <c r="Z221" s="1"/>
  <c r="AD221" s="1"/>
  <c r="AE221" s="1"/>
  <c r="X189"/>
  <c r="Z189" s="1"/>
  <c r="AD189" s="1"/>
  <c r="AE189" s="1"/>
  <c r="X160"/>
  <c r="Z160" s="1"/>
  <c r="AD160" s="1"/>
  <c r="AE160" s="1"/>
  <c r="AD299"/>
  <c r="AE299" s="1"/>
  <c r="AD203"/>
  <c r="AE203" s="1"/>
  <c r="AD164"/>
  <c r="AE164" s="1"/>
  <c r="AD156"/>
  <c r="AE156" s="1"/>
  <c r="AD140"/>
  <c r="AE140" s="1"/>
  <c r="O9" l="1"/>
  <c r="U9"/>
  <c r="AA9"/>
  <c r="AB9"/>
  <c r="AC9"/>
  <c r="AK91"/>
  <c r="S91"/>
  <c r="R91"/>
  <c r="Q91"/>
  <c r="P91"/>
  <c r="W91" s="1"/>
  <c r="Y91" s="1"/>
  <c r="M91"/>
  <c r="AK90"/>
  <c r="S90"/>
  <c r="R90"/>
  <c r="Q90"/>
  <c r="P90"/>
  <c r="W90" s="1"/>
  <c r="Y90" s="1"/>
  <c r="M90"/>
  <c r="AK89"/>
  <c r="S89"/>
  <c r="R89"/>
  <c r="Q89"/>
  <c r="P89"/>
  <c r="T89" s="1"/>
  <c r="M89"/>
  <c r="AK88"/>
  <c r="S88"/>
  <c r="R88"/>
  <c r="Q88"/>
  <c r="P88"/>
  <c r="T88" s="1"/>
  <c r="M88"/>
  <c r="AK87"/>
  <c r="S87"/>
  <c r="R87"/>
  <c r="Q87"/>
  <c r="P87"/>
  <c r="W87" s="1"/>
  <c r="Y87" s="1"/>
  <c r="M87"/>
  <c r="AK86"/>
  <c r="S86"/>
  <c r="R86"/>
  <c r="Q86"/>
  <c r="P86"/>
  <c r="W86" s="1"/>
  <c r="Y86" s="1"/>
  <c r="M86"/>
  <c r="AK85"/>
  <c r="S85"/>
  <c r="R85"/>
  <c r="Q85"/>
  <c r="P85"/>
  <c r="T85" s="1"/>
  <c r="M85"/>
  <c r="AK84"/>
  <c r="S84"/>
  <c r="R84"/>
  <c r="Q84"/>
  <c r="P84"/>
  <c r="T84" s="1"/>
  <c r="M84"/>
  <c r="AK83"/>
  <c r="S83"/>
  <c r="Q83"/>
  <c r="P83"/>
  <c r="W83" s="1"/>
  <c r="Y83" s="1"/>
  <c r="M83"/>
  <c r="AK82"/>
  <c r="S82"/>
  <c r="Q82"/>
  <c r="P82"/>
  <c r="M82"/>
  <c r="AK81"/>
  <c r="S81"/>
  <c r="R81"/>
  <c r="Q81"/>
  <c r="P81"/>
  <c r="W81" s="1"/>
  <c r="Y81" s="1"/>
  <c r="M81"/>
  <c r="AK80"/>
  <c r="S80"/>
  <c r="R80"/>
  <c r="Q80"/>
  <c r="P80"/>
  <c r="W80" s="1"/>
  <c r="Y80" s="1"/>
  <c r="M80"/>
  <c r="AK79"/>
  <c r="S79"/>
  <c r="R79"/>
  <c r="Q79"/>
  <c r="P79"/>
  <c r="T79" s="1"/>
  <c r="M79"/>
  <c r="AK78"/>
  <c r="S78"/>
  <c r="R78"/>
  <c r="Q78"/>
  <c r="P78"/>
  <c r="T78" s="1"/>
  <c r="M78"/>
  <c r="AK77"/>
  <c r="S77"/>
  <c r="R77"/>
  <c r="Q77"/>
  <c r="P77"/>
  <c r="W77" s="1"/>
  <c r="Y77" s="1"/>
  <c r="M77"/>
  <c r="AK76"/>
  <c r="S76"/>
  <c r="R76"/>
  <c r="Q76"/>
  <c r="P76"/>
  <c r="W76" s="1"/>
  <c r="Y76" s="1"/>
  <c r="M76"/>
  <c r="AK75"/>
  <c r="S75"/>
  <c r="R75"/>
  <c r="Q75"/>
  <c r="P75"/>
  <c r="T75" s="1"/>
  <c r="M75"/>
  <c r="AK74"/>
  <c r="S74"/>
  <c r="R74"/>
  <c r="Q74"/>
  <c r="P74"/>
  <c r="T74" s="1"/>
  <c r="M74"/>
  <c r="AK73"/>
  <c r="S73"/>
  <c r="R73"/>
  <c r="Q73"/>
  <c r="P73"/>
  <c r="W73" s="1"/>
  <c r="Y73" s="1"/>
  <c r="M73"/>
  <c r="AK72"/>
  <c r="S72"/>
  <c r="R72"/>
  <c r="Q72"/>
  <c r="P72"/>
  <c r="W72" s="1"/>
  <c r="Y72" s="1"/>
  <c r="M72"/>
  <c r="AK71"/>
  <c r="S71"/>
  <c r="R71"/>
  <c r="Q71"/>
  <c r="P71"/>
  <c r="T71" s="1"/>
  <c r="M71"/>
  <c r="AK70"/>
  <c r="S70"/>
  <c r="R70"/>
  <c r="Q70"/>
  <c r="P70"/>
  <c r="W70" s="1"/>
  <c r="Y70" s="1"/>
  <c r="M70"/>
  <c r="AK69"/>
  <c r="S69"/>
  <c r="R69"/>
  <c r="Q69"/>
  <c r="P69"/>
  <c r="W69" s="1"/>
  <c r="Y69" s="1"/>
  <c r="M69"/>
  <c r="AK68"/>
  <c r="S68"/>
  <c r="R68"/>
  <c r="Q68"/>
  <c r="P68"/>
  <c r="W68" s="1"/>
  <c r="Y68" s="1"/>
  <c r="M68"/>
  <c r="AK67"/>
  <c r="S67"/>
  <c r="R67"/>
  <c r="Q67"/>
  <c r="P67"/>
  <c r="T67" s="1"/>
  <c r="M67"/>
  <c r="AK66"/>
  <c r="S66"/>
  <c r="R66"/>
  <c r="Q66"/>
  <c r="P66"/>
  <c r="M66"/>
  <c r="T65"/>
  <c r="S65"/>
  <c r="R65"/>
  <c r="Q65"/>
  <c r="P65"/>
  <c r="W65" s="1"/>
  <c r="Y65" s="1"/>
  <c r="M65"/>
  <c r="T64"/>
  <c r="S64"/>
  <c r="R64"/>
  <c r="Q64"/>
  <c r="P64"/>
  <c r="W64" s="1"/>
  <c r="Y64" s="1"/>
  <c r="M64"/>
  <c r="T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T59"/>
  <c r="S59"/>
  <c r="R59"/>
  <c r="Q59"/>
  <c r="P59"/>
  <c r="W59" s="1"/>
  <c r="Y59" s="1"/>
  <c r="M59"/>
  <c r="T58"/>
  <c r="S58"/>
  <c r="R58"/>
  <c r="Q58"/>
  <c r="P58"/>
  <c r="W58" s="1"/>
  <c r="Y58" s="1"/>
  <c r="M58"/>
  <c r="T57"/>
  <c r="S57"/>
  <c r="R57"/>
  <c r="Q57"/>
  <c r="P57"/>
  <c r="W57" s="1"/>
  <c r="Y57" s="1"/>
  <c r="M57"/>
  <c r="Y56"/>
  <c r="T56"/>
  <c r="S56"/>
  <c r="R56"/>
  <c r="Q56"/>
  <c r="P56"/>
  <c r="W56" s="1"/>
  <c r="M56"/>
  <c r="T55"/>
  <c r="S55"/>
  <c r="R55"/>
  <c r="Q55"/>
  <c r="P55"/>
  <c r="W55" s="1"/>
  <c r="Y55" s="1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T51"/>
  <c r="S51"/>
  <c r="R51"/>
  <c r="Q51"/>
  <c r="P51"/>
  <c r="W51" s="1"/>
  <c r="Y51" s="1"/>
  <c r="M51"/>
  <c r="T50"/>
  <c r="S50"/>
  <c r="R50"/>
  <c r="Q50"/>
  <c r="P50"/>
  <c r="W50" s="1"/>
  <c r="Y50" s="1"/>
  <c r="M50"/>
  <c r="T49"/>
  <c r="S49"/>
  <c r="R49"/>
  <c r="Q49"/>
  <c r="P49"/>
  <c r="W49" s="1"/>
  <c r="Y49" s="1"/>
  <c r="M49"/>
  <c r="T48"/>
  <c r="S48"/>
  <c r="R48"/>
  <c r="Q48"/>
  <c r="P48"/>
  <c r="W48" s="1"/>
  <c r="Y48" s="1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T45"/>
  <c r="S45"/>
  <c r="R45"/>
  <c r="Q45"/>
  <c r="P45"/>
  <c r="W45" s="1"/>
  <c r="Y45" s="1"/>
  <c r="M45"/>
  <c r="T44"/>
  <c r="S44"/>
  <c r="R44"/>
  <c r="Q44"/>
  <c r="P44"/>
  <c r="W44" s="1"/>
  <c r="Y44" s="1"/>
  <c r="M44"/>
  <c r="AK43"/>
  <c r="S43"/>
  <c r="R43"/>
  <c r="Q43"/>
  <c r="P43"/>
  <c r="T43" s="1"/>
  <c r="M43"/>
  <c r="AK42"/>
  <c r="S42"/>
  <c r="R42"/>
  <c r="Q42"/>
  <c r="P42"/>
  <c r="T42" s="1"/>
  <c r="M42"/>
  <c r="AK41"/>
  <c r="S41"/>
  <c r="R41"/>
  <c r="Q41"/>
  <c r="P41"/>
  <c r="W41" s="1"/>
  <c r="Y41" s="1"/>
  <c r="M41"/>
  <c r="AK40"/>
  <c r="S40"/>
  <c r="R40"/>
  <c r="Q40"/>
  <c r="P40"/>
  <c r="W40" s="1"/>
  <c r="Y40" s="1"/>
  <c r="M40"/>
  <c r="AK39"/>
  <c r="S39"/>
  <c r="R39"/>
  <c r="Q39"/>
  <c r="P39"/>
  <c r="T39" s="1"/>
  <c r="M39"/>
  <c r="AK38"/>
  <c r="S38"/>
  <c r="R38"/>
  <c r="Q38"/>
  <c r="P38"/>
  <c r="T38" s="1"/>
  <c r="M38"/>
  <c r="AK37"/>
  <c r="S37"/>
  <c r="R37"/>
  <c r="Q37"/>
  <c r="P37"/>
  <c r="W37" s="1"/>
  <c r="Y37" s="1"/>
  <c r="M37"/>
  <c r="AK36"/>
  <c r="S36"/>
  <c r="R36"/>
  <c r="Q36"/>
  <c r="P36"/>
  <c r="T36" s="1"/>
  <c r="M36"/>
  <c r="AK35"/>
  <c r="S35"/>
  <c r="R35"/>
  <c r="Q35"/>
  <c r="P35"/>
  <c r="T35" s="1"/>
  <c r="M35"/>
  <c r="AK34"/>
  <c r="S34"/>
  <c r="R34"/>
  <c r="Q34"/>
  <c r="P34"/>
  <c r="W34" s="1"/>
  <c r="Y34" s="1"/>
  <c r="M34"/>
  <c r="T33"/>
  <c r="S33"/>
  <c r="R33"/>
  <c r="Q33"/>
  <c r="P33"/>
  <c r="W33" s="1"/>
  <c r="Y33" s="1"/>
  <c r="M33"/>
  <c r="T32"/>
  <c r="S32"/>
  <c r="R32"/>
  <c r="Q32"/>
  <c r="P32"/>
  <c r="W32" s="1"/>
  <c r="Y32" s="1"/>
  <c r="M32"/>
  <c r="AK31"/>
  <c r="S31"/>
  <c r="R31"/>
  <c r="Q31"/>
  <c r="P31"/>
  <c r="T31" s="1"/>
  <c r="M31"/>
  <c r="AK30"/>
  <c r="S30"/>
  <c r="R30"/>
  <c r="Q30"/>
  <c r="P30"/>
  <c r="M30"/>
  <c r="AK29"/>
  <c r="S29"/>
  <c r="R29"/>
  <c r="Q29"/>
  <c r="P29"/>
  <c r="W29" s="1"/>
  <c r="Y29" s="1"/>
  <c r="M29"/>
  <c r="AK28"/>
  <c r="S28"/>
  <c r="R28"/>
  <c r="Q28"/>
  <c r="P28"/>
  <c r="W28" s="1"/>
  <c r="Y28" s="1"/>
  <c r="M28"/>
  <c r="AK27"/>
  <c r="S27"/>
  <c r="R27"/>
  <c r="Q27"/>
  <c r="P27"/>
  <c r="T27" s="1"/>
  <c r="M27"/>
  <c r="AK26"/>
  <c r="S26"/>
  <c r="R26"/>
  <c r="Q26"/>
  <c r="P26"/>
  <c r="T26" s="1"/>
  <c r="M26"/>
  <c r="AK25"/>
  <c r="S25"/>
  <c r="R25"/>
  <c r="Q25"/>
  <c r="P25"/>
  <c r="W25" s="1"/>
  <c r="Y25" s="1"/>
  <c r="M25"/>
  <c r="AK24"/>
  <c r="S24"/>
  <c r="R24"/>
  <c r="Q24"/>
  <c r="P24"/>
  <c r="T24" s="1"/>
  <c r="M24"/>
  <c r="AK23"/>
  <c r="S23"/>
  <c r="R23"/>
  <c r="Q23"/>
  <c r="P23"/>
  <c r="T23" s="1"/>
  <c r="M23"/>
  <c r="AK22"/>
  <c r="S22"/>
  <c r="R22"/>
  <c r="Q22"/>
  <c r="P22"/>
  <c r="T22" s="1"/>
  <c r="M22"/>
  <c r="AK21"/>
  <c r="S21"/>
  <c r="R21"/>
  <c r="Q21"/>
  <c r="P21"/>
  <c r="W21" s="1"/>
  <c r="Y21" s="1"/>
  <c r="M21"/>
  <c r="AK20"/>
  <c r="S20"/>
  <c r="R20"/>
  <c r="Q20"/>
  <c r="P20"/>
  <c r="W20" s="1"/>
  <c r="Y20" s="1"/>
  <c r="M20"/>
  <c r="AK19"/>
  <c r="S19"/>
  <c r="R19"/>
  <c r="Q19"/>
  <c r="P19"/>
  <c r="T19" s="1"/>
  <c r="M19"/>
  <c r="AK18"/>
  <c r="S18"/>
  <c r="R18"/>
  <c r="Q18"/>
  <c r="P18"/>
  <c r="M18"/>
  <c r="T17"/>
  <c r="S17"/>
  <c r="R17"/>
  <c r="Q17"/>
  <c r="P17"/>
  <c r="W17" s="1"/>
  <c r="Y17" s="1"/>
  <c r="M17"/>
  <c r="T16"/>
  <c r="S16"/>
  <c r="R16"/>
  <c r="Q16"/>
  <c r="P16"/>
  <c r="W16" s="1"/>
  <c r="Y16" s="1"/>
  <c r="M16"/>
  <c r="T15"/>
  <c r="S15"/>
  <c r="R15"/>
  <c r="Q15"/>
  <c r="P15"/>
  <c r="W15" s="1"/>
  <c r="Y15" s="1"/>
  <c r="M15"/>
  <c r="T14"/>
  <c r="S14"/>
  <c r="R14"/>
  <c r="Q14"/>
  <c r="P14"/>
  <c r="W14" s="1"/>
  <c r="Y14" s="1"/>
  <c r="M14"/>
  <c r="T13"/>
  <c r="S13"/>
  <c r="R13"/>
  <c r="Q13"/>
  <c r="P13"/>
  <c r="W13" s="1"/>
  <c r="Y13" s="1"/>
  <c r="M13"/>
  <c r="T12"/>
  <c r="S12"/>
  <c r="R12"/>
  <c r="Q12"/>
  <c r="P12"/>
  <c r="W12" s="1"/>
  <c r="Y12" s="1"/>
  <c r="M12"/>
  <c r="AK11"/>
  <c r="T11"/>
  <c r="S11"/>
  <c r="R11"/>
  <c r="Q11"/>
  <c r="P11"/>
  <c r="W11" s="1"/>
  <c r="Y11" s="1"/>
  <c r="M11"/>
  <c r="AK10"/>
  <c r="T10"/>
  <c r="S10"/>
  <c r="R10"/>
  <c r="Q10"/>
  <c r="P10"/>
  <c r="W10" s="1"/>
  <c r="Y10" s="1"/>
  <c r="M10"/>
  <c r="AK8"/>
  <c r="T8"/>
  <c r="S8"/>
  <c r="R8"/>
  <c r="Q8"/>
  <c r="P8"/>
  <c r="W8" s="1"/>
  <c r="Y8" s="1"/>
  <c r="M8"/>
  <c r="AK7"/>
  <c r="T7"/>
  <c r="S7"/>
  <c r="R7"/>
  <c r="Q7"/>
  <c r="P7"/>
  <c r="W7" s="1"/>
  <c r="Y7" s="1"/>
  <c r="M7"/>
  <c r="AK6"/>
  <c r="T6"/>
  <c r="S6"/>
  <c r="R6"/>
  <c r="Q6"/>
  <c r="P6"/>
  <c r="W6" s="1"/>
  <c r="Y6" s="1"/>
  <c r="M6"/>
  <c r="AK5"/>
  <c r="Z5"/>
  <c r="T5"/>
  <c r="S5"/>
  <c r="R5"/>
  <c r="Q5"/>
  <c r="P5"/>
  <c r="W5" s="1"/>
  <c r="Y5" s="1"/>
  <c r="M5"/>
  <c r="R9" l="1"/>
  <c r="S9"/>
  <c r="V74"/>
  <c r="AL74" s="1"/>
  <c r="V89"/>
  <c r="Q9"/>
  <c r="Y9"/>
  <c r="T9"/>
  <c r="W9"/>
  <c r="P9"/>
  <c r="V22"/>
  <c r="AL22" s="1"/>
  <c r="V36"/>
  <c r="X36" s="1"/>
  <c r="Z36" s="1"/>
  <c r="V38"/>
  <c r="AL38" s="1"/>
  <c r="AD5"/>
  <c r="V59"/>
  <c r="X59" s="1"/>
  <c r="Z59" s="1"/>
  <c r="AD59" s="1"/>
  <c r="V27"/>
  <c r="X27" s="1"/>
  <c r="Z27" s="1"/>
  <c r="V43"/>
  <c r="X43" s="1"/>
  <c r="Z43" s="1"/>
  <c r="V79"/>
  <c r="X79" s="1"/>
  <c r="Z79" s="1"/>
  <c r="V84"/>
  <c r="X84" s="1"/>
  <c r="Z84" s="1"/>
  <c r="V11"/>
  <c r="V15"/>
  <c r="X15" s="1"/>
  <c r="Z15" s="1"/>
  <c r="AD15" s="1"/>
  <c r="AE15" s="1"/>
  <c r="V33"/>
  <c r="X33" s="1"/>
  <c r="Z33" s="1"/>
  <c r="AD33" s="1"/>
  <c r="AE33" s="1"/>
  <c r="W74"/>
  <c r="Y74" s="1"/>
  <c r="V13"/>
  <c r="X13" s="1"/>
  <c r="Z13" s="1"/>
  <c r="AD13" s="1"/>
  <c r="AE13" s="1"/>
  <c r="T18"/>
  <c r="V18" s="1"/>
  <c r="X18" s="1"/>
  <c r="Z18" s="1"/>
  <c r="V53"/>
  <c r="X53" s="1"/>
  <c r="Z53" s="1"/>
  <c r="AD53" s="1"/>
  <c r="AE53" s="1"/>
  <c r="V75"/>
  <c r="AL75" s="1"/>
  <c r="V85"/>
  <c r="X85" s="1"/>
  <c r="Z85" s="1"/>
  <c r="V10"/>
  <c r="X10" s="1"/>
  <c r="Z10" s="1"/>
  <c r="AD10" s="1"/>
  <c r="AE10" s="1"/>
  <c r="V12"/>
  <c r="X12" s="1"/>
  <c r="Z12" s="1"/>
  <c r="AD12" s="1"/>
  <c r="AE12" s="1"/>
  <c r="V17"/>
  <c r="X17" s="1"/>
  <c r="Z17" s="1"/>
  <c r="AD17" s="1"/>
  <c r="AE17" s="1"/>
  <c r="V19"/>
  <c r="AL19" s="1"/>
  <c r="T30"/>
  <c r="V30" s="1"/>
  <c r="W30"/>
  <c r="Y30" s="1"/>
  <c r="V35"/>
  <c r="X35" s="1"/>
  <c r="Z35" s="1"/>
  <c r="V47"/>
  <c r="V55"/>
  <c r="X55" s="1"/>
  <c r="Z55" s="1"/>
  <c r="AD55" s="1"/>
  <c r="AE55" s="1"/>
  <c r="V61"/>
  <c r="X61" s="1"/>
  <c r="Z61" s="1"/>
  <c r="AD61" s="1"/>
  <c r="AE61" s="1"/>
  <c r="V64"/>
  <c r="X64" s="1"/>
  <c r="Z64" s="1"/>
  <c r="AD64" s="1"/>
  <c r="AE64" s="1"/>
  <c r="T66"/>
  <c r="V66" s="1"/>
  <c r="AL66" s="1"/>
  <c r="W66"/>
  <c r="Y66" s="1"/>
  <c r="V71"/>
  <c r="AL71" s="1"/>
  <c r="T82"/>
  <c r="V82" s="1"/>
  <c r="X82" s="1"/>
  <c r="Z82" s="1"/>
  <c r="W22"/>
  <c r="Y22" s="1"/>
  <c r="W38"/>
  <c r="Y38" s="1"/>
  <c r="V58"/>
  <c r="X58" s="1"/>
  <c r="Z58" s="1"/>
  <c r="AD58" s="1"/>
  <c r="AE58" s="1"/>
  <c r="W84"/>
  <c r="Y84" s="1"/>
  <c r="W18"/>
  <c r="Y18" s="1"/>
  <c r="V23"/>
  <c r="X23" s="1"/>
  <c r="Z23" s="1"/>
  <c r="T34"/>
  <c r="V34" s="1"/>
  <c r="X34" s="1"/>
  <c r="Z34" s="1"/>
  <c r="AD34" s="1"/>
  <c r="V39"/>
  <c r="X39" s="1"/>
  <c r="Z39" s="1"/>
  <c r="V45"/>
  <c r="X45" s="1"/>
  <c r="Z45" s="1"/>
  <c r="AD45" s="1"/>
  <c r="AE45" s="1"/>
  <c r="V65"/>
  <c r="X65" s="1"/>
  <c r="Z65" s="1"/>
  <c r="AD65" s="1"/>
  <c r="AE65" s="1"/>
  <c r="T70"/>
  <c r="V70" s="1"/>
  <c r="AL70" s="1"/>
  <c r="V8"/>
  <c r="X8" s="1"/>
  <c r="Z8" s="1"/>
  <c r="AD8" s="1"/>
  <c r="AE8" s="1"/>
  <c r="V24"/>
  <c r="AL24" s="1"/>
  <c r="V26"/>
  <c r="AL26" s="1"/>
  <c r="W26"/>
  <c r="Y26" s="1"/>
  <c r="V31"/>
  <c r="AL31" s="1"/>
  <c r="V42"/>
  <c r="AL42" s="1"/>
  <c r="W42"/>
  <c r="Y42" s="1"/>
  <c r="V49"/>
  <c r="X49" s="1"/>
  <c r="Z49" s="1"/>
  <c r="AD49" s="1"/>
  <c r="AE49" s="1"/>
  <c r="V51"/>
  <c r="X51" s="1"/>
  <c r="Z51" s="1"/>
  <c r="AD51" s="1"/>
  <c r="AE51" s="1"/>
  <c r="V57"/>
  <c r="X57" s="1"/>
  <c r="Z57" s="1"/>
  <c r="AD57" s="1"/>
  <c r="AE57" s="1"/>
  <c r="V60"/>
  <c r="V62"/>
  <c r="X62" s="1"/>
  <c r="Z62" s="1"/>
  <c r="AD62" s="1"/>
  <c r="AE62" s="1"/>
  <c r="V63"/>
  <c r="X63" s="1"/>
  <c r="Z63" s="1"/>
  <c r="AD63" s="1"/>
  <c r="AE63" s="1"/>
  <c r="V67"/>
  <c r="X67" s="1"/>
  <c r="Z67" s="1"/>
  <c r="V78"/>
  <c r="AL78" s="1"/>
  <c r="W78"/>
  <c r="Y78" s="1"/>
  <c r="V88"/>
  <c r="X88" s="1"/>
  <c r="Z88" s="1"/>
  <c r="W88"/>
  <c r="Y88" s="1"/>
  <c r="AL27"/>
  <c r="X38"/>
  <c r="Z38" s="1"/>
  <c r="X19"/>
  <c r="Z19" s="1"/>
  <c r="X30"/>
  <c r="Z30" s="1"/>
  <c r="X47"/>
  <c r="Z47" s="1"/>
  <c r="AD47" s="1"/>
  <c r="AE47" s="1"/>
  <c r="X74"/>
  <c r="Z74" s="1"/>
  <c r="AL89"/>
  <c r="X89"/>
  <c r="Z89" s="1"/>
  <c r="V16"/>
  <c r="T20"/>
  <c r="V20" s="1"/>
  <c r="AL20" s="1"/>
  <c r="T28"/>
  <c r="V28" s="1"/>
  <c r="AL28" s="1"/>
  <c r="T40"/>
  <c r="V40" s="1"/>
  <c r="V50"/>
  <c r="V52"/>
  <c r="AL18"/>
  <c r="W24"/>
  <c r="Y24" s="1"/>
  <c r="W36"/>
  <c r="Y36" s="1"/>
  <c r="V54"/>
  <c r="V56"/>
  <c r="X66"/>
  <c r="Z66" s="1"/>
  <c r="AL67"/>
  <c r="V32"/>
  <c r="AL36"/>
  <c r="V44"/>
  <c r="V14"/>
  <c r="AL30"/>
  <c r="V46"/>
  <c r="V48"/>
  <c r="T68"/>
  <c r="V68" s="1"/>
  <c r="AL68" s="1"/>
  <c r="T72"/>
  <c r="V72" s="1"/>
  <c r="AL72" s="1"/>
  <c r="T76"/>
  <c r="V76" s="1"/>
  <c r="T80"/>
  <c r="V80" s="1"/>
  <c r="AL80" s="1"/>
  <c r="T86"/>
  <c r="V86" s="1"/>
  <c r="AL86" s="1"/>
  <c r="T90"/>
  <c r="V90" s="1"/>
  <c r="AL90" s="1"/>
  <c r="W19"/>
  <c r="Y19" s="1"/>
  <c r="T21"/>
  <c r="V21" s="1"/>
  <c r="W23"/>
  <c r="Y23" s="1"/>
  <c r="T25"/>
  <c r="V25" s="1"/>
  <c r="W27"/>
  <c r="Y27" s="1"/>
  <c r="T29"/>
  <c r="V29" s="1"/>
  <c r="W31"/>
  <c r="Y31" s="1"/>
  <c r="W35"/>
  <c r="Y35" s="1"/>
  <c r="T37"/>
  <c r="V37" s="1"/>
  <c r="W39"/>
  <c r="Y39" s="1"/>
  <c r="T41"/>
  <c r="V41" s="1"/>
  <c r="W43"/>
  <c r="Y43" s="1"/>
  <c r="W67"/>
  <c r="Y67" s="1"/>
  <c r="T69"/>
  <c r="V69" s="1"/>
  <c r="W71"/>
  <c r="Y71" s="1"/>
  <c r="T73"/>
  <c r="V73" s="1"/>
  <c r="W75"/>
  <c r="Y75" s="1"/>
  <c r="T77"/>
  <c r="V77" s="1"/>
  <c r="W79"/>
  <c r="Y79" s="1"/>
  <c r="T81"/>
  <c r="V81" s="1"/>
  <c r="W82"/>
  <c r="Y82" s="1"/>
  <c r="T83"/>
  <c r="V83" s="1"/>
  <c r="W85"/>
  <c r="Y85" s="1"/>
  <c r="T87"/>
  <c r="V87" s="1"/>
  <c r="W89"/>
  <c r="Y89" s="1"/>
  <c r="T91"/>
  <c r="V91" s="1"/>
  <c r="X11"/>
  <c r="Z11" s="1"/>
  <c r="AD11" s="1"/>
  <c r="AE11" s="1"/>
  <c r="V6"/>
  <c r="X6" s="1"/>
  <c r="V5"/>
  <c r="V7"/>
  <c r="X7" s="1"/>
  <c r="Z7" s="1"/>
  <c r="AD7" s="1"/>
  <c r="AE7" s="1"/>
  <c r="AL34" l="1"/>
  <c r="X22"/>
  <c r="Z22" s="1"/>
  <c r="AD18"/>
  <c r="AE18" s="1"/>
  <c r="AD89"/>
  <c r="AE89" s="1"/>
  <c r="X71"/>
  <c r="Z71" s="1"/>
  <c r="AD71" s="1"/>
  <c r="AE71" s="1"/>
  <c r="AD38"/>
  <c r="AE38" s="1"/>
  <c r="X75"/>
  <c r="Z75" s="1"/>
  <c r="AL43"/>
  <c r="AD22"/>
  <c r="AE22" s="1"/>
  <c r="AE5"/>
  <c r="V9"/>
  <c r="Z6"/>
  <c r="X9"/>
  <c r="AD82"/>
  <c r="AE82" s="1"/>
  <c r="AD75"/>
  <c r="AE75" s="1"/>
  <c r="AL84"/>
  <c r="AL39"/>
  <c r="AL82"/>
  <c r="X70"/>
  <c r="Z70" s="1"/>
  <c r="AD70" s="1"/>
  <c r="AE70" s="1"/>
  <c r="AD74"/>
  <c r="AE74" s="1"/>
  <c r="X42"/>
  <c r="Z42" s="1"/>
  <c r="AD42" s="1"/>
  <c r="AE42" s="1"/>
  <c r="AL35"/>
  <c r="X24"/>
  <c r="Z24" s="1"/>
  <c r="AD24" s="1"/>
  <c r="AE24" s="1"/>
  <c r="AD35"/>
  <c r="AE35" s="1"/>
  <c r="X31"/>
  <c r="Z31" s="1"/>
  <c r="AD31" s="1"/>
  <c r="AE31" s="1"/>
  <c r="AE34"/>
  <c r="AE59"/>
  <c r="X78"/>
  <c r="Z78" s="1"/>
  <c r="AD78" s="1"/>
  <c r="AE78" s="1"/>
  <c r="X60"/>
  <c r="Z60" s="1"/>
  <c r="AD60" s="1"/>
  <c r="AE60" s="1"/>
  <c r="AL79"/>
  <c r="AL23"/>
  <c r="AD30"/>
  <c r="AE30" s="1"/>
  <c r="AD43"/>
  <c r="AE43" s="1"/>
  <c r="AD36"/>
  <c r="AE36" s="1"/>
  <c r="AL85"/>
  <c r="X26"/>
  <c r="Z26" s="1"/>
  <c r="AD26" s="1"/>
  <c r="AE26" s="1"/>
  <c r="AD88"/>
  <c r="AE88" s="1"/>
  <c r="AL88"/>
  <c r="AD27"/>
  <c r="AE27" s="1"/>
  <c r="AD19"/>
  <c r="AE19" s="1"/>
  <c r="AD39"/>
  <c r="AE39" s="1"/>
  <c r="AD66"/>
  <c r="AE66" s="1"/>
  <c r="AD84"/>
  <c r="AE84" s="1"/>
  <c r="AL37"/>
  <c r="X37"/>
  <c r="Z37" s="1"/>
  <c r="AD37" s="1"/>
  <c r="AE37" s="1"/>
  <c r="X76"/>
  <c r="Z76" s="1"/>
  <c r="AD76" s="1"/>
  <c r="AE76" s="1"/>
  <c r="X32"/>
  <c r="Z32" s="1"/>
  <c r="AD32" s="1"/>
  <c r="AE32" s="1"/>
  <c r="X56"/>
  <c r="Z56" s="1"/>
  <c r="AD56" s="1"/>
  <c r="AE56" s="1"/>
  <c r="AE91"/>
  <c r="X91"/>
  <c r="Z91" s="1"/>
  <c r="AD91" s="1"/>
  <c r="AL91"/>
  <c r="X83"/>
  <c r="Z83" s="1"/>
  <c r="AD83" s="1"/>
  <c r="AE83" s="1"/>
  <c r="AL83"/>
  <c r="X77"/>
  <c r="Z77" s="1"/>
  <c r="AD77" s="1"/>
  <c r="AE77" s="1"/>
  <c r="AL77"/>
  <c r="X69"/>
  <c r="Z69" s="1"/>
  <c r="AD69" s="1"/>
  <c r="AE69" s="1"/>
  <c r="AL69"/>
  <c r="AL29"/>
  <c r="X29"/>
  <c r="Z29" s="1"/>
  <c r="AD29" s="1"/>
  <c r="AE29" s="1"/>
  <c r="AL21"/>
  <c r="X21"/>
  <c r="Z21" s="1"/>
  <c r="AD21" s="1"/>
  <c r="AE21" s="1"/>
  <c r="X80"/>
  <c r="Z80" s="1"/>
  <c r="AD80" s="1"/>
  <c r="X48"/>
  <c r="Z48" s="1"/>
  <c r="AD48" s="1"/>
  <c r="AE48" s="1"/>
  <c r="X52"/>
  <c r="Z52" s="1"/>
  <c r="AD52" s="1"/>
  <c r="AE52" s="1"/>
  <c r="X40"/>
  <c r="Z40" s="1"/>
  <c r="AD40" s="1"/>
  <c r="AE40" s="1"/>
  <c r="AL41"/>
  <c r="X41"/>
  <c r="Z41" s="1"/>
  <c r="AD41" s="1"/>
  <c r="AE41" s="1"/>
  <c r="X86"/>
  <c r="Z86" s="1"/>
  <c r="AD86" s="1"/>
  <c r="AE86" s="1"/>
  <c r="X68"/>
  <c r="Z68" s="1"/>
  <c r="AD68" s="1"/>
  <c r="AE68" s="1"/>
  <c r="X14"/>
  <c r="Z14" s="1"/>
  <c r="AD14" s="1"/>
  <c r="AE14" s="1"/>
  <c r="X28"/>
  <c r="Z28" s="1"/>
  <c r="AD28" s="1"/>
  <c r="AE28" s="1"/>
  <c r="X16"/>
  <c r="Z16" s="1"/>
  <c r="AD16" s="1"/>
  <c r="AE16" s="1"/>
  <c r="AL76"/>
  <c r="AD67"/>
  <c r="AE67" s="1"/>
  <c r="AD85"/>
  <c r="AE85" s="1"/>
  <c r="AD23"/>
  <c r="AE23" s="1"/>
  <c r="AL40"/>
  <c r="AD79"/>
  <c r="AE79" s="1"/>
  <c r="X87"/>
  <c r="Z87" s="1"/>
  <c r="AD87" s="1"/>
  <c r="AE87" s="1"/>
  <c r="AL87"/>
  <c r="X81"/>
  <c r="Z81" s="1"/>
  <c r="AD81" s="1"/>
  <c r="AE81" s="1"/>
  <c r="AL81"/>
  <c r="X73"/>
  <c r="Z73" s="1"/>
  <c r="AD73" s="1"/>
  <c r="AE73" s="1"/>
  <c r="AL73"/>
  <c r="AL25"/>
  <c r="X25"/>
  <c r="Z25" s="1"/>
  <c r="AD25" s="1"/>
  <c r="AE25" s="1"/>
  <c r="X90"/>
  <c r="Z90" s="1"/>
  <c r="AD90" s="1"/>
  <c r="AE90" s="1"/>
  <c r="X72"/>
  <c r="Z72" s="1"/>
  <c r="AD72" s="1"/>
  <c r="AE72" s="1"/>
  <c r="X46"/>
  <c r="Z46" s="1"/>
  <c r="AD46" s="1"/>
  <c r="AE46" s="1"/>
  <c r="X44"/>
  <c r="Z44" s="1"/>
  <c r="AD44" s="1"/>
  <c r="AE44" s="1"/>
  <c r="X54"/>
  <c r="Z54" s="1"/>
  <c r="AD54" s="1"/>
  <c r="AE54" s="1"/>
  <c r="X50"/>
  <c r="Z50" s="1"/>
  <c r="AD50" s="1"/>
  <c r="AE50" s="1"/>
  <c r="X20"/>
  <c r="Z20" s="1"/>
  <c r="AD20" s="1"/>
  <c r="AE20" s="1"/>
  <c r="AE80" l="1"/>
  <c r="AE303" s="1"/>
  <c r="AD303"/>
  <c r="AD6"/>
  <c r="Z9"/>
  <c r="AE6" l="1"/>
  <c r="AE9" s="1"/>
  <c r="AD9"/>
  <c r="M9"/>
  <c r="N9"/>
  <c r="L9" l="1"/>
  <c r="K9"/>
</calcChain>
</file>

<file path=xl/sharedStrings.xml><?xml version="1.0" encoding="utf-8"?>
<sst xmlns="http://schemas.openxmlformats.org/spreadsheetml/2006/main" count="1661" uniqueCount="901">
  <si>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</si>
  <si>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</si>
  <si>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</si>
  <si>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</si>
  <si>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</si>
  <si>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</si>
  <si>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</si>
  <si>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</si>
  <si>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</si>
  <si>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</si>
  <si>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</si>
  <si>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Adv.</t>
  </si>
  <si>
    <t>HRA</t>
  </si>
  <si>
    <t>GLOBE MANAGEMENT SERVICES</t>
  </si>
  <si>
    <t>UAN No.</t>
  </si>
  <si>
    <t>Arrear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</si>
  <si>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</si>
  <si>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</si>
  <si>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</si>
  <si>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</si>
  <si>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</si>
  <si>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</si>
  <si>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</si>
  <si>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</si>
  <si>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</si>
  <si>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</si>
  <si>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</si>
  <si>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</si>
  <si>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</si>
  <si>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</si>
  <si>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</si>
  <si>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</si>
  <si>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TOTAL</t>
  </si>
  <si>
    <t>DAVINDER SINGH</t>
  </si>
  <si>
    <t>Bhag Singh</t>
  </si>
  <si>
    <t>Back Office Support</t>
  </si>
  <si>
    <t>NA</t>
  </si>
  <si>
    <t>100130641355</t>
  </si>
  <si>
    <t>BALAK RAM</t>
  </si>
  <si>
    <t>RAM BALI</t>
  </si>
  <si>
    <t>Store support, Lucknow</t>
  </si>
  <si>
    <t>100571669385</t>
  </si>
  <si>
    <t>SHEO SWAROOP RAWAT</t>
  </si>
  <si>
    <t>Late Saddhoo Rawat</t>
  </si>
  <si>
    <t>100350160842</t>
  </si>
  <si>
    <t>AVDHESH KUMAR</t>
  </si>
  <si>
    <t>RAJESH KUMAR</t>
  </si>
  <si>
    <t>Office boy, Kanpur</t>
  </si>
  <si>
    <t>101115121000</t>
  </si>
  <si>
    <t xml:space="preserve"> </t>
  </si>
  <si>
    <t>ARVIND SINGH</t>
  </si>
  <si>
    <t>RAM SARAN</t>
  </si>
  <si>
    <t>Rescue opperation</t>
  </si>
  <si>
    <t>100509033357</t>
  </si>
  <si>
    <t>AKASH SHARMA</t>
  </si>
  <si>
    <t>ANUP SHARMA</t>
  </si>
  <si>
    <t>100571064635</t>
  </si>
  <si>
    <t>RANJAN SINGH</t>
  </si>
  <si>
    <t>VIRENDRA SINGH</t>
  </si>
  <si>
    <t>HK Empl. Gurgaon</t>
  </si>
  <si>
    <t>101253206251</t>
  </si>
  <si>
    <t>MOHIT SHARMA</t>
  </si>
  <si>
    <t>100508807756</t>
  </si>
  <si>
    <t>AJEET YADAV</t>
  </si>
  <si>
    <t>RAM AWADH YADAV</t>
  </si>
  <si>
    <t>101426497285</t>
  </si>
  <si>
    <t>JASHOBANTA PAIRA</t>
  </si>
  <si>
    <t>BHUPATI PAIRA</t>
  </si>
  <si>
    <t>100957439125</t>
  </si>
  <si>
    <t>PUNEET</t>
  </si>
  <si>
    <t>RAM KISHAN SINGH</t>
  </si>
  <si>
    <t>101486610531</t>
  </si>
  <si>
    <t>BIPUL YADAV</t>
  </si>
  <si>
    <t>MURLIDHAR YADAV</t>
  </si>
  <si>
    <t>101108177111</t>
  </si>
  <si>
    <t>RAMESH</t>
  </si>
  <si>
    <t>ISHWAR SINGH</t>
  </si>
  <si>
    <t>101259735278</t>
  </si>
  <si>
    <t>TEETU SINGH</t>
  </si>
  <si>
    <t>NAROTTAM SINGH</t>
  </si>
  <si>
    <t>101445375596</t>
  </si>
  <si>
    <t>LALIT KUMAR</t>
  </si>
  <si>
    <t>Wages Register for the month: Nov-2020</t>
  </si>
  <si>
    <t>SACHIN</t>
  </si>
  <si>
    <t>SHAMSHER</t>
  </si>
  <si>
    <t>1115758725</t>
  </si>
  <si>
    <t>101608492338</t>
  </si>
  <si>
    <t>LAXMI NARAYAN</t>
  </si>
  <si>
    <t>3515905999</t>
  </si>
  <si>
    <t>101384694693</t>
  </si>
  <si>
    <t>NEFT</t>
  </si>
  <si>
    <t>DHARMENDRA KUMAR TIWARI</t>
  </si>
  <si>
    <t>RAJENDRA PRASAD</t>
  </si>
  <si>
    <t>H/K Emp. Kanpur</t>
  </si>
  <si>
    <t>100136211551</t>
  </si>
  <si>
    <t>DHARAMVEER SINGH</t>
  </si>
  <si>
    <t>RAM AVTAR SINGH</t>
  </si>
  <si>
    <t>H/K Emp. Shakti Nagar</t>
  </si>
  <si>
    <t>100135760989</t>
  </si>
  <si>
    <t>SANDEEP MISHRA</t>
  </si>
  <si>
    <t>RAMESH CHANDA MISHRA</t>
  </si>
  <si>
    <t>H/K Emp. Gorakhpur</t>
  </si>
  <si>
    <t>101438889497</t>
  </si>
  <si>
    <t>RAMESH KUMAR</t>
  </si>
  <si>
    <t>Rescue operation</t>
  </si>
  <si>
    <t>101361566547</t>
  </si>
  <si>
    <t>MASLAHAT WARIS</t>
  </si>
  <si>
    <t>MUBARAQ ALI</t>
  </si>
  <si>
    <t>101464200571</t>
  </si>
  <si>
    <t>MERAJ HUSSAIN</t>
  </si>
  <si>
    <t>MOHAMMAD HUSSAIN</t>
  </si>
  <si>
    <t>100732945486</t>
  </si>
  <si>
    <t xml:space="preserve">VISHAL MISHRA  </t>
  </si>
  <si>
    <t>ADITYA KUMAR MISHRA</t>
  </si>
  <si>
    <t>H/K Emp. Kanpur-1</t>
  </si>
  <si>
    <t>101273527300</t>
  </si>
  <si>
    <t>OM PRAKASH</t>
  </si>
  <si>
    <t>BINDA PRASAD</t>
  </si>
  <si>
    <t>H/K Emp. Kanpur-2</t>
  </si>
  <si>
    <t>100260817914</t>
  </si>
  <si>
    <t xml:space="preserve">GIRJESH SINGH     </t>
  </si>
  <si>
    <t>BALWAN SINGH</t>
  </si>
  <si>
    <t>101174218686</t>
  </si>
  <si>
    <t>SARVESH KUMAR SRIVASTAV</t>
  </si>
  <si>
    <t>RAJESHWAR PRASAD</t>
  </si>
  <si>
    <t>H/K Emp. Varanasi</t>
  </si>
  <si>
    <t>100339737512</t>
  </si>
  <si>
    <t>VIKRAM SINGH</t>
  </si>
  <si>
    <t>ASHOK SINGH</t>
  </si>
  <si>
    <t>H/K Emp. Allahabad</t>
  </si>
  <si>
    <t>100507971676</t>
  </si>
  <si>
    <t>ANKIT RAWAT</t>
  </si>
  <si>
    <t>RUPAN RWAT</t>
  </si>
  <si>
    <t>101599518908</t>
  </si>
  <si>
    <t>MOHD. ASLAM</t>
  </si>
  <si>
    <t>ALEEM</t>
  </si>
  <si>
    <t>H/K Emp. Lucknow</t>
  </si>
  <si>
    <t>100230549865</t>
  </si>
  <si>
    <t>SUNIL NATHANIEAL</t>
  </si>
  <si>
    <t>VICTAR ETHENIYAR</t>
  </si>
  <si>
    <t>100371019743</t>
  </si>
  <si>
    <t>VIVEK KUMAR TIWARI</t>
  </si>
  <si>
    <t>SHIV SAGAR TIWARI</t>
  </si>
  <si>
    <t>100571813223</t>
  </si>
  <si>
    <t>HARISH BHATIA</t>
  </si>
  <si>
    <t>LAXMAN BHATIA</t>
  </si>
  <si>
    <t>100162091793</t>
  </si>
  <si>
    <t>SANTOSH MAURYA</t>
  </si>
  <si>
    <t>RAM AGYA MAURYA</t>
  </si>
  <si>
    <t>100733462794</t>
  </si>
  <si>
    <t>HARJEET SINGH</t>
  </si>
  <si>
    <t>Late Harbans Singh</t>
  </si>
  <si>
    <t>100162536695</t>
  </si>
  <si>
    <t>SUNIL KUMAR</t>
  </si>
  <si>
    <t>LATE RAM DAYAL</t>
  </si>
  <si>
    <t>101363184738</t>
  </si>
  <si>
    <t>BILOCHAN SINGH</t>
  </si>
  <si>
    <t>GHEESARAM</t>
  </si>
  <si>
    <t>101297506290</t>
  </si>
  <si>
    <t>NARESH PAL</t>
  </si>
  <si>
    <t>HK Empl. Delhi</t>
  </si>
  <si>
    <t>101257085165</t>
  </si>
  <si>
    <t>ANKUR KUMAR</t>
  </si>
  <si>
    <t>BIGU PRASAD KUSHAVAHA</t>
  </si>
  <si>
    <t>101598143465</t>
  </si>
  <si>
    <t>KIRAN PAL</t>
  </si>
  <si>
    <t>ATTAR SINGH</t>
  </si>
  <si>
    <t>100507977005</t>
  </si>
  <si>
    <t>NANDAN SINGH</t>
  </si>
  <si>
    <t>YODHA SINGH</t>
  </si>
  <si>
    <t>100509559472</t>
  </si>
  <si>
    <t>VIJAY SINGH RAWAT</t>
  </si>
  <si>
    <t>LATE SH. K. S. RAWAT</t>
  </si>
  <si>
    <t>100508438345</t>
  </si>
  <si>
    <t>MADAN LAL</t>
  </si>
  <si>
    <t>Shyam Lal</t>
  </si>
  <si>
    <t>100509336938</t>
  </si>
  <si>
    <t>RAM YATAN HAZARI</t>
  </si>
  <si>
    <t>AKLU PASWAN</t>
  </si>
  <si>
    <t>100302469440</t>
  </si>
  <si>
    <t>ARJUN</t>
  </si>
  <si>
    <t>RAM MILAN</t>
  </si>
  <si>
    <t>100509022964</t>
  </si>
  <si>
    <t>VINOD KUMAR</t>
  </si>
  <si>
    <t>JAGMAL SINGH</t>
  </si>
  <si>
    <t>100408030957</t>
  </si>
  <si>
    <t>PANKAJ KUMAR PANDEY</t>
  </si>
  <si>
    <t>RAJESH PANDEY</t>
  </si>
  <si>
    <t>100508987318</t>
  </si>
  <si>
    <t>AKASH VERMA</t>
  </si>
  <si>
    <t>VINDHYACHAL VERMA</t>
  </si>
  <si>
    <t>100509533685</t>
  </si>
  <si>
    <t>SHAMSHER ALI</t>
  </si>
  <si>
    <t>MOHD. SUBRATI</t>
  </si>
  <si>
    <t>100508718210</t>
  </si>
  <si>
    <t>SUNIL DOBAL</t>
  </si>
  <si>
    <t>PRAYAG SINGH</t>
  </si>
  <si>
    <t>100571622333</t>
  </si>
  <si>
    <t>HARENDER KUMAR SINGH</t>
  </si>
  <si>
    <t>BHARAT SINGH</t>
  </si>
  <si>
    <t>100161024047</t>
  </si>
  <si>
    <t>RAVINDRA SINGH</t>
  </si>
  <si>
    <t>MAHAPAT SINGH</t>
  </si>
  <si>
    <t>101324578676</t>
  </si>
  <si>
    <t>KRISHNA KUMAR RAJAK</t>
  </si>
  <si>
    <t>SH. JAGESHWAR RAJAT</t>
  </si>
  <si>
    <t>100508386704</t>
  </si>
  <si>
    <t>MAHESH SINGH MEHRA</t>
  </si>
  <si>
    <t>UMED SINGH MEHRA</t>
  </si>
  <si>
    <t>101086583725</t>
  </si>
  <si>
    <t>ROCKEY SINGH</t>
  </si>
  <si>
    <t>KANHAIYAN SINGH</t>
  </si>
  <si>
    <t>100764171414</t>
  </si>
  <si>
    <t>CHINTU</t>
  </si>
  <si>
    <t>ANAND</t>
  </si>
  <si>
    <t>101103924694</t>
  </si>
  <si>
    <t>SANJAY</t>
  </si>
  <si>
    <t>KALI RAM</t>
  </si>
  <si>
    <t>101328259878</t>
  </si>
  <si>
    <t>AMIT</t>
  </si>
  <si>
    <t>SHISHPAL</t>
  </si>
  <si>
    <t>101514010361</t>
  </si>
  <si>
    <t>NITU</t>
  </si>
  <si>
    <t>HARBANS</t>
  </si>
  <si>
    <t>101559114536</t>
  </si>
  <si>
    <t>YATENDRA KUMAR</t>
  </si>
  <si>
    <t>SH.BHEEM SINGH</t>
  </si>
  <si>
    <t>100614735443</t>
  </si>
  <si>
    <t>GAURAV</t>
  </si>
  <si>
    <t>MOOLCHAND</t>
  </si>
  <si>
    <t>101515571869</t>
  </si>
  <si>
    <t>LAL SINGH RAWAT</t>
  </si>
  <si>
    <t>RANJEET SINGH RAWAT</t>
  </si>
  <si>
    <t>100733614022</t>
  </si>
  <si>
    <t>RAVI RANJAN KUMAR SINGH</t>
  </si>
  <si>
    <t>BHAGIRATH SINGH</t>
  </si>
  <si>
    <t>101199039894</t>
  </si>
  <si>
    <t>MAKHAN SINGH</t>
  </si>
  <si>
    <t>SUMER SINGH</t>
  </si>
  <si>
    <t>101177776348</t>
  </si>
  <si>
    <t>BHARAT</t>
  </si>
  <si>
    <t>DEVENDER KUMAR</t>
  </si>
  <si>
    <t>101257180504</t>
  </si>
  <si>
    <t>HARPAL</t>
  </si>
  <si>
    <t>VED PRAKASH</t>
  </si>
  <si>
    <t>100954685307</t>
  </si>
  <si>
    <t>RAKESH</t>
  </si>
  <si>
    <t>RAMHET</t>
  </si>
  <si>
    <t>101069576260</t>
  </si>
  <si>
    <t>KALINGA KESHARI NAYAK</t>
  </si>
  <si>
    <t>KAILASH CHANDRA NAYAK</t>
  </si>
  <si>
    <t>101476225916</t>
  </si>
  <si>
    <t>KAWALJEET SINGH</t>
  </si>
  <si>
    <t>MAHENDER SINGH</t>
  </si>
  <si>
    <t>100732821824</t>
  </si>
  <si>
    <t>KISHAN SINGH</t>
  </si>
  <si>
    <t>BAHADUR SINGH</t>
  </si>
  <si>
    <t>100984867527</t>
  </si>
  <si>
    <t>RANBIR SINGH</t>
  </si>
  <si>
    <t>101424928456</t>
  </si>
  <si>
    <t>VIJAY KUMAR SINGH</t>
  </si>
  <si>
    <t>SATYENDRA SINGH</t>
  </si>
  <si>
    <t>101462155606</t>
  </si>
  <si>
    <t>ARUN KUMAR GIRI</t>
  </si>
  <si>
    <t>GHURA GIRI</t>
  </si>
  <si>
    <t>101080647087</t>
  </si>
  <si>
    <t>RAVINDER KUMAR</t>
  </si>
  <si>
    <t>BHIM SINGH</t>
  </si>
  <si>
    <t>100966579748</t>
  </si>
  <si>
    <t>DEEPAK KUMAR RAJ</t>
  </si>
  <si>
    <t>GAURISHANKAR RAVANI</t>
  </si>
  <si>
    <t>101074784653</t>
  </si>
  <si>
    <t>BHUPENDRA SINGH</t>
  </si>
  <si>
    <t>DEVENDRA SINGH NEGI</t>
  </si>
  <si>
    <t>100732053009</t>
  </si>
  <si>
    <t>JAY SHANKAR PRASAD GUPTA</t>
  </si>
  <si>
    <t>SH. TULSI PRASAD GUTA</t>
  </si>
  <si>
    <t>100509471355</t>
  </si>
  <si>
    <t>NITIN KUMAR</t>
  </si>
  <si>
    <t>SH. SANTOSH KUMAR</t>
  </si>
  <si>
    <t>100509188699</t>
  </si>
  <si>
    <t>ROHIT SHARMA</t>
  </si>
  <si>
    <t>RAJENDER SHARMA</t>
  </si>
  <si>
    <t>101486608179</t>
  </si>
  <si>
    <t>AMIT KUMAR</t>
  </si>
  <si>
    <t>RANVEER SINGH</t>
  </si>
  <si>
    <t>JOGENDER SINGH</t>
  </si>
  <si>
    <t>101428967906</t>
  </si>
  <si>
    <t>KARAN SHARMA</t>
  </si>
  <si>
    <t>HARISH KUMAR SHARMA</t>
  </si>
  <si>
    <t>101492587756</t>
  </si>
  <si>
    <t>VIKRANT SHARMA</t>
  </si>
  <si>
    <t>101592742205</t>
  </si>
  <si>
    <t>JAY PRAKASH PRASAD</t>
  </si>
  <si>
    <t>SH. RAMBACHAN RAM</t>
  </si>
  <si>
    <t>100509059215</t>
  </si>
  <si>
    <t>BHAWANI SINGH</t>
  </si>
  <si>
    <t>SHRI KRISHAN</t>
  </si>
  <si>
    <t>101320515084</t>
  </si>
  <si>
    <t>PANKAJ</t>
  </si>
  <si>
    <t>ROHTASH</t>
  </si>
  <si>
    <t>101600219979</t>
  </si>
  <si>
    <t>Const Support</t>
  </si>
  <si>
    <t>GOVERDHAN SINGH</t>
  </si>
  <si>
    <t>BALLU SINGH</t>
  </si>
  <si>
    <t>Erector</t>
  </si>
  <si>
    <t>100155913876</t>
  </si>
  <si>
    <t>SAITAN SINGH</t>
  </si>
  <si>
    <t>100311500840</t>
  </si>
  <si>
    <t>RANJEET SINGH</t>
  </si>
  <si>
    <t>MORMUKUT</t>
  </si>
  <si>
    <t>Technician</t>
  </si>
  <si>
    <t>100307904667</t>
  </si>
  <si>
    <t>PURAN SINGH</t>
  </si>
  <si>
    <t>Helper</t>
  </si>
  <si>
    <t>100282507309</t>
  </si>
  <si>
    <t>SARABJEET SINGH</t>
  </si>
  <si>
    <t>SHYAM SINGH</t>
  </si>
  <si>
    <t>100733955495</t>
  </si>
  <si>
    <t>GURMEET SINGH</t>
  </si>
  <si>
    <t>100752216933</t>
  </si>
  <si>
    <t>DHARMENDRA SINGH</t>
  </si>
  <si>
    <t>101439032776</t>
  </si>
  <si>
    <t>VIKESH KUMAR</t>
  </si>
  <si>
    <t>MAHENDRA SINGH</t>
  </si>
  <si>
    <t>101439118571</t>
  </si>
  <si>
    <t>PRADEEP SINGH</t>
  </si>
  <si>
    <t>INDRA SINGH</t>
  </si>
  <si>
    <t>101439051067</t>
  </si>
  <si>
    <t>MONU KUMAR PASWAN</t>
  </si>
  <si>
    <t>LALA PASWAN</t>
  </si>
  <si>
    <t>101439060896</t>
  </si>
  <si>
    <t>RAVENDRA SINGH</t>
  </si>
  <si>
    <t>MORMUKUT SINGH</t>
  </si>
  <si>
    <t>101440435591</t>
  </si>
  <si>
    <t>JAY PRAKASH SINGH</t>
  </si>
  <si>
    <t>100171358632</t>
  </si>
  <si>
    <t>PRADEEP</t>
  </si>
  <si>
    <t>RAKAM SINGH</t>
  </si>
  <si>
    <t>101432745083</t>
  </si>
  <si>
    <t>KAUSHAL</t>
  </si>
  <si>
    <t>101439580344</t>
  </si>
  <si>
    <t>VIJENDRA SINGH</t>
  </si>
  <si>
    <t>GULAB SINGH</t>
  </si>
  <si>
    <t>101208564634</t>
  </si>
  <si>
    <t>Devender Singh</t>
  </si>
  <si>
    <t>PADAM SINGH</t>
  </si>
  <si>
    <t>100891159388</t>
  </si>
  <si>
    <t>RAHUL KUMAR</t>
  </si>
  <si>
    <t>RAMESH CHANDRA</t>
  </si>
  <si>
    <t>101188236601</t>
  </si>
  <si>
    <t>HEERESH KUMAR</t>
  </si>
  <si>
    <t>JAY PAL SINGH</t>
  </si>
  <si>
    <t>101161780984</t>
  </si>
  <si>
    <t>YOGENDRA SINGH PARIHAR</t>
  </si>
  <si>
    <t>NARAYAN SINGH PARIHAR</t>
  </si>
  <si>
    <t>100733113063</t>
  </si>
  <si>
    <t>RAMVEER SINGH</t>
  </si>
  <si>
    <t>OMVEER SINGH</t>
  </si>
  <si>
    <t>Harpal Singh</t>
  </si>
  <si>
    <t>100261300081</t>
  </si>
  <si>
    <t>RAMVIR</t>
  </si>
  <si>
    <t>HARPAL SINGH</t>
  </si>
  <si>
    <t>100306789965</t>
  </si>
  <si>
    <t>SUNIL KUMAR SHARMA</t>
  </si>
  <si>
    <t>MOOLCHAND SHARMA</t>
  </si>
  <si>
    <t>100370816513</t>
  </si>
  <si>
    <t>ASHISH MERAVI</t>
  </si>
  <si>
    <t>PREM SINGH</t>
  </si>
  <si>
    <t>101432707237</t>
  </si>
  <si>
    <t>ANIL KUMAR</t>
  </si>
  <si>
    <t>BALAM RAM</t>
  </si>
  <si>
    <t>100731766457</t>
  </si>
  <si>
    <t>BANTI KUMAR</t>
  </si>
  <si>
    <t>BALAM RAM CHAUHAN</t>
  </si>
  <si>
    <t>100883986778</t>
  </si>
  <si>
    <t>SHYAM MALHOTRA</t>
  </si>
  <si>
    <t>JAGAN NATH</t>
  </si>
  <si>
    <t>100887097297</t>
  </si>
  <si>
    <t>VINOD</t>
  </si>
  <si>
    <t>PYARE LAL</t>
  </si>
  <si>
    <t>100407802973</t>
  </si>
  <si>
    <t>GLOBE MANAGEMENT</t>
  </si>
  <si>
    <t>KISHUN SAH</t>
  </si>
  <si>
    <t>CHANDRIKA SAH</t>
  </si>
  <si>
    <t>Accountant</t>
  </si>
  <si>
    <t>100194907355</t>
  </si>
  <si>
    <t>SANDEEP KUMAR</t>
  </si>
  <si>
    <t>VINOD PRASAD</t>
  </si>
  <si>
    <t>Office Executive</t>
  </si>
  <si>
    <t>100481893808</t>
  </si>
  <si>
    <t>AMIT KUMAR UPADHYAY</t>
  </si>
  <si>
    <t>VIJAY KUMAR UPADHYAY</t>
  </si>
  <si>
    <t>101364624589</t>
  </si>
  <si>
    <t>RITESH PANDAY</t>
  </si>
  <si>
    <t>SURYABHAN PANDAY</t>
  </si>
  <si>
    <t>Safety Sup</t>
  </si>
  <si>
    <t>101140729234</t>
  </si>
  <si>
    <t>NAUSHAD ALI PAINTER</t>
  </si>
  <si>
    <t>NAUSHAD ALI</t>
  </si>
  <si>
    <t>CHHOTE KHAN</t>
  </si>
  <si>
    <t>Painter</t>
  </si>
  <si>
    <t>100252381568</t>
  </si>
  <si>
    <t>VIJAY PRAKASH SINGH</t>
  </si>
  <si>
    <t>AMARABAHADUR</t>
  </si>
  <si>
    <t>100001537772</t>
  </si>
  <si>
    <t>MOHD WARIS</t>
  </si>
  <si>
    <t>MOHD AYAZ</t>
  </si>
  <si>
    <t>100921349827</t>
  </si>
  <si>
    <t>SALMAN KHAN</t>
  </si>
  <si>
    <t>101369762576</t>
  </si>
  <si>
    <t>RAJENDER SINGH</t>
  </si>
  <si>
    <t>RAJENDER SINGH PILKHWAL</t>
  </si>
  <si>
    <t xml:space="preserve">KUNWAR SINGH </t>
  </si>
  <si>
    <t>100294300295</t>
  </si>
  <si>
    <t>RAM GOPAL</t>
  </si>
  <si>
    <t>LATE MAHADEV</t>
  </si>
  <si>
    <t>100571417759</t>
  </si>
  <si>
    <t>SURESH KUMAR</t>
  </si>
  <si>
    <t>SURESH</t>
  </si>
  <si>
    <t>JAGDISH CHAND</t>
  </si>
  <si>
    <t>100373449827</t>
  </si>
  <si>
    <t>DHARAM SINGH</t>
  </si>
  <si>
    <t>100203487406</t>
  </si>
  <si>
    <t>MUKESH KUMAR</t>
  </si>
  <si>
    <t>LATE SHREE NOUBAT SINGH</t>
  </si>
  <si>
    <t>100998195293</t>
  </si>
  <si>
    <t>HARISH CHANDRA BHAGAT</t>
  </si>
  <si>
    <t>DULAMANI BHAGAT</t>
  </si>
  <si>
    <t>100162140944</t>
  </si>
  <si>
    <t>UMESH CHANDRA</t>
  </si>
  <si>
    <t>HARISH CHANDRA</t>
  </si>
  <si>
    <t>100911272843</t>
  </si>
  <si>
    <t>RAM AYODHYA KUMAR SINGH</t>
  </si>
  <si>
    <t>JAI RAM SINGH</t>
  </si>
  <si>
    <t>100300747192</t>
  </si>
  <si>
    <t>SUDHIR KUMAR</t>
  </si>
  <si>
    <t>MUKHTAR SINGH</t>
  </si>
  <si>
    <t>101364174073</t>
  </si>
  <si>
    <t>MITHLESH KUMAR MAHTO</t>
  </si>
  <si>
    <t>RAM ISHWAR MAHTO</t>
  </si>
  <si>
    <t>101592241218</t>
  </si>
  <si>
    <t>BHAGWAN CHAUDHARY</t>
  </si>
  <si>
    <t>BHAGWAN CHOUDHARY</t>
  </si>
  <si>
    <t>LATE UTTIM CHAUDHARY</t>
  </si>
  <si>
    <t>100109873893</t>
  </si>
  <si>
    <t>SANJEEV KUMAR</t>
  </si>
  <si>
    <t>HIRA KANT JHA</t>
  </si>
  <si>
    <t>100334639602</t>
  </si>
  <si>
    <t>RAM NARESH</t>
  </si>
  <si>
    <t>SRI RAM</t>
  </si>
  <si>
    <t>100301748415</t>
  </si>
  <si>
    <t>SANTOSH KUMAR</t>
  </si>
  <si>
    <t>RAM UDGAR</t>
  </si>
  <si>
    <t>100336815255</t>
  </si>
  <si>
    <t>RAM BABU</t>
  </si>
  <si>
    <t>DEEPAK KUMAR</t>
  </si>
  <si>
    <t>101288332674</t>
  </si>
  <si>
    <t>RATAN KUMAR JHA</t>
  </si>
  <si>
    <t>CHHEDI JHA</t>
  </si>
  <si>
    <t>101169891659</t>
  </si>
  <si>
    <t>RAJU KUMAR MISHRA</t>
  </si>
  <si>
    <t>BADRINATH MISHRA</t>
  </si>
  <si>
    <t>100731751320</t>
  </si>
  <si>
    <t>GOPAL SINGH</t>
  </si>
  <si>
    <t>101445306327</t>
  </si>
  <si>
    <t>DEEPAK SHAH</t>
  </si>
  <si>
    <t>BAIJNATH SHAH</t>
  </si>
  <si>
    <t>100956138412</t>
  </si>
  <si>
    <t xml:space="preserve">SANTOSH KUMAR JHA </t>
  </si>
  <si>
    <t>RAJENDER JHA</t>
  </si>
  <si>
    <t>1115170352</t>
  </si>
  <si>
    <t>101185025500</t>
  </si>
  <si>
    <t>GAUTAM KUMAR JHA</t>
  </si>
  <si>
    <t>DURGA KANT JHA</t>
  </si>
  <si>
    <t>100885766198</t>
  </si>
  <si>
    <t>BARUN KUMAR</t>
  </si>
  <si>
    <t>MADHUSUDAN CHAUDHRY</t>
  </si>
  <si>
    <t>101297524506</t>
  </si>
  <si>
    <t>ROHIT KUMAR</t>
  </si>
  <si>
    <t>DINESH KUMAR</t>
  </si>
  <si>
    <t>1115658302</t>
  </si>
  <si>
    <t>101552047374</t>
  </si>
  <si>
    <t xml:space="preserve">SANJAY VERMA </t>
  </si>
  <si>
    <t xml:space="preserve">GANGA RAM VERMA </t>
  </si>
  <si>
    <t>1115761152</t>
  </si>
  <si>
    <t>101611415480</t>
  </si>
  <si>
    <t>ROUSHAN KUMAR</t>
  </si>
  <si>
    <t>RAMDEV MAHTO</t>
  </si>
  <si>
    <t>1115761113</t>
  </si>
  <si>
    <t>101552047303</t>
  </si>
  <si>
    <t xml:space="preserve">SHANKAR JHA </t>
  </si>
  <si>
    <t>1115761782</t>
  </si>
  <si>
    <t>101612097770</t>
  </si>
  <si>
    <t>MUKESH KUMAR LAKHERA</t>
  </si>
  <si>
    <t>LELE DHAR LAKHERA</t>
  </si>
  <si>
    <t>101552046880</t>
  </si>
  <si>
    <t>RAHUL KUMAR JHA</t>
  </si>
  <si>
    <t>AJAY KUMAR JHA</t>
  </si>
  <si>
    <t>101017185300</t>
  </si>
  <si>
    <t>SURJIT SINGH</t>
  </si>
  <si>
    <t>ASHISH KUMAR MISHRA</t>
  </si>
  <si>
    <t>LALIT MISHRA</t>
  </si>
  <si>
    <t>RUPESH KUMAR</t>
  </si>
  <si>
    <t>100316757332</t>
  </si>
  <si>
    <t>SHYAM KUMAR</t>
  </si>
  <si>
    <t>PRADEEP CHAUDHARY</t>
  </si>
  <si>
    <t>101002589938</t>
  </si>
  <si>
    <t>SAURAV KUMAR MANDAL</t>
  </si>
  <si>
    <t>NIRANJAN MANDAL</t>
  </si>
  <si>
    <t>101514059608</t>
  </si>
  <si>
    <t>VIKASH RAJ</t>
  </si>
  <si>
    <t>DAMU PRASAD</t>
  </si>
  <si>
    <t>101514062080</t>
  </si>
  <si>
    <t xml:space="preserve">RAMESH CHANDRA </t>
  </si>
  <si>
    <t>AWADH KISHOR</t>
  </si>
  <si>
    <t>LAL BABU PRASAD</t>
  </si>
  <si>
    <t>1112569338</t>
  </si>
  <si>
    <t>100096802275</t>
  </si>
  <si>
    <t>CHANDAN JHA</t>
  </si>
  <si>
    <t>SHKTI NATH JHA</t>
  </si>
  <si>
    <t>100122269857</t>
  </si>
  <si>
    <t>YOGENDRA</t>
  </si>
  <si>
    <t>PRABHU SINGH</t>
  </si>
  <si>
    <t>100673936333</t>
  </si>
  <si>
    <t>RAKESH KUMAR MISHRA</t>
  </si>
  <si>
    <t>UMESH MISHRA</t>
  </si>
  <si>
    <t>100299985440</t>
  </si>
  <si>
    <t xml:space="preserve">SURAJ KUMAR JHA </t>
  </si>
  <si>
    <t>PAWAN JHA</t>
  </si>
  <si>
    <t>101593655747</t>
  </si>
  <si>
    <t>RAJKUMAR JHA</t>
  </si>
  <si>
    <t>KUMOD JHA</t>
  </si>
  <si>
    <t>100732653936</t>
  </si>
  <si>
    <t>BOSKI NATH CHOUDHARY</t>
  </si>
  <si>
    <t>VEDNATH CHOUDHARY</t>
  </si>
  <si>
    <t>101269408241</t>
  </si>
  <si>
    <t>GAGAN KUMAR CHOUDHARY</t>
  </si>
  <si>
    <t>SUMAN CHOUDHARY</t>
  </si>
  <si>
    <t>101592322937</t>
  </si>
  <si>
    <t>ASHOK KUMAR</t>
  </si>
  <si>
    <t>MOOL CHAND</t>
  </si>
  <si>
    <t>101080647041</t>
  </si>
  <si>
    <t>SHYAM KISHOR</t>
  </si>
  <si>
    <t>101281727430</t>
  </si>
  <si>
    <t>VIVEK KUMAR PARVAT</t>
  </si>
  <si>
    <t>BHAIRO PARVAT</t>
  </si>
  <si>
    <t>101250255757</t>
  </si>
  <si>
    <t>YASHPAL SINGH</t>
  </si>
  <si>
    <t>Fatoo Singh</t>
  </si>
  <si>
    <t>100415059402</t>
  </si>
  <si>
    <t>MANOJ SAINI</t>
  </si>
  <si>
    <t>TEK CHAND SAINY</t>
  </si>
  <si>
    <t>100222169591</t>
  </si>
  <si>
    <t>MANOJ KUMAR</t>
  </si>
  <si>
    <t>VASUDAV PRASAD GUPTA</t>
  </si>
  <si>
    <t>100221485603</t>
  </si>
  <si>
    <t>KUMOD KUMAR PODDAR</t>
  </si>
  <si>
    <t>KRISHAN DEV PODDAR</t>
  </si>
  <si>
    <t>100571386756</t>
  </si>
  <si>
    <t>AMIT VATSAL</t>
  </si>
  <si>
    <t>SATYAPAL SINGH</t>
  </si>
  <si>
    <t>100571776743</t>
  </si>
  <si>
    <t>VISHAL KUMAR CHAUHAN</t>
  </si>
  <si>
    <t>SUBHASH SINGH</t>
  </si>
  <si>
    <t>100734035073</t>
  </si>
  <si>
    <t>JAGMOHAN SINGH</t>
  </si>
  <si>
    <t>100170867623</t>
  </si>
  <si>
    <t>ANOJ KUMAR SAH</t>
  </si>
  <si>
    <t>BASUDEV SAH</t>
  </si>
  <si>
    <t>100731811886</t>
  </si>
  <si>
    <t>NARENDRA SINGH</t>
  </si>
  <si>
    <t>101076993402</t>
  </si>
  <si>
    <t>AKSAH SINGH</t>
  </si>
  <si>
    <t>SUMAR BAHADUR SINGH</t>
  </si>
  <si>
    <t>101197359046</t>
  </si>
  <si>
    <t>SHIVDAYAL</t>
  </si>
  <si>
    <t>DAYASHANKAR</t>
  </si>
  <si>
    <t>101199094783</t>
  </si>
  <si>
    <t>KHEM CHAND</t>
  </si>
  <si>
    <t>100508499260</t>
  </si>
  <si>
    <t>RAVINDER SINGH</t>
  </si>
  <si>
    <t>DILWAR SINGH</t>
  </si>
  <si>
    <t>101220344184</t>
  </si>
  <si>
    <t>UPENDER SINGH</t>
  </si>
  <si>
    <t>DHIRENDER SINGH</t>
  </si>
  <si>
    <t>100732080672</t>
  </si>
  <si>
    <t>ADARSH SHARMA</t>
  </si>
  <si>
    <t>SANJEET SHARMA</t>
  </si>
  <si>
    <t>101288332661</t>
  </si>
  <si>
    <t>GURUDEV MUNI</t>
  </si>
  <si>
    <t>RAMADEV MUNI</t>
  </si>
  <si>
    <t>101389186550</t>
  </si>
  <si>
    <t>SUSHIL KUMAR</t>
  </si>
  <si>
    <t>LAL BAHADUR MAHTO</t>
  </si>
  <si>
    <t>100956138393</t>
  </si>
  <si>
    <t>RAM AYODHYA MAHTO</t>
  </si>
  <si>
    <t>101038186378</t>
  </si>
  <si>
    <t>101450879089</t>
  </si>
  <si>
    <t>TEJPAL SINGH RAWAT</t>
  </si>
  <si>
    <t>UMMED SINGH RAWAT</t>
  </si>
  <si>
    <t>101199978520</t>
  </si>
  <si>
    <t>SUMIT KUMAR</t>
  </si>
  <si>
    <t>HARI SHYAM</t>
  </si>
  <si>
    <t>100956138386</t>
  </si>
  <si>
    <t xml:space="preserve">NITIN CHAUHAN </t>
  </si>
  <si>
    <t>SHISHPAL SINGH</t>
  </si>
  <si>
    <t>101564919240</t>
  </si>
  <si>
    <t xml:space="preserve">DABBALU KUMAR MAHTO </t>
  </si>
  <si>
    <t>SURESH MAHTO</t>
  </si>
  <si>
    <t>101592198430</t>
  </si>
  <si>
    <t>MOHENDER SINGH RAWAT</t>
  </si>
  <si>
    <t>SURENDER SINGH</t>
  </si>
  <si>
    <t>100547589541</t>
  </si>
  <si>
    <t>JATINDER SHARMA</t>
  </si>
  <si>
    <t>RAM NARAYAN SHARMA</t>
  </si>
  <si>
    <t>100173327209</t>
  </si>
  <si>
    <t>PREM SHANKAR</t>
  </si>
  <si>
    <t>PRABHU NATH</t>
  </si>
  <si>
    <t>101220488945</t>
  </si>
  <si>
    <t>RAM PARTAP</t>
  </si>
  <si>
    <t>101439125902</t>
  </si>
  <si>
    <t>SAHIL</t>
  </si>
  <si>
    <t>RAKESH KUMAR SINGH</t>
  </si>
  <si>
    <t>101620093618</t>
  </si>
  <si>
    <t>SHISHU PAL SINGH</t>
  </si>
  <si>
    <t>Nain Singh</t>
  </si>
  <si>
    <t>100351181559</t>
  </si>
  <si>
    <t>GOVIND SINGH</t>
  </si>
  <si>
    <t>101172846177</t>
  </si>
  <si>
    <t>PRAMOD BABU</t>
  </si>
  <si>
    <t>RADHEY SHYAM SAXENA</t>
  </si>
  <si>
    <t>100276542919</t>
  </si>
  <si>
    <t>ANIL SHARMA</t>
  </si>
  <si>
    <t>PUSHKAR SHARMA</t>
  </si>
  <si>
    <t>100083936655</t>
  </si>
  <si>
    <t xml:space="preserve">MD SAMEER </t>
  </si>
  <si>
    <t>ILIYAAS</t>
  </si>
  <si>
    <t>101600241811</t>
  </si>
  <si>
    <t>YAD RAM</t>
  </si>
  <si>
    <t>Umarao Singh</t>
  </si>
  <si>
    <t>100414552451</t>
  </si>
  <si>
    <t xml:space="preserve">NARESH KUMAR </t>
  </si>
  <si>
    <t>LT SURAJ BHAN</t>
  </si>
  <si>
    <t>100928565366</t>
  </si>
  <si>
    <t>NANDKISHOR DUBEY</t>
  </si>
  <si>
    <t>101297539792</t>
  </si>
  <si>
    <t>ANIL CHOUDHARY</t>
  </si>
  <si>
    <t>SARVIND CHAUDHARY</t>
  </si>
  <si>
    <t>100509196276</t>
  </si>
  <si>
    <t>PAWAN KUMAR</t>
  </si>
  <si>
    <t>JAY PRASAD</t>
  </si>
  <si>
    <t>101388086556</t>
  </si>
  <si>
    <t>CHAND BABU</t>
  </si>
  <si>
    <t>KALLAN KHAN</t>
  </si>
  <si>
    <t>101420838464</t>
  </si>
  <si>
    <t>101326145679</t>
  </si>
  <si>
    <t>ARMAAN</t>
  </si>
  <si>
    <t>JALALUDDIN</t>
  </si>
  <si>
    <t>101505718677</t>
  </si>
  <si>
    <t>PURSHOTTAM KUMAR</t>
  </si>
  <si>
    <t>AMAR SINGH</t>
  </si>
  <si>
    <t>100282708047</t>
  </si>
  <si>
    <t>RAVISH</t>
  </si>
  <si>
    <t>PREM DAS</t>
  </si>
  <si>
    <t>100571622950</t>
  </si>
  <si>
    <t>SHEELENDRA</t>
  </si>
  <si>
    <t>KUWAR PAL SINGH</t>
  </si>
  <si>
    <t>100956138449</t>
  </si>
  <si>
    <t>SHASHI KANT RAM</t>
  </si>
  <si>
    <t>HARI KRISHAN</t>
  </si>
  <si>
    <t>101024558351</t>
  </si>
  <si>
    <t>MONU</t>
  </si>
  <si>
    <t>DEVENDER</t>
  </si>
  <si>
    <t>101208559871</t>
  </si>
  <si>
    <t>AJEET KUMAR</t>
  </si>
  <si>
    <t>101244599879</t>
  </si>
  <si>
    <t>RAKESH KUMAR</t>
  </si>
  <si>
    <t>101177775440</t>
  </si>
  <si>
    <t>SIPAHEE THAKUR</t>
  </si>
  <si>
    <t>DREPAL THAKUR</t>
  </si>
  <si>
    <t>101587287264</t>
  </si>
  <si>
    <t>ANIL</t>
  </si>
  <si>
    <t>101209263990</t>
  </si>
  <si>
    <t>RAKESH KUMAR SAH</t>
  </si>
  <si>
    <t>SATAN SAH</t>
  </si>
  <si>
    <t>101592758248</t>
  </si>
  <si>
    <t>A J CONTRACTOR</t>
  </si>
  <si>
    <t>JUGAL KISHORE</t>
  </si>
  <si>
    <t>MANI RAM</t>
  </si>
  <si>
    <t>100178642862</t>
  </si>
  <si>
    <t>LOKESH MEHRA</t>
  </si>
  <si>
    <t>Joginder Pal Mehra</t>
  </si>
  <si>
    <t>100206455416</t>
  </si>
  <si>
    <t>KRISHAN LAL</t>
  </si>
  <si>
    <t>100079877779</t>
  </si>
  <si>
    <t>NARAYAN CHAUDHARY</t>
  </si>
  <si>
    <t>SINGHESHWAR CHAUDHARY</t>
  </si>
  <si>
    <t>100059155782</t>
  </si>
  <si>
    <t>AJAY VISHWAKARMA</t>
  </si>
  <si>
    <t>RAMMURTI</t>
  </si>
  <si>
    <t>101269963531</t>
  </si>
  <si>
    <t>TRIBHUVAN SINGH</t>
  </si>
  <si>
    <t>SANT KUMAR</t>
  </si>
  <si>
    <t>100956138454</t>
  </si>
  <si>
    <t xml:space="preserve">KULDEEP SINGH </t>
  </si>
  <si>
    <t>Rajender Singh</t>
  </si>
  <si>
    <t>101389165794</t>
  </si>
  <si>
    <t>FAQUIR CHAND</t>
  </si>
  <si>
    <t>HEMRAJ</t>
  </si>
  <si>
    <t>100732336387</t>
  </si>
  <si>
    <t xml:space="preserve">DEBU CHAUDHARY </t>
  </si>
  <si>
    <t>BILTU CHAUDHARY</t>
  </si>
  <si>
    <t>100128781353</t>
  </si>
  <si>
    <t xml:space="preserve">SUNDER SINGH </t>
  </si>
  <si>
    <t xml:space="preserve">ANAND SINGH   </t>
  </si>
  <si>
    <t>100369730617</t>
  </si>
  <si>
    <t>100956138465</t>
  </si>
  <si>
    <t>DEEPAK CHANDRA</t>
  </si>
  <si>
    <t>100706424982</t>
  </si>
  <si>
    <t>JAGBIR BHANDARI</t>
  </si>
  <si>
    <t>Singheshwar Bhandari</t>
  </si>
  <si>
    <t>100170284889</t>
  </si>
  <si>
    <t>KRISHNA</t>
  </si>
  <si>
    <t>100196126846</t>
  </si>
  <si>
    <t>RAGHUBIR BHANDARI</t>
  </si>
  <si>
    <t>100290421887</t>
  </si>
  <si>
    <t>SURESH CHAUDHARY</t>
  </si>
  <si>
    <t>LATE LUXMAN CHAUDHARY</t>
  </si>
  <si>
    <t>100373786108</t>
  </si>
  <si>
    <t>DILIP CHAUDHARY</t>
  </si>
  <si>
    <t>UTIMLAL CHAUDHARY</t>
  </si>
  <si>
    <t>100137772721</t>
  </si>
  <si>
    <t>SAJJAN KAMATI</t>
  </si>
  <si>
    <t>SUDESHI KAMATI</t>
  </si>
  <si>
    <t>100328335232</t>
  </si>
  <si>
    <t>SUSHIL PANDEY</t>
  </si>
  <si>
    <t>Laxmi Pandey</t>
  </si>
  <si>
    <t>100638091249</t>
  </si>
  <si>
    <t>RAM KUMAR BHANDARI</t>
  </si>
  <si>
    <t>PAWAN BHANDARI</t>
  </si>
  <si>
    <t>101080647073</t>
  </si>
  <si>
    <t>SHIV KUMAR</t>
  </si>
  <si>
    <t>Late Shayam Lal</t>
  </si>
  <si>
    <t>100351368820</t>
  </si>
  <si>
    <t>JAGDEEP</t>
  </si>
  <si>
    <t>JAI CHAND</t>
  </si>
  <si>
    <t>101411114719</t>
  </si>
  <si>
    <t>SURAJ KUMAR BHANDARI</t>
  </si>
  <si>
    <t>PAVAN BHANDARI</t>
  </si>
  <si>
    <t>101411120829</t>
  </si>
  <si>
    <t>SANJAY THAKUR</t>
  </si>
  <si>
    <t>RAM ADHIN THAKUR</t>
  </si>
  <si>
    <t>100509003161</t>
  </si>
  <si>
    <t>SATPAL SINGH</t>
  </si>
  <si>
    <t>HARISHCHAND</t>
  </si>
  <si>
    <t>101174288304</t>
  </si>
  <si>
    <t>PARVENDRA SINGH</t>
  </si>
  <si>
    <t>HARICHANDRA SINGH</t>
  </si>
  <si>
    <t>101314540940</t>
  </si>
  <si>
    <t>MANOJ KUMAR JADON</t>
  </si>
  <si>
    <t>INDERJEET SINGH</t>
  </si>
  <si>
    <t>100221703239</t>
  </si>
  <si>
    <t>SINGH MECHANICAL WORKS</t>
  </si>
  <si>
    <t>REUBEN SINGH</t>
  </si>
  <si>
    <t>A J SINGH</t>
  </si>
  <si>
    <t>100313203462</t>
  </si>
  <si>
    <t>GOMATI PRASAD</t>
  </si>
  <si>
    <t>100571258851</t>
  </si>
  <si>
    <t>101273800748</t>
  </si>
  <si>
    <t>GAJENDRA KUMAR</t>
  </si>
  <si>
    <t>RAJENDER KUMAR</t>
  </si>
  <si>
    <t>BADRI PRASAD</t>
  </si>
  <si>
    <t>100294260269</t>
  </si>
  <si>
    <t>JAMAN</t>
  </si>
  <si>
    <t>100766997141</t>
  </si>
  <si>
    <t xml:space="preserve">ASHOK KUMAR </t>
  </si>
  <si>
    <t>KIRENDER SINGH</t>
  </si>
  <si>
    <t>101595106716</t>
  </si>
  <si>
    <t>ABHISHEK KUMAR</t>
  </si>
  <si>
    <t>NARESH KUMAR</t>
  </si>
  <si>
    <t>100073154675</t>
  </si>
  <si>
    <t>KULWANT SINGH</t>
  </si>
  <si>
    <t>BALBIR SINGH</t>
  </si>
  <si>
    <t>101359674640</t>
  </si>
  <si>
    <t>MOHAN SAO</t>
  </si>
  <si>
    <t>101359674638</t>
  </si>
  <si>
    <t>RANJEET SAHU</t>
  </si>
  <si>
    <t>101359674617</t>
  </si>
  <si>
    <t>SUMIT</t>
  </si>
  <si>
    <t>101359674629</t>
  </si>
  <si>
    <t>NAVJEET SINGH</t>
  </si>
  <si>
    <t>JAGJEET SINGH</t>
  </si>
  <si>
    <t>101276239677</t>
  </si>
  <si>
    <t>SUNNY DHADWAL</t>
  </si>
  <si>
    <t>SURINDER KUMAR</t>
  </si>
  <si>
    <t>101522963851</t>
  </si>
  <si>
    <t>AKSHAY KUMAR</t>
  </si>
  <si>
    <t>MADHO RAM DHIMAN</t>
  </si>
  <si>
    <t>101606180838</t>
  </si>
  <si>
    <t>ASHUTOSH SINGH YADAV</t>
  </si>
  <si>
    <t>ARUN KUMAR YADAV</t>
  </si>
  <si>
    <t>100883422744</t>
  </si>
  <si>
    <t>ASHISH KUMAR UPADHYAY</t>
  </si>
  <si>
    <t>100993752934</t>
  </si>
  <si>
    <t>SONU RAM PATLE</t>
  </si>
  <si>
    <t>ASHA RAM PATLE</t>
  </si>
  <si>
    <t>RINKU YADAV</t>
  </si>
  <si>
    <t>DENTA DEEN</t>
  </si>
  <si>
    <t>100479532552</t>
  </si>
  <si>
    <t>SONU KUMAR</t>
  </si>
  <si>
    <t>SHREE NIWAS</t>
  </si>
  <si>
    <t>100733933307</t>
  </si>
  <si>
    <t>SANJIV KUMAR</t>
  </si>
  <si>
    <t>LAL BABU SHARMA</t>
  </si>
  <si>
    <t>100571406510</t>
  </si>
  <si>
    <t>RAJENDRA YADAV</t>
  </si>
  <si>
    <t>CHHANGUR YADAV</t>
  </si>
  <si>
    <t>101633260255</t>
  </si>
  <si>
    <t>SANJAY KUMAR SINGH</t>
  </si>
  <si>
    <t>RAM NATH</t>
  </si>
  <si>
    <t>101252460378</t>
  </si>
  <si>
    <t>LALBAHADUR VERMA</t>
  </si>
  <si>
    <t>BHAIRAM</t>
  </si>
  <si>
    <t>101408225476</t>
  </si>
  <si>
    <t>RAJ KUMAR RAWAT</t>
  </si>
  <si>
    <t>SHIV CHARAN</t>
  </si>
  <si>
    <t>100292373003</t>
  </si>
  <si>
    <t>NARAIN</t>
  </si>
  <si>
    <t>100093670587</t>
  </si>
  <si>
    <t>SANTOSH</t>
  </si>
  <si>
    <t>SHRICHAND</t>
  </si>
  <si>
    <t>101115152753</t>
  </si>
  <si>
    <t>SACHIN KUMAR</t>
  </si>
  <si>
    <t>101138933537</t>
  </si>
  <si>
    <t>SUNNY KUMAR</t>
  </si>
  <si>
    <t>MANVEER</t>
  </si>
  <si>
    <t>101592696771</t>
  </si>
  <si>
    <t>AWADHESH KUMAR</t>
  </si>
  <si>
    <t>RAM KARAN</t>
  </si>
  <si>
    <t>100096822282</t>
  </si>
  <si>
    <t>SUNEEL KUMAR YADAV</t>
  </si>
  <si>
    <t>MULCHAND</t>
  </si>
  <si>
    <t>101439546244</t>
  </si>
  <si>
    <t>SURAJ KUMAR</t>
  </si>
  <si>
    <t>MR. RADHESHYAM</t>
  </si>
  <si>
    <t>101406865856</t>
  </si>
  <si>
    <t>NIRMAL</t>
  </si>
  <si>
    <t>101367589446</t>
  </si>
  <si>
    <t>SANTOSH RAJPUT</t>
  </si>
  <si>
    <t>LT. LAXAMAN RAJPUT</t>
  </si>
  <si>
    <t>100337384731</t>
  </si>
  <si>
    <t>ADITYA SINGH</t>
  </si>
  <si>
    <t>100043701302</t>
  </si>
  <si>
    <t>PARDEEP GUPTA</t>
  </si>
  <si>
    <t>BAIJNATH GUPTA</t>
  </si>
  <si>
    <t>100979592310</t>
  </si>
  <si>
    <t>DURGESH KUMAR</t>
  </si>
  <si>
    <t>DASHRATH</t>
  </si>
  <si>
    <t>101449786062</t>
  </si>
  <si>
    <t>SHISHIR</t>
  </si>
  <si>
    <t>PRADIP KUMAR</t>
  </si>
  <si>
    <t>101392597966</t>
  </si>
  <si>
    <t>VISHAL KUMAR</t>
  </si>
  <si>
    <t>101467330930</t>
  </si>
  <si>
    <t>HARIOM</t>
  </si>
  <si>
    <t>RAM PRAKASH SHARMA</t>
  </si>
  <si>
    <t>101225530601</t>
  </si>
  <si>
    <t>SHIKHAR MISHRA</t>
  </si>
  <si>
    <t>Late Shri Rajendra Kumar MIshra</t>
  </si>
  <si>
    <t>100350624813</t>
  </si>
  <si>
    <t>BRIJNATH PRASAD HARIJAN</t>
  </si>
  <si>
    <t>SRIRAM</t>
  </si>
  <si>
    <t>101499197943</t>
  </si>
  <si>
    <t>ABHIMANYU PRASAD</t>
  </si>
  <si>
    <t>101605483200</t>
  </si>
  <si>
    <t>MUNESHWAR RAWAT</t>
  </si>
  <si>
    <t>NANHEY LAL</t>
  </si>
  <si>
    <t>100238171028</t>
  </si>
  <si>
    <t>SURAJ</t>
  </si>
  <si>
    <t>GAREEBE LAL</t>
  </si>
  <si>
    <t>101408199833</t>
  </si>
  <si>
    <t>VIJAY SHANKAR PANDEY</t>
  </si>
  <si>
    <t>GOPAL PANDEY</t>
  </si>
  <si>
    <t>101275267007</t>
  </si>
  <si>
    <t>ASHWANI KUMAR</t>
  </si>
  <si>
    <t>RAM SAKAL VISHWAKARMA</t>
  </si>
  <si>
    <t>100047016001</t>
  </si>
  <si>
    <t>ABHISHEK KUMAR VISHWAKARMA</t>
  </si>
  <si>
    <t>DHARAM CHAND VISHWAKARMA</t>
  </si>
  <si>
    <t>101363853424</t>
  </si>
  <si>
    <t>SHESHNATH VISHWAKARMA</t>
  </si>
  <si>
    <t>DHARMACHAND VISHWAKARMA</t>
  </si>
  <si>
    <t>101241427051</t>
  </si>
  <si>
    <t>ANUJ KUMAR</t>
  </si>
  <si>
    <t>KRISHAN CHANDRA</t>
  </si>
  <si>
    <t>Service repair</t>
  </si>
  <si>
    <t>101222860545</t>
  </si>
  <si>
    <t>MAHESH KUMAR CHATURVEDI</t>
  </si>
  <si>
    <t>LATE MUKUND LAL CHATURVEDI</t>
  </si>
  <si>
    <t>101325495904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</si>
</sst>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09]mmm\-yy;@"/>
    <numFmt numFmtId="166" formatCode="[$-409]dd\-mmm\-yy;@"/>
    <numFmt numFmtId="167" formatCode="dd/mm/yy;@"/>
    <numFmt numFmtId="168" formatCode="_(* #,##0.00_);_(* \(#,##0.00\);_(* &quot;-&quot;??_);_(@_)"/>
    <numFmt numFmtId="169" formatCode="_(* #,##0_);_(* \(#,##0\);_(* &quot;-&quot;??_);_(@_)"/>
  </numFmts>
  <fonts count="18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rgb="FF36363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Font="0" applyFill="0" applyBorder="0" applyAlignment="0" applyProtection="0"/>
    <xf numFmtId="0" fontId="2" fillId="0" borderId="0"/>
  </cellStyleXfs>
  <cellXfs count="29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6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8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7" fontId="5" fillId="0" borderId="1" xfId="9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6" quotePrefix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0" fontId="5" fillId="0" borderId="0" xfId="6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8" fontId="5" fillId="0" borderId="0" xfId="9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168" fontId="4" fillId="0" borderId="0" xfId="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5" fillId="0" borderId="0" xfId="9" applyNumberFormat="1" applyFont="1" applyFill="1" applyBorder="1" applyAlignment="1">
      <alignment horizontal="left" vertical="center"/>
    </xf>
    <xf numFmtId="0" fontId="5" fillId="0" borderId="1" xfId="8" applyFont="1" applyFill="1" applyBorder="1" applyAlignment="1">
      <alignment horizontal="left" vertical="center" wrapText="1"/>
    </xf>
    <xf numFmtId="169" fontId="5" fillId="0" borderId="0" xfId="9" applyNumberFormat="1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/>
    </xf>
    <xf numFmtId="0" fontId="8" fillId="0" borderId="1" xfId="8" applyFont="1" applyFill="1" applyBorder="1" applyAlignment="1">
      <alignment horizontal="right" vertical="center"/>
    </xf>
    <xf numFmtId="0" fontId="5" fillId="0" borderId="1" xfId="9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" fontId="5" fillId="0" borderId="1" xfId="6" quotePrefix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/>
    </xf>
    <xf numFmtId="0" fontId="5" fillId="0" borderId="1" xfId="6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7" quotePrefix="1" applyFont="1" applyFill="1" applyBorder="1" applyAlignment="1">
      <alignment vertical="center"/>
    </xf>
    <xf numFmtId="0" fontId="8" fillId="0" borderId="1" xfId="8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" fontId="8" fillId="0" borderId="1" xfId="8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4" borderId="1" xfId="7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3" borderId="1" xfId="7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5" xfId="6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8" applyFont="1" applyBorder="1" applyAlignment="1">
      <alignment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8" fillId="0" borderId="5" xfId="8" applyFont="1" applyFill="1" applyBorder="1" applyAlignment="1">
      <alignment horizontal="left" vertical="center"/>
    </xf>
    <xf numFmtId="0" fontId="5" fillId="0" borderId="1" xfId="1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7" quotePrefix="1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left" vertical="center"/>
    </xf>
    <xf numFmtId="1" fontId="8" fillId="0" borderId="1" xfId="8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8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 wrapText="1"/>
    </xf>
    <xf numFmtId="164" fontId="4" fillId="0" borderId="0" xfId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quotePrefix="1" applyNumberFormat="1" applyFont="1" applyBorder="1" applyAlignment="1">
      <alignment horizontal="left" vertical="center"/>
    </xf>
    <xf numFmtId="168" fontId="5" fillId="0" borderId="0" xfId="9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8" fillId="0" borderId="1" xfId="6" quotePrefix="1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6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9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7" fontId="11" fillId="0" borderId="1" xfId="1" applyNumberFormat="1" applyFont="1" applyFill="1" applyBorder="1" applyAlignment="1">
      <alignment horizontal="center" vertical="center"/>
    </xf>
    <xf numFmtId="168" fontId="11" fillId="0" borderId="0" xfId="9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vertical="center"/>
    </xf>
    <xf numFmtId="0" fontId="5" fillId="2" borderId="1" xfId="9" applyNumberFormat="1" applyFont="1" applyFill="1" applyBorder="1" applyAlignment="1">
      <alignment horizontal="right" vertical="center"/>
    </xf>
    <xf numFmtId="0" fontId="5" fillId="0" borderId="1" xfId="8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8" fillId="0" borderId="1" xfId="7" applyFont="1" applyFill="1" applyBorder="1" applyAlignment="1">
      <alignment horizontal="center" vertical="center" wrapText="1"/>
    </xf>
    <xf numFmtId="1" fontId="8" fillId="0" borderId="1" xfId="8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5" fillId="4" borderId="1" xfId="7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11" fillId="0" borderId="1" xfId="7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0" fontId="11" fillId="0" borderId="1" xfId="6" quotePrefix="1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6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9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" fontId="10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/>
    </xf>
    <xf numFmtId="0" fontId="11" fillId="0" borderId="1" xfId="9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1" xfId="7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7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1" fontId="11" fillId="0" borderId="5" xfId="0" quotePrefix="1" applyNumberFormat="1" applyFont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1" fillId="0" borderId="1" xfId="7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0" quotePrefix="1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8" quotePrefix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0" fontId="16" fillId="0" borderId="1" xfId="8" applyFont="1" applyFill="1" applyBorder="1" applyAlignment="1">
      <alignment horizontal="left" vertical="center" wrapText="1"/>
    </xf>
    <xf numFmtId="1" fontId="11" fillId="0" borderId="1" xfId="0" quotePrefix="1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164" fontId="10" fillId="0" borderId="0" xfId="1" applyFont="1" applyFill="1" applyBorder="1" applyAlignment="1">
      <alignment horizontal="center" vertical="center"/>
    </xf>
    <xf numFmtId="164" fontId="17" fillId="0" borderId="0" xfId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10" applyFont="1" applyFill="1" applyBorder="1" applyAlignment="1">
      <alignment vertical="center" wrapText="1"/>
    </xf>
    <xf numFmtId="0" fontId="5" fillId="0" borderId="1" xfId="0" applyNumberFormat="1" applyFont="1" applyFill="1" applyBorder="1"/>
    <xf numFmtId="167" fontId="5" fillId="0" borderId="1" xfId="0" applyNumberFormat="1" applyFont="1" applyFill="1" applyBorder="1"/>
    <xf numFmtId="0" fontId="3" fillId="0" borderId="1" xfId="0" applyNumberFormat="1" applyFont="1" applyFill="1" applyBorder="1"/>
    <xf numFmtId="167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23"/>
  <sheetViews>
    <sheetView tabSelected="1" workbookViewId="0">
      <pane xSplit="3" ySplit="4" topLeftCell="E291" activePane="bottomRight" state="frozen"/>
      <selection pane="topRight" activeCell="E1" sqref="E1"/>
      <selection pane="bottomLeft" activeCell="A5" sqref="A5"/>
      <selection pane="bottomRight" sqref="A1:AG303"/>
    </sheetView>
  </sheetViews>
  <sheetFormatPr defaultColWidth="9.109375" defaultRowHeight="13.2"/>
  <cols>
    <col min="1" max="1" width="4" style="2" bestFit="1" customWidth="1"/>
    <col min="2" max="2" width="6.44140625" style="3" hidden="1" customWidth="1"/>
    <col min="3" max="3" width="12.6640625" style="9" customWidth="1"/>
    <col min="4" max="4" width="11.5546875" style="9" customWidth="1"/>
    <col min="5" max="5" width="7.44140625" style="9" customWidth="1"/>
    <col min="6" max="6" width="11" style="3" bestFit="1" customWidth="1"/>
    <col min="7" max="7" width="6" style="4" customWidth="1"/>
    <col min="8" max="8" width="13.109375" style="4" bestFit="1" customWidth="1"/>
    <col min="9" max="9" width="6.6640625" style="3" hidden="1" customWidth="1"/>
    <col min="10" max="10" width="4.88671875" style="10" hidden="1" customWidth="1"/>
    <col min="11" max="11" width="5" style="3" hidden="1" customWidth="1"/>
    <col min="12" max="12" width="6.5546875" style="3" hidden="1" customWidth="1"/>
    <col min="13" max="13" width="6.6640625" style="3" customWidth="1"/>
    <col min="14" max="14" width="7" style="3" bestFit="1" customWidth="1"/>
    <col min="15" max="15" width="4" style="3" bestFit="1" customWidth="1"/>
    <col min="16" max="16" width="8.109375" style="3" bestFit="1" customWidth="1"/>
    <col min="17" max="17" width="5" style="3" bestFit="1" customWidth="1"/>
    <col min="18" max="18" width="6.109375" style="5" bestFit="1" customWidth="1"/>
    <col min="19" max="19" width="7" style="8" bestFit="1" customWidth="1"/>
    <col min="20" max="20" width="6.109375" style="8" bestFit="1" customWidth="1"/>
    <col min="21" max="21" width="4.44140625" style="3" customWidth="1"/>
    <col min="22" max="23" width="8" style="3" bestFit="1" customWidth="1"/>
    <col min="24" max="24" width="7.88671875" style="3" customWidth="1"/>
    <col min="25" max="25" width="7.109375" style="1" bestFit="1" customWidth="1"/>
    <col min="26" max="26" width="6.109375" style="1" bestFit="1" customWidth="1"/>
    <col min="27" max="27" width="4.5546875" style="7" bestFit="1" customWidth="1"/>
    <col min="28" max="28" width="6.88671875" style="6" customWidth="1"/>
    <col min="29" max="29" width="6" style="11" bestFit="1" customWidth="1"/>
    <col min="30" max="30" width="8" style="1" bestFit="1" customWidth="1"/>
    <col min="31" max="31" width="7.88671875" style="1" customWidth="1"/>
    <col min="32" max="32" width="8.109375" style="1" customWidth="1"/>
    <col min="33" max="33" width="10.33203125" style="1" customWidth="1"/>
    <col min="34" max="39" width="0" style="1" hidden="1" customWidth="1"/>
    <col min="40" max="16384" width="9.109375" style="1"/>
  </cols>
  <sheetData>
    <row r="1" spans="1:39" ht="20.25" customHeight="1">
      <c r="A1" s="290" t="s">
        <v>13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</row>
    <row r="2" spans="1:39" ht="15.75" customHeight="1">
      <c r="A2" s="289" t="s">
        <v>82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9" s="43" customFormat="1" ht="12" customHeight="1">
      <c r="A3" s="287" t="s">
        <v>0</v>
      </c>
      <c r="B3" s="287" t="s">
        <v>16</v>
      </c>
      <c r="C3" s="287" t="s">
        <v>17</v>
      </c>
      <c r="D3" s="287" t="s">
        <v>18</v>
      </c>
      <c r="E3" s="287" t="s">
        <v>1</v>
      </c>
      <c r="F3" s="287" t="s">
        <v>19</v>
      </c>
      <c r="G3" s="291" t="s">
        <v>20</v>
      </c>
      <c r="H3" s="287" t="s">
        <v>14</v>
      </c>
      <c r="I3" s="287" t="s">
        <v>2</v>
      </c>
      <c r="J3" s="287"/>
      <c r="K3" s="287"/>
      <c r="L3" s="287"/>
      <c r="M3" s="287" t="s">
        <v>2</v>
      </c>
      <c r="N3" s="287" t="s">
        <v>21</v>
      </c>
      <c r="O3" s="287"/>
      <c r="P3" s="287" t="s">
        <v>22</v>
      </c>
      <c r="Q3" s="287"/>
      <c r="R3" s="287"/>
      <c r="S3" s="287"/>
      <c r="T3" s="287"/>
      <c r="U3" s="287"/>
      <c r="V3" s="287"/>
      <c r="W3" s="288" t="s">
        <v>3</v>
      </c>
      <c r="X3" s="288" t="s">
        <v>4</v>
      </c>
      <c r="Y3" s="287" t="s">
        <v>5</v>
      </c>
      <c r="Z3" s="287"/>
      <c r="AA3" s="287"/>
      <c r="AB3" s="287"/>
      <c r="AC3" s="287"/>
      <c r="AD3" s="287"/>
      <c r="AE3" s="287" t="s">
        <v>6</v>
      </c>
      <c r="AF3" s="287" t="s">
        <v>23</v>
      </c>
      <c r="AG3" s="287" t="s">
        <v>7</v>
      </c>
    </row>
    <row r="4" spans="1:39" s="43" customFormat="1" ht="24" customHeight="1">
      <c r="A4" s="287"/>
      <c r="B4" s="287"/>
      <c r="C4" s="287"/>
      <c r="D4" s="287"/>
      <c r="E4" s="287"/>
      <c r="F4" s="287"/>
      <c r="G4" s="291"/>
      <c r="H4" s="287"/>
      <c r="I4" s="100" t="s">
        <v>24</v>
      </c>
      <c r="J4" s="100" t="s">
        <v>12</v>
      </c>
      <c r="K4" s="100" t="s">
        <v>25</v>
      </c>
      <c r="L4" s="100" t="s">
        <v>8</v>
      </c>
      <c r="M4" s="287"/>
      <c r="N4" s="101" t="s">
        <v>26</v>
      </c>
      <c r="O4" s="101" t="s">
        <v>27</v>
      </c>
      <c r="P4" s="101" t="s">
        <v>24</v>
      </c>
      <c r="Q4" s="100" t="s">
        <v>12</v>
      </c>
      <c r="R4" s="101" t="s">
        <v>25</v>
      </c>
      <c r="S4" s="101" t="s">
        <v>28</v>
      </c>
      <c r="T4" s="101" t="s">
        <v>8</v>
      </c>
      <c r="U4" s="101" t="s">
        <v>15</v>
      </c>
      <c r="V4" s="101" t="s">
        <v>29</v>
      </c>
      <c r="W4" s="288"/>
      <c r="X4" s="288"/>
      <c r="Y4" s="101" t="s">
        <v>30</v>
      </c>
      <c r="Z4" s="101" t="s">
        <v>31</v>
      </c>
      <c r="AA4" s="101" t="s">
        <v>9</v>
      </c>
      <c r="AB4" s="101" t="s">
        <v>11</v>
      </c>
      <c r="AC4" s="101" t="s">
        <v>8</v>
      </c>
      <c r="AD4" s="101" t="s">
        <v>10</v>
      </c>
      <c r="AE4" s="287"/>
      <c r="AF4" s="287"/>
      <c r="AG4" s="287"/>
    </row>
    <row r="5" spans="1:39" s="41" customFormat="1" ht="39" hidden="1" customHeight="1">
      <c r="A5" s="13">
        <v>1</v>
      </c>
      <c r="B5" s="16">
        <v>10775</v>
      </c>
      <c r="C5" s="12" t="s">
        <v>33</v>
      </c>
      <c r="D5" s="12" t="s">
        <v>34</v>
      </c>
      <c r="E5" s="103" t="s">
        <v>35</v>
      </c>
      <c r="F5" s="13" t="s">
        <v>36</v>
      </c>
      <c r="G5" s="14">
        <v>812</v>
      </c>
      <c r="H5" s="89" t="s">
        <v>37</v>
      </c>
      <c r="I5" s="104">
        <v>29291</v>
      </c>
      <c r="J5" s="105">
        <v>0</v>
      </c>
      <c r="K5" s="106">
        <v>0</v>
      </c>
      <c r="L5" s="106">
        <v>0</v>
      </c>
      <c r="M5" s="16">
        <f>I5+J5+K5+L5</f>
        <v>29291</v>
      </c>
      <c r="N5" s="16">
        <v>30</v>
      </c>
      <c r="O5" s="16">
        <v>0</v>
      </c>
      <c r="P5" s="30">
        <f>ROUND(I5/30*N5,0)</f>
        <v>29291</v>
      </c>
      <c r="Q5" s="30">
        <f>ROUND(J5/30*N5,0)</f>
        <v>0</v>
      </c>
      <c r="R5" s="30">
        <f>ROUND(K5/30*N5,0)</f>
        <v>0</v>
      </c>
      <c r="S5" s="30">
        <f>ROUND(I5/30/8*2*O5,0)</f>
        <v>0</v>
      </c>
      <c r="T5" s="30">
        <f>ROUND(L5/30*N5,0)</f>
        <v>0</v>
      </c>
      <c r="U5" s="30">
        <v>0</v>
      </c>
      <c r="V5" s="31">
        <f>U5+T5+S5+R5+Q5+P5</f>
        <v>29291</v>
      </c>
      <c r="W5" s="31">
        <f>IF(P5&gt;15000,15000,P5)</f>
        <v>15000</v>
      </c>
      <c r="X5" s="31">
        <v>0</v>
      </c>
      <c r="Y5" s="30">
        <f>ROUND(W5*12%,0)</f>
        <v>1800</v>
      </c>
      <c r="Z5" s="30">
        <f>CEILING(X5*0.75%,1)</f>
        <v>0</v>
      </c>
      <c r="AA5" s="30">
        <v>0</v>
      </c>
      <c r="AB5" s="30">
        <v>0</v>
      </c>
      <c r="AC5" s="30">
        <v>0</v>
      </c>
      <c r="AD5" s="30">
        <f>Y5+Z5+AA5+AB5+AC5</f>
        <v>1800</v>
      </c>
      <c r="AE5" s="30">
        <f>V5-AD5</f>
        <v>27491</v>
      </c>
      <c r="AF5" s="34" t="s">
        <v>90</v>
      </c>
      <c r="AG5" s="183">
        <v>44182</v>
      </c>
      <c r="AH5" s="197"/>
      <c r="AI5" s="16">
        <v>19</v>
      </c>
      <c r="AJ5" s="16">
        <v>3</v>
      </c>
      <c r="AK5" s="16">
        <f>AJ5+AI5</f>
        <v>22</v>
      </c>
    </row>
    <row r="6" spans="1:39" s="41" customFormat="1" ht="42" hidden="1" customHeight="1">
      <c r="A6" s="13">
        <v>2</v>
      </c>
      <c r="B6" s="107">
        <v>11245</v>
      </c>
      <c r="C6" s="85" t="s">
        <v>38</v>
      </c>
      <c r="D6" s="74" t="s">
        <v>39</v>
      </c>
      <c r="E6" s="12" t="s">
        <v>40</v>
      </c>
      <c r="F6" s="184">
        <v>1114560122</v>
      </c>
      <c r="G6" s="86">
        <v>1271</v>
      </c>
      <c r="H6" s="90" t="s">
        <v>41</v>
      </c>
      <c r="I6" s="108">
        <v>15716</v>
      </c>
      <c r="J6" s="109">
        <v>0</v>
      </c>
      <c r="K6" s="109">
        <v>0</v>
      </c>
      <c r="L6" s="109">
        <v>0</v>
      </c>
      <c r="M6" s="74">
        <f>I6+J6+K6+L6</f>
        <v>15716</v>
      </c>
      <c r="N6" s="16">
        <v>30</v>
      </c>
      <c r="O6" s="16">
        <v>0</v>
      </c>
      <c r="P6" s="30">
        <f t="shared" ref="P6:P8" si="0">ROUND(I6/30*N6,0)</f>
        <v>15716</v>
      </c>
      <c r="Q6" s="30">
        <f t="shared" ref="Q6:Q8" si="1">ROUND(J6/30*N6,0)</f>
        <v>0</v>
      </c>
      <c r="R6" s="30">
        <f t="shared" ref="R6:R8" si="2">ROUND(K6/30*N6,0)</f>
        <v>0</v>
      </c>
      <c r="S6" s="30">
        <f t="shared" ref="S6:S8" si="3">ROUND(I6/30/8*2*O6,0)</f>
        <v>0</v>
      </c>
      <c r="T6" s="30">
        <f t="shared" ref="T6:T8" si="4">ROUND(L6/30*N6,0)</f>
        <v>0</v>
      </c>
      <c r="U6" s="30">
        <v>0</v>
      </c>
      <c r="V6" s="88">
        <f>U6+T6+S6+R6+Q6+P6</f>
        <v>15716</v>
      </c>
      <c r="W6" s="88">
        <f>IF(P6&gt;15000,15000,P6)</f>
        <v>15000</v>
      </c>
      <c r="X6" s="88">
        <f>V6</f>
        <v>15716</v>
      </c>
      <c r="Y6" s="30">
        <f t="shared" ref="Y6:Y8" si="5">ROUND(W6*12%,0)</f>
        <v>1800</v>
      </c>
      <c r="Z6" s="30">
        <f>CEILING(X6*0.75%,1)</f>
        <v>118</v>
      </c>
      <c r="AA6" s="87">
        <v>0</v>
      </c>
      <c r="AB6" s="30">
        <v>0</v>
      </c>
      <c r="AC6" s="87">
        <v>0</v>
      </c>
      <c r="AD6" s="87">
        <f>Y6+Z6+AA6+AB6+AC6</f>
        <v>1918</v>
      </c>
      <c r="AE6" s="87">
        <f>V6-AD6</f>
        <v>13798</v>
      </c>
      <c r="AF6" s="34" t="s">
        <v>90</v>
      </c>
      <c r="AG6" s="183">
        <v>44182</v>
      </c>
      <c r="AH6" s="198"/>
      <c r="AI6" s="74">
        <v>14</v>
      </c>
      <c r="AJ6" s="74">
        <v>2</v>
      </c>
      <c r="AK6" s="16">
        <f t="shared" ref="AK6:AK8" si="6">AJ6+AI6</f>
        <v>16</v>
      </c>
    </row>
    <row r="7" spans="1:39" s="41" customFormat="1" ht="42" hidden="1" customHeight="1">
      <c r="A7" s="160">
        <v>3</v>
      </c>
      <c r="B7" s="14">
        <v>10954</v>
      </c>
      <c r="C7" s="12" t="s">
        <v>42</v>
      </c>
      <c r="D7" s="12" t="s">
        <v>43</v>
      </c>
      <c r="E7" s="103" t="s">
        <v>35</v>
      </c>
      <c r="F7" s="26">
        <v>3011034057</v>
      </c>
      <c r="G7" s="14">
        <v>980</v>
      </c>
      <c r="H7" s="89" t="s">
        <v>44</v>
      </c>
      <c r="I7" s="104">
        <v>20873</v>
      </c>
      <c r="J7" s="106">
        <v>0</v>
      </c>
      <c r="K7" s="106">
        <v>0</v>
      </c>
      <c r="L7" s="106">
        <v>0</v>
      </c>
      <c r="M7" s="16">
        <f>I7+J7+K7+L7</f>
        <v>20873</v>
      </c>
      <c r="N7" s="16">
        <v>30</v>
      </c>
      <c r="O7" s="16">
        <v>0</v>
      </c>
      <c r="P7" s="30">
        <f t="shared" si="0"/>
        <v>20873</v>
      </c>
      <c r="Q7" s="30">
        <f t="shared" si="1"/>
        <v>0</v>
      </c>
      <c r="R7" s="30">
        <f t="shared" si="2"/>
        <v>0</v>
      </c>
      <c r="S7" s="30">
        <f t="shared" si="3"/>
        <v>0</v>
      </c>
      <c r="T7" s="30">
        <f t="shared" si="4"/>
        <v>0</v>
      </c>
      <c r="U7" s="30">
        <v>0</v>
      </c>
      <c r="V7" s="31">
        <f>U7+T7+S7+R7+Q7+P7</f>
        <v>20873</v>
      </c>
      <c r="W7" s="31">
        <f>IF(P7&gt;15000,15000,P7)</f>
        <v>15000</v>
      </c>
      <c r="X7" s="31">
        <f>V7</f>
        <v>20873</v>
      </c>
      <c r="Y7" s="30">
        <f t="shared" si="5"/>
        <v>1800</v>
      </c>
      <c r="Z7" s="30">
        <f>CEILING(X7*0.75%,1)</f>
        <v>157</v>
      </c>
      <c r="AA7" s="30">
        <v>0</v>
      </c>
      <c r="AB7" s="30">
        <v>0</v>
      </c>
      <c r="AC7" s="30">
        <v>0</v>
      </c>
      <c r="AD7" s="30">
        <f>Y7+Z7+AA7+AB7+AC7</f>
        <v>1957</v>
      </c>
      <c r="AE7" s="30">
        <f>V7-AD7</f>
        <v>18916</v>
      </c>
      <c r="AF7" s="34" t="s">
        <v>90</v>
      </c>
      <c r="AG7" s="183">
        <v>44184</v>
      </c>
      <c r="AH7" s="42"/>
      <c r="AI7" s="16">
        <v>7</v>
      </c>
      <c r="AJ7" s="16">
        <v>7</v>
      </c>
      <c r="AK7" s="16">
        <f t="shared" si="6"/>
        <v>14</v>
      </c>
    </row>
    <row r="8" spans="1:39" s="41" customFormat="1" ht="40.950000000000003" hidden="1" customHeight="1">
      <c r="A8" s="160">
        <v>4</v>
      </c>
      <c r="B8" s="21">
        <v>12496</v>
      </c>
      <c r="C8" s="12" t="s">
        <v>45</v>
      </c>
      <c r="D8" s="12" t="s">
        <v>46</v>
      </c>
      <c r="E8" s="23" t="s">
        <v>47</v>
      </c>
      <c r="F8" s="12">
        <v>1115094331</v>
      </c>
      <c r="G8" s="14">
        <v>11525</v>
      </c>
      <c r="H8" s="15" t="s">
        <v>48</v>
      </c>
      <c r="I8" s="106">
        <v>16341</v>
      </c>
      <c r="J8" s="106">
        <v>0</v>
      </c>
      <c r="K8" s="106">
        <v>0</v>
      </c>
      <c r="L8" s="106">
        <v>0</v>
      </c>
      <c r="M8" s="16">
        <f>I8+J8+K8+L8</f>
        <v>16341</v>
      </c>
      <c r="N8" s="16">
        <v>30</v>
      </c>
      <c r="O8" s="16">
        <v>0</v>
      </c>
      <c r="P8" s="30">
        <f t="shared" si="0"/>
        <v>16341</v>
      </c>
      <c r="Q8" s="30">
        <f t="shared" si="1"/>
        <v>0</v>
      </c>
      <c r="R8" s="30">
        <f t="shared" si="2"/>
        <v>0</v>
      </c>
      <c r="S8" s="30">
        <f t="shared" si="3"/>
        <v>0</v>
      </c>
      <c r="T8" s="30">
        <f t="shared" si="4"/>
        <v>0</v>
      </c>
      <c r="U8" s="30">
        <v>0</v>
      </c>
      <c r="V8" s="31">
        <f>U8+T8+S8+R8+Q8+P8</f>
        <v>16341</v>
      </c>
      <c r="W8" s="31">
        <f>IF(P8&gt;15000,15000,P8)</f>
        <v>15000</v>
      </c>
      <c r="X8" s="31">
        <f>V8</f>
        <v>16341</v>
      </c>
      <c r="Y8" s="30">
        <f t="shared" si="5"/>
        <v>1800</v>
      </c>
      <c r="Z8" s="30">
        <f>CEILING(X8*0.75%,1)</f>
        <v>123</v>
      </c>
      <c r="AA8" s="30">
        <v>0</v>
      </c>
      <c r="AB8" s="30">
        <v>0</v>
      </c>
      <c r="AC8" s="30">
        <v>0</v>
      </c>
      <c r="AD8" s="30">
        <f>Y8+Z8+AA8+AB8+AC8</f>
        <v>1923</v>
      </c>
      <c r="AE8" s="30">
        <f>V8-AD8</f>
        <v>14418</v>
      </c>
      <c r="AF8" s="34" t="s">
        <v>90</v>
      </c>
      <c r="AG8" s="183">
        <v>44174</v>
      </c>
      <c r="AH8" s="42"/>
      <c r="AI8" s="16">
        <v>3</v>
      </c>
      <c r="AJ8" s="16">
        <v>0</v>
      </c>
      <c r="AK8" s="16">
        <f t="shared" si="6"/>
        <v>3</v>
      </c>
    </row>
    <row r="9" spans="1:39" s="32" customFormat="1" hidden="1">
      <c r="A9" s="13"/>
      <c r="B9" s="21"/>
      <c r="C9" s="12"/>
      <c r="D9" s="12"/>
      <c r="E9" s="12"/>
      <c r="G9" s="73"/>
      <c r="H9" s="73" t="s">
        <v>10</v>
      </c>
      <c r="I9" s="73"/>
      <c r="J9" s="73" t="s">
        <v>32</v>
      </c>
      <c r="K9" s="73" t="e">
        <f>SUM(#REF!)</f>
        <v>#REF!</v>
      </c>
      <c r="L9" s="73" t="e">
        <f>SUM(#REF!)</f>
        <v>#REF!</v>
      </c>
      <c r="M9" s="73">
        <f t="shared" ref="M9:AE9" si="7">SUM(M5:M8)</f>
        <v>82221</v>
      </c>
      <c r="N9" s="73">
        <f t="shared" si="7"/>
        <v>120</v>
      </c>
      <c r="O9" s="73">
        <f t="shared" si="7"/>
        <v>0</v>
      </c>
      <c r="P9" s="73">
        <f t="shared" si="7"/>
        <v>82221</v>
      </c>
      <c r="Q9" s="73">
        <f t="shared" si="7"/>
        <v>0</v>
      </c>
      <c r="R9" s="73">
        <f t="shared" si="7"/>
        <v>0</v>
      </c>
      <c r="S9" s="73">
        <f t="shared" si="7"/>
        <v>0</v>
      </c>
      <c r="T9" s="73">
        <f t="shared" si="7"/>
        <v>0</v>
      </c>
      <c r="U9" s="73">
        <f t="shared" si="7"/>
        <v>0</v>
      </c>
      <c r="V9" s="73">
        <f t="shared" si="7"/>
        <v>82221</v>
      </c>
      <c r="W9" s="73">
        <f t="shared" si="7"/>
        <v>60000</v>
      </c>
      <c r="X9" s="73">
        <f t="shared" si="7"/>
        <v>52930</v>
      </c>
      <c r="Y9" s="73">
        <f t="shared" si="7"/>
        <v>7200</v>
      </c>
      <c r="Z9" s="73">
        <f t="shared" si="7"/>
        <v>398</v>
      </c>
      <c r="AA9" s="73">
        <f t="shared" si="7"/>
        <v>0</v>
      </c>
      <c r="AB9" s="73">
        <f t="shared" si="7"/>
        <v>0</v>
      </c>
      <c r="AC9" s="73">
        <f t="shared" si="7"/>
        <v>0</v>
      </c>
      <c r="AD9" s="73">
        <f t="shared" si="7"/>
        <v>7598</v>
      </c>
      <c r="AE9" s="73">
        <f t="shared" si="7"/>
        <v>74623</v>
      </c>
    </row>
    <row r="10" spans="1:39" s="41" customFormat="1" ht="40.950000000000003" customHeight="1">
      <c r="A10" s="160">
        <v>1</v>
      </c>
      <c r="B10" s="21">
        <v>12886</v>
      </c>
      <c r="C10" s="23" t="s">
        <v>83</v>
      </c>
      <c r="D10" s="23" t="s">
        <v>84</v>
      </c>
      <c r="E10" s="23" t="s">
        <v>302</v>
      </c>
      <c r="F10" s="210" t="s">
        <v>85</v>
      </c>
      <c r="G10" s="14">
        <v>11915</v>
      </c>
      <c r="H10" s="127" t="s">
        <v>86</v>
      </c>
      <c r="I10" s="106">
        <v>15000</v>
      </c>
      <c r="J10" s="106">
        <v>0</v>
      </c>
      <c r="K10" s="106">
        <v>2890</v>
      </c>
      <c r="L10" s="106">
        <v>0</v>
      </c>
      <c r="M10" s="16">
        <f>I10+J10+K10+L10</f>
        <v>17890</v>
      </c>
      <c r="N10" s="16">
        <v>28</v>
      </c>
      <c r="O10" s="16">
        <v>0</v>
      </c>
      <c r="P10" s="30">
        <f t="shared" ref="P10:P11" si="8">ROUND(I10/30*N10,0)</f>
        <v>14000</v>
      </c>
      <c r="Q10" s="30">
        <f t="shared" ref="Q10:Q11" si="9">ROUND(J10/30*N10,0)</f>
        <v>0</v>
      </c>
      <c r="R10" s="30">
        <f t="shared" ref="R10:R11" si="10">ROUND(K10/30*N10,0)</f>
        <v>2697</v>
      </c>
      <c r="S10" s="30">
        <f t="shared" ref="S10:S11" si="11">ROUND(I10/30/8*2*O10,0)</f>
        <v>0</v>
      </c>
      <c r="T10" s="30">
        <f t="shared" ref="T10:T11" si="12">ROUND(L10/30*N10,0)</f>
        <v>0</v>
      </c>
      <c r="U10" s="30">
        <v>0</v>
      </c>
      <c r="V10" s="31">
        <f>U10+T10+S10+R10+Q10+P10</f>
        <v>16697</v>
      </c>
      <c r="W10" s="31">
        <f>IF(P10&gt;15000,15000,P10)</f>
        <v>14000</v>
      </c>
      <c r="X10" s="31">
        <f>V10</f>
        <v>16697</v>
      </c>
      <c r="Y10" s="30">
        <f t="shared" ref="Y10:Y59" si="13">ROUND(W10*12%,0)</f>
        <v>1680</v>
      </c>
      <c r="Z10" s="30">
        <f>CEILING(X10*0.75%,1)</f>
        <v>126</v>
      </c>
      <c r="AA10" s="30">
        <v>0</v>
      </c>
      <c r="AB10" s="30">
        <v>15955</v>
      </c>
      <c r="AC10" s="30">
        <v>0</v>
      </c>
      <c r="AD10" s="30">
        <f>Y10+Z10+AA10+AB10+AC10</f>
        <v>17761</v>
      </c>
      <c r="AE10" s="30">
        <f>V10-AD10</f>
        <v>-1064</v>
      </c>
      <c r="AF10" s="34" t="s">
        <v>90</v>
      </c>
      <c r="AG10" s="183">
        <v>44186</v>
      </c>
      <c r="AH10" s="42"/>
      <c r="AI10" s="16"/>
      <c r="AJ10" s="16">
        <v>0</v>
      </c>
      <c r="AK10" s="16">
        <f t="shared" ref="AK10:AK11" si="14">AJ10+AI10</f>
        <v>0</v>
      </c>
    </row>
    <row r="11" spans="1:39" s="41" customFormat="1" ht="40.950000000000003" customHeight="1">
      <c r="A11" s="160">
        <v>2</v>
      </c>
      <c r="B11" s="21">
        <v>12895</v>
      </c>
      <c r="C11" s="23" t="s">
        <v>81</v>
      </c>
      <c r="D11" s="23" t="s">
        <v>87</v>
      </c>
      <c r="E11" s="23" t="s">
        <v>302</v>
      </c>
      <c r="F11" s="210" t="s">
        <v>88</v>
      </c>
      <c r="G11" s="14">
        <v>11924</v>
      </c>
      <c r="H11" s="127" t="s">
        <v>89</v>
      </c>
      <c r="I11" s="106">
        <v>15000</v>
      </c>
      <c r="J11" s="106">
        <v>0</v>
      </c>
      <c r="K11" s="106">
        <v>2890</v>
      </c>
      <c r="L11" s="106">
        <v>0</v>
      </c>
      <c r="M11" s="16">
        <f>I11+J11+K11+L11</f>
        <v>17890</v>
      </c>
      <c r="N11" s="16">
        <v>30</v>
      </c>
      <c r="O11" s="16">
        <v>0</v>
      </c>
      <c r="P11" s="30">
        <f t="shared" si="8"/>
        <v>15000</v>
      </c>
      <c r="Q11" s="30">
        <f t="shared" si="9"/>
        <v>0</v>
      </c>
      <c r="R11" s="30">
        <f t="shared" si="10"/>
        <v>2890</v>
      </c>
      <c r="S11" s="30">
        <f t="shared" si="11"/>
        <v>0</v>
      </c>
      <c r="T11" s="30">
        <f t="shared" si="12"/>
        <v>0</v>
      </c>
      <c r="U11" s="30">
        <v>0</v>
      </c>
      <c r="V11" s="31">
        <f>U11+T11+S11+R11+Q11+P11</f>
        <v>17890</v>
      </c>
      <c r="W11" s="31">
        <f>IF(P11&gt;15000,15000,P11)</f>
        <v>15000</v>
      </c>
      <c r="X11" s="31">
        <f>V11</f>
        <v>17890</v>
      </c>
      <c r="Y11" s="30">
        <f t="shared" si="13"/>
        <v>1800</v>
      </c>
      <c r="Z11" s="30">
        <f>CEILING(X11*0.75%,1)</f>
        <v>135</v>
      </c>
      <c r="AA11" s="30">
        <v>0</v>
      </c>
      <c r="AB11" s="30">
        <v>14891</v>
      </c>
      <c r="AC11" s="30">
        <v>0</v>
      </c>
      <c r="AD11" s="30">
        <f>Y11+Z11+AA11+AB11+AC11</f>
        <v>16826</v>
      </c>
      <c r="AE11" s="30">
        <f>V11-AD11</f>
        <v>1064</v>
      </c>
      <c r="AF11" s="34" t="s">
        <v>90</v>
      </c>
      <c r="AG11" s="183">
        <v>44186</v>
      </c>
      <c r="AH11" s="42"/>
      <c r="AI11" s="16"/>
      <c r="AJ11" s="16">
        <v>0</v>
      </c>
      <c r="AK11" s="16">
        <f t="shared" si="14"/>
        <v>0</v>
      </c>
    </row>
    <row r="12" spans="1:39" s="41" customFormat="1" ht="38.25" customHeight="1">
      <c r="A12" s="13">
        <v>3</v>
      </c>
      <c r="B12" s="16">
        <v>10935</v>
      </c>
      <c r="C12" s="12" t="s">
        <v>91</v>
      </c>
      <c r="D12" s="12" t="s">
        <v>92</v>
      </c>
      <c r="E12" s="12" t="s">
        <v>93</v>
      </c>
      <c r="F12" s="12">
        <v>3011050370</v>
      </c>
      <c r="G12" s="14">
        <v>962</v>
      </c>
      <c r="H12" s="89" t="s">
        <v>94</v>
      </c>
      <c r="I12" s="106">
        <v>17991</v>
      </c>
      <c r="J12" s="104">
        <v>0</v>
      </c>
      <c r="K12" s="104">
        <v>0</v>
      </c>
      <c r="L12" s="104">
        <v>0</v>
      </c>
      <c r="M12" s="16">
        <f t="shared" ref="M12:M14" si="15">I12+J12+K12+L12</f>
        <v>17991</v>
      </c>
      <c r="N12" s="16">
        <v>30</v>
      </c>
      <c r="O12" s="16">
        <v>0</v>
      </c>
      <c r="P12" s="30">
        <f>ROUND(I12/30*N12,0)</f>
        <v>17991</v>
      </c>
      <c r="Q12" s="30">
        <f>ROUND(J12/30*N12,0)</f>
        <v>0</v>
      </c>
      <c r="R12" s="30">
        <f>ROUND(K12/30*N12,0)</f>
        <v>0</v>
      </c>
      <c r="S12" s="30">
        <f>ROUND(I12/30/8*2*O12,0)</f>
        <v>0</v>
      </c>
      <c r="T12" s="30">
        <f>ROUND(L12/30*N12,0)</f>
        <v>0</v>
      </c>
      <c r="U12" s="30">
        <v>0</v>
      </c>
      <c r="V12" s="31">
        <f t="shared" ref="V12:V14" si="16">U12+T12+S12+R12+Q12+P12</f>
        <v>17991</v>
      </c>
      <c r="W12" s="31">
        <f t="shared" ref="W12:W14" si="17">IF(P12&gt;15000,15000,P12)</f>
        <v>15000</v>
      </c>
      <c r="X12" s="31">
        <f t="shared" ref="X12:X14" si="18">V12</f>
        <v>17991</v>
      </c>
      <c r="Y12" s="30">
        <f t="shared" si="13"/>
        <v>1800</v>
      </c>
      <c r="Z12" s="30">
        <f t="shared" ref="Z12:Z14" si="19">CEILING(X12*0.75%,1)</f>
        <v>135</v>
      </c>
      <c r="AA12" s="30">
        <v>0</v>
      </c>
      <c r="AB12" s="30">
        <v>0</v>
      </c>
      <c r="AC12" s="30">
        <v>0</v>
      </c>
      <c r="AD12" s="30">
        <f t="shared" ref="AD12:AD14" si="20">Y12+Z12+AA12+AB12+AC12</f>
        <v>1935</v>
      </c>
      <c r="AE12" s="30">
        <f t="shared" ref="AE12:AE14" si="21">V12-AD12</f>
        <v>16056</v>
      </c>
      <c r="AF12" s="34" t="s">
        <v>90</v>
      </c>
      <c r="AG12" s="183">
        <v>44187</v>
      </c>
    </row>
    <row r="13" spans="1:39" s="41" customFormat="1" ht="38.25" customHeight="1">
      <c r="A13" s="160">
        <v>4</v>
      </c>
      <c r="B13" s="16">
        <v>10949</v>
      </c>
      <c r="C13" s="238" t="s">
        <v>95</v>
      </c>
      <c r="D13" s="12" t="s">
        <v>96</v>
      </c>
      <c r="E13" s="12" t="s">
        <v>97</v>
      </c>
      <c r="F13" s="12">
        <v>3011045165</v>
      </c>
      <c r="G13" s="14">
        <v>975</v>
      </c>
      <c r="H13" s="89" t="s">
        <v>98</v>
      </c>
      <c r="I13" s="106">
        <v>16640</v>
      </c>
      <c r="J13" s="104">
        <v>0</v>
      </c>
      <c r="K13" s="104">
        <v>0</v>
      </c>
      <c r="L13" s="104">
        <v>0</v>
      </c>
      <c r="M13" s="16">
        <f t="shared" si="15"/>
        <v>16640</v>
      </c>
      <c r="N13" s="16">
        <v>30</v>
      </c>
      <c r="O13" s="16">
        <v>0</v>
      </c>
      <c r="P13" s="30">
        <f>ROUND(I13/30*N13,0)</f>
        <v>16640</v>
      </c>
      <c r="Q13" s="30">
        <f t="shared" ref="Q13:Q17" si="22">ROUND(J13/30*N13,0)</f>
        <v>0</v>
      </c>
      <c r="R13" s="30">
        <f t="shared" ref="R13:R17" si="23">ROUND(K13/30*N13,0)</f>
        <v>0</v>
      </c>
      <c r="S13" s="30">
        <f t="shared" ref="S13:S17" si="24">ROUND(I13/30/8*2*O13,0)</f>
        <v>0</v>
      </c>
      <c r="T13" s="30">
        <f t="shared" ref="T13:T17" si="25">ROUND(L13/30*N13,0)</f>
        <v>0</v>
      </c>
      <c r="U13" s="30">
        <v>0</v>
      </c>
      <c r="V13" s="31">
        <f t="shared" si="16"/>
        <v>16640</v>
      </c>
      <c r="W13" s="31">
        <f t="shared" si="17"/>
        <v>15000</v>
      </c>
      <c r="X13" s="31">
        <f t="shared" si="18"/>
        <v>16640</v>
      </c>
      <c r="Y13" s="30">
        <f t="shared" si="13"/>
        <v>1800</v>
      </c>
      <c r="Z13" s="30">
        <f t="shared" si="19"/>
        <v>125</v>
      </c>
      <c r="AA13" s="30">
        <v>0</v>
      </c>
      <c r="AB13" s="30">
        <v>0</v>
      </c>
      <c r="AC13" s="30">
        <v>0</v>
      </c>
      <c r="AD13" s="30">
        <f t="shared" si="20"/>
        <v>1925</v>
      </c>
      <c r="AE13" s="30">
        <f t="shared" si="21"/>
        <v>14715</v>
      </c>
      <c r="AF13" s="34" t="s">
        <v>90</v>
      </c>
      <c r="AG13" s="239"/>
    </row>
    <row r="14" spans="1:39" s="41" customFormat="1" ht="39.75" customHeight="1">
      <c r="A14" s="160">
        <v>5</v>
      </c>
      <c r="B14" s="21">
        <v>12721</v>
      </c>
      <c r="C14" s="23" t="s">
        <v>99</v>
      </c>
      <c r="D14" s="23" t="s">
        <v>100</v>
      </c>
      <c r="E14" s="12" t="s">
        <v>101</v>
      </c>
      <c r="F14" s="114">
        <v>1115513219</v>
      </c>
      <c r="G14" s="14">
        <v>11750</v>
      </c>
      <c r="H14" s="115" t="s">
        <v>102</v>
      </c>
      <c r="I14" s="106">
        <v>14900</v>
      </c>
      <c r="J14" s="104">
        <v>0</v>
      </c>
      <c r="K14" s="104">
        <v>0</v>
      </c>
      <c r="L14" s="104">
        <v>0</v>
      </c>
      <c r="M14" s="16">
        <f t="shared" si="15"/>
        <v>14900</v>
      </c>
      <c r="N14" s="16">
        <v>30</v>
      </c>
      <c r="O14" s="16">
        <v>0</v>
      </c>
      <c r="P14" s="30">
        <f t="shared" ref="P14:P17" si="26">ROUND(I14/30*N14,0)</f>
        <v>14900</v>
      </c>
      <c r="Q14" s="30">
        <f t="shared" si="22"/>
        <v>0</v>
      </c>
      <c r="R14" s="30">
        <f t="shared" si="23"/>
        <v>0</v>
      </c>
      <c r="S14" s="30">
        <f t="shared" si="24"/>
        <v>0</v>
      </c>
      <c r="T14" s="30">
        <f t="shared" si="25"/>
        <v>0</v>
      </c>
      <c r="U14" s="30">
        <v>0</v>
      </c>
      <c r="V14" s="31">
        <f t="shared" si="16"/>
        <v>14900</v>
      </c>
      <c r="W14" s="31">
        <f t="shared" si="17"/>
        <v>14900</v>
      </c>
      <c r="X14" s="31">
        <f t="shared" si="18"/>
        <v>14900</v>
      </c>
      <c r="Y14" s="30">
        <f t="shared" si="13"/>
        <v>1788</v>
      </c>
      <c r="Z14" s="30">
        <f t="shared" si="19"/>
        <v>112</v>
      </c>
      <c r="AA14" s="30">
        <v>0</v>
      </c>
      <c r="AB14" s="30">
        <v>0</v>
      </c>
      <c r="AC14" s="30">
        <v>0</v>
      </c>
      <c r="AD14" s="30">
        <f t="shared" si="20"/>
        <v>1900</v>
      </c>
      <c r="AE14" s="30">
        <f t="shared" si="21"/>
        <v>13000</v>
      </c>
      <c r="AF14" s="34" t="s">
        <v>90</v>
      </c>
      <c r="AG14" s="35"/>
      <c r="AH14" s="240"/>
      <c r="AK14" s="113"/>
    </row>
    <row r="15" spans="1:39" s="126" customFormat="1" ht="27.6" customHeight="1">
      <c r="A15" s="13">
        <v>6</v>
      </c>
      <c r="B15" s="21">
        <v>12762</v>
      </c>
      <c r="C15" s="165" t="s">
        <v>103</v>
      </c>
      <c r="D15" s="23" t="s">
        <v>39</v>
      </c>
      <c r="E15" s="22" t="s">
        <v>104</v>
      </c>
      <c r="F15" s="216">
        <v>1115546981</v>
      </c>
      <c r="G15" s="14">
        <v>11791</v>
      </c>
      <c r="H15" s="115" t="s">
        <v>105</v>
      </c>
      <c r="I15" s="106">
        <v>14560</v>
      </c>
      <c r="J15" s="104">
        <v>0</v>
      </c>
      <c r="K15" s="104">
        <v>0</v>
      </c>
      <c r="L15" s="104">
        <v>0</v>
      </c>
      <c r="M15" s="16">
        <f>I15+J15+K15+L15</f>
        <v>14560</v>
      </c>
      <c r="N15" s="16">
        <v>0</v>
      </c>
      <c r="O15" s="16">
        <v>0</v>
      </c>
      <c r="P15" s="30">
        <f t="shared" si="26"/>
        <v>0</v>
      </c>
      <c r="Q15" s="30">
        <f t="shared" si="22"/>
        <v>0</v>
      </c>
      <c r="R15" s="30">
        <f t="shared" si="23"/>
        <v>0</v>
      </c>
      <c r="S15" s="30">
        <f t="shared" si="24"/>
        <v>0</v>
      </c>
      <c r="T15" s="30">
        <f t="shared" si="25"/>
        <v>0</v>
      </c>
      <c r="U15" s="30">
        <v>0</v>
      </c>
      <c r="V15" s="31">
        <f>U15+T15+S15+R15+Q15+P15</f>
        <v>0</v>
      </c>
      <c r="W15" s="31">
        <f>IF(P15&gt;15000,15000,P15)</f>
        <v>0</v>
      </c>
      <c r="X15" s="31">
        <f>V15</f>
        <v>0</v>
      </c>
      <c r="Y15" s="30">
        <f t="shared" si="13"/>
        <v>0</v>
      </c>
      <c r="Z15" s="30">
        <f>CEILING(X15*0.75%,1)</f>
        <v>0</v>
      </c>
      <c r="AA15" s="30">
        <v>0</v>
      </c>
      <c r="AB15" s="30">
        <v>0</v>
      </c>
      <c r="AC15" s="30">
        <v>0</v>
      </c>
      <c r="AD15" s="30">
        <f>+AC15+AB15+AA15+Z15+Y15</f>
        <v>0</v>
      </c>
      <c r="AE15" s="30">
        <f>V15-AD15</f>
        <v>0</v>
      </c>
      <c r="AF15" s="34"/>
      <c r="AG15" s="35"/>
      <c r="AH15" s="113"/>
      <c r="AI15" s="54"/>
      <c r="AJ15" s="42"/>
      <c r="AK15" s="42"/>
      <c r="AL15" s="42"/>
      <c r="AM15" s="241"/>
    </row>
    <row r="16" spans="1:39" s="126" customFormat="1" ht="27.6" customHeight="1">
      <c r="A16" s="160">
        <v>7</v>
      </c>
      <c r="B16" s="21">
        <v>12763</v>
      </c>
      <c r="C16" s="165" t="s">
        <v>106</v>
      </c>
      <c r="D16" s="23" t="s">
        <v>107</v>
      </c>
      <c r="E16" s="22" t="s">
        <v>104</v>
      </c>
      <c r="F16" s="216">
        <v>1115549862</v>
      </c>
      <c r="G16" s="14">
        <v>11792</v>
      </c>
      <c r="H16" s="115" t="s">
        <v>108</v>
      </c>
      <c r="I16" s="106">
        <v>14560</v>
      </c>
      <c r="J16" s="104">
        <v>0</v>
      </c>
      <c r="K16" s="104">
        <v>0</v>
      </c>
      <c r="L16" s="104">
        <v>0</v>
      </c>
      <c r="M16" s="16">
        <f>I16+J16+K16+L16</f>
        <v>14560</v>
      </c>
      <c r="N16" s="16">
        <v>0</v>
      </c>
      <c r="O16" s="16">
        <v>0</v>
      </c>
      <c r="P16" s="30">
        <f t="shared" si="26"/>
        <v>0</v>
      </c>
      <c r="Q16" s="30">
        <f t="shared" si="22"/>
        <v>0</v>
      </c>
      <c r="R16" s="30">
        <f t="shared" si="23"/>
        <v>0</v>
      </c>
      <c r="S16" s="30">
        <f t="shared" si="24"/>
        <v>0</v>
      </c>
      <c r="T16" s="30">
        <f t="shared" si="25"/>
        <v>0</v>
      </c>
      <c r="U16" s="30">
        <v>0</v>
      </c>
      <c r="V16" s="31">
        <f>U16+T16+S16+R16+Q16+P16</f>
        <v>0</v>
      </c>
      <c r="W16" s="31">
        <f>IF(P16&gt;15000,15000,P16)</f>
        <v>0</v>
      </c>
      <c r="X16" s="31">
        <f>V16</f>
        <v>0</v>
      </c>
      <c r="Y16" s="30">
        <f t="shared" si="13"/>
        <v>0</v>
      </c>
      <c r="Z16" s="30">
        <f>CEILING(X16*0.75%,1)</f>
        <v>0</v>
      </c>
      <c r="AA16" s="30">
        <v>0</v>
      </c>
      <c r="AB16" s="30">
        <v>0</v>
      </c>
      <c r="AC16" s="30">
        <v>0</v>
      </c>
      <c r="AD16" s="30">
        <f>+AC16+AB16+AA16+Z16+Y16</f>
        <v>0</v>
      </c>
      <c r="AE16" s="30">
        <f>V16-AD16</f>
        <v>0</v>
      </c>
      <c r="AF16" s="34"/>
      <c r="AG16" s="35"/>
      <c r="AH16" s="113"/>
      <c r="AI16" s="54"/>
      <c r="AJ16" s="42"/>
      <c r="AK16" s="42"/>
      <c r="AL16" s="42"/>
      <c r="AM16" s="241"/>
    </row>
    <row r="17" spans="1:41" s="126" customFormat="1" ht="27.6" customHeight="1">
      <c r="A17" s="160">
        <v>8</v>
      </c>
      <c r="B17" s="124">
        <v>12328</v>
      </c>
      <c r="C17" s="12" t="s">
        <v>109</v>
      </c>
      <c r="D17" s="23" t="s">
        <v>110</v>
      </c>
      <c r="E17" s="22" t="s">
        <v>104</v>
      </c>
      <c r="F17" s="16">
        <v>2111297171</v>
      </c>
      <c r="G17" s="14">
        <v>11637</v>
      </c>
      <c r="H17" s="127" t="s">
        <v>111</v>
      </c>
      <c r="I17" s="106">
        <v>18096</v>
      </c>
      <c r="J17" s="104">
        <v>0</v>
      </c>
      <c r="K17" s="104">
        <v>0</v>
      </c>
      <c r="L17" s="104">
        <v>0</v>
      </c>
      <c r="M17" s="16">
        <f>I17+J17+K17+L17</f>
        <v>18096</v>
      </c>
      <c r="N17" s="16">
        <v>30</v>
      </c>
      <c r="O17" s="16">
        <v>0</v>
      </c>
      <c r="P17" s="30">
        <f t="shared" si="26"/>
        <v>18096</v>
      </c>
      <c r="Q17" s="30">
        <f t="shared" si="22"/>
        <v>0</v>
      </c>
      <c r="R17" s="30">
        <f t="shared" si="23"/>
        <v>0</v>
      </c>
      <c r="S17" s="30">
        <f t="shared" si="24"/>
        <v>0</v>
      </c>
      <c r="T17" s="30">
        <f t="shared" si="25"/>
        <v>0</v>
      </c>
      <c r="U17" s="30">
        <v>0</v>
      </c>
      <c r="V17" s="31">
        <f>U17+T17+S17+R17+Q17+P17</f>
        <v>18096</v>
      </c>
      <c r="W17" s="31">
        <f>IF(P17&gt;15000,15000,P17)</f>
        <v>15000</v>
      </c>
      <c r="X17" s="31">
        <f>V17</f>
        <v>18096</v>
      </c>
      <c r="Y17" s="30">
        <f t="shared" si="13"/>
        <v>1800</v>
      </c>
      <c r="Z17" s="30">
        <f>CEILING(X17*0.75%,1)</f>
        <v>136</v>
      </c>
      <c r="AA17" s="30">
        <v>0</v>
      </c>
      <c r="AB17" s="30">
        <v>0</v>
      </c>
      <c r="AC17" s="30">
        <v>0</v>
      </c>
      <c r="AD17" s="30">
        <f>+AC17+AB17+AA17+Z17+Y17</f>
        <v>1936</v>
      </c>
      <c r="AE17" s="30">
        <f>V17-AD17</f>
        <v>16160</v>
      </c>
      <c r="AF17" s="34" t="s">
        <v>90</v>
      </c>
      <c r="AG17" s="183">
        <v>44187</v>
      </c>
      <c r="AH17" s="113"/>
      <c r="AI17" s="54"/>
      <c r="AJ17" s="42"/>
      <c r="AK17" s="42"/>
      <c r="AL17" s="42"/>
      <c r="AM17" s="241"/>
    </row>
    <row r="18" spans="1:41" s="117" customFormat="1" ht="40.5" customHeight="1">
      <c r="A18" s="13">
        <v>9</v>
      </c>
      <c r="B18" s="75">
        <v>12671</v>
      </c>
      <c r="C18" s="25" t="s">
        <v>112</v>
      </c>
      <c r="D18" s="25" t="s">
        <v>113</v>
      </c>
      <c r="E18" s="12" t="s">
        <v>114</v>
      </c>
      <c r="F18" s="16">
        <v>6717158986</v>
      </c>
      <c r="G18" s="14">
        <v>11700</v>
      </c>
      <c r="H18" s="89" t="s">
        <v>115</v>
      </c>
      <c r="I18" s="106">
        <v>16200</v>
      </c>
      <c r="J18" s="104">
        <v>0</v>
      </c>
      <c r="K18" s="104">
        <v>0</v>
      </c>
      <c r="L18" s="104">
        <v>0</v>
      </c>
      <c r="M18" s="16">
        <f t="shared" ref="M18:M28" si="27">I18+J18+K18+L18</f>
        <v>16200</v>
      </c>
      <c r="N18" s="16">
        <v>24</v>
      </c>
      <c r="O18" s="16">
        <v>0</v>
      </c>
      <c r="P18" s="30">
        <f>ROUND(I18/30*N18,0)</f>
        <v>12960</v>
      </c>
      <c r="Q18" s="30">
        <f>ROUND(J18/30*N18,0)</f>
        <v>0</v>
      </c>
      <c r="R18" s="30">
        <f>ROUND(K18/30*N18,0)</f>
        <v>0</v>
      </c>
      <c r="S18" s="30">
        <f>ROUND(I18/30/8*2*O18,0)</f>
        <v>0</v>
      </c>
      <c r="T18" s="30">
        <f t="shared" ref="T18:T28" si="28">AK18-P18</f>
        <v>530</v>
      </c>
      <c r="U18" s="30">
        <v>0</v>
      </c>
      <c r="V18" s="31">
        <f t="shared" ref="V18:V28" si="29">U18+T18+S18+R18+Q18+P18</f>
        <v>13490</v>
      </c>
      <c r="W18" s="31">
        <f t="shared" ref="W18:W28" si="30">IF(P18&gt;15000,15000,P18)</f>
        <v>12960</v>
      </c>
      <c r="X18" s="31">
        <f t="shared" ref="X18:X28" si="31">V18</f>
        <v>13490</v>
      </c>
      <c r="Y18" s="30">
        <f t="shared" si="13"/>
        <v>1555</v>
      </c>
      <c r="Z18" s="30">
        <f t="shared" ref="Z18:Z28" si="32">CEILING(X18*0.75%,1)</f>
        <v>102</v>
      </c>
      <c r="AA18" s="30">
        <v>0</v>
      </c>
      <c r="AB18" s="30">
        <v>0</v>
      </c>
      <c r="AC18" s="30">
        <v>0</v>
      </c>
      <c r="AD18" s="30">
        <f t="shared" ref="AD18:AD28" si="33">Y18+Z18+AA18+AB18+AC18</f>
        <v>1657</v>
      </c>
      <c r="AE18" s="30">
        <f t="shared" ref="AE18:AE28" si="34">V18-AD18</f>
        <v>11833</v>
      </c>
      <c r="AF18" s="34" t="s">
        <v>90</v>
      </c>
      <c r="AG18" s="183">
        <v>44187</v>
      </c>
      <c r="AI18" s="52">
        <v>71</v>
      </c>
      <c r="AJ18" s="116">
        <v>0</v>
      </c>
      <c r="AK18" s="16">
        <f t="shared" ref="AK18:AK20" si="35">190*AI18+15*AJ18</f>
        <v>13490</v>
      </c>
      <c r="AL18" s="116">
        <f t="shared" ref="AL18:AL20" si="36">AK18-V18</f>
        <v>0</v>
      </c>
      <c r="AO18" s="242"/>
    </row>
    <row r="19" spans="1:41" s="117" customFormat="1" ht="40.5" customHeight="1">
      <c r="A19" s="160">
        <v>10</v>
      </c>
      <c r="B19" s="119">
        <v>10929</v>
      </c>
      <c r="C19" s="12" t="s">
        <v>116</v>
      </c>
      <c r="D19" s="120" t="s">
        <v>117</v>
      </c>
      <c r="E19" s="12" t="s">
        <v>118</v>
      </c>
      <c r="F19" s="121">
        <v>3011034066</v>
      </c>
      <c r="G19" s="14">
        <v>960</v>
      </c>
      <c r="H19" s="89" t="s">
        <v>119</v>
      </c>
      <c r="I19" s="106">
        <v>16200</v>
      </c>
      <c r="J19" s="104">
        <v>0</v>
      </c>
      <c r="K19" s="104">
        <v>0</v>
      </c>
      <c r="L19" s="104">
        <v>0</v>
      </c>
      <c r="M19" s="16">
        <f t="shared" si="27"/>
        <v>16200</v>
      </c>
      <c r="N19" s="16">
        <v>23</v>
      </c>
      <c r="O19" s="16">
        <v>0</v>
      </c>
      <c r="P19" s="30">
        <f t="shared" ref="P19:P31" si="37">ROUND(I19/30*N19,0)</f>
        <v>12420</v>
      </c>
      <c r="Q19" s="30">
        <f t="shared" ref="Q19:Q31" si="38">ROUND(J19/30*N19,0)</f>
        <v>0</v>
      </c>
      <c r="R19" s="30">
        <f t="shared" ref="R19:R31" si="39">ROUND(K19/30*N19,0)</f>
        <v>0</v>
      </c>
      <c r="S19" s="30">
        <f t="shared" ref="S19:S31" si="40">ROUND(I19/30/8*2*O19,0)</f>
        <v>0</v>
      </c>
      <c r="T19" s="30">
        <f t="shared" si="28"/>
        <v>120</v>
      </c>
      <c r="U19" s="30">
        <v>0</v>
      </c>
      <c r="V19" s="31">
        <f t="shared" si="29"/>
        <v>12540</v>
      </c>
      <c r="W19" s="31">
        <f t="shared" si="30"/>
        <v>12420</v>
      </c>
      <c r="X19" s="31">
        <f t="shared" si="31"/>
        <v>12540</v>
      </c>
      <c r="Y19" s="30">
        <f t="shared" si="13"/>
        <v>1490</v>
      </c>
      <c r="Z19" s="30">
        <f t="shared" si="32"/>
        <v>95</v>
      </c>
      <c r="AA19" s="30">
        <v>0</v>
      </c>
      <c r="AB19" s="30">
        <v>0</v>
      </c>
      <c r="AC19" s="30">
        <v>0</v>
      </c>
      <c r="AD19" s="30">
        <f t="shared" si="33"/>
        <v>1585</v>
      </c>
      <c r="AE19" s="30">
        <f t="shared" si="34"/>
        <v>10955</v>
      </c>
      <c r="AF19" s="34" t="s">
        <v>90</v>
      </c>
      <c r="AG19" s="183">
        <v>44187</v>
      </c>
      <c r="AI19" s="52">
        <v>66</v>
      </c>
      <c r="AJ19" s="116">
        <v>0</v>
      </c>
      <c r="AK19" s="16">
        <f t="shared" si="35"/>
        <v>12540</v>
      </c>
      <c r="AL19" s="116">
        <f t="shared" si="36"/>
        <v>0</v>
      </c>
      <c r="AO19" s="242"/>
    </row>
    <row r="20" spans="1:41" s="117" customFormat="1" ht="40.5" customHeight="1">
      <c r="A20" s="160">
        <v>11</v>
      </c>
      <c r="B20" s="21">
        <v>12524</v>
      </c>
      <c r="C20" s="25" t="s">
        <v>120</v>
      </c>
      <c r="D20" s="25" t="s">
        <v>121</v>
      </c>
      <c r="E20" s="12" t="s">
        <v>118</v>
      </c>
      <c r="F20" s="16">
        <v>1114836990</v>
      </c>
      <c r="G20" s="122">
        <v>11553</v>
      </c>
      <c r="H20" s="115" t="s">
        <v>122</v>
      </c>
      <c r="I20" s="106">
        <v>16200</v>
      </c>
      <c r="J20" s="104">
        <v>0</v>
      </c>
      <c r="K20" s="104">
        <v>0</v>
      </c>
      <c r="L20" s="104">
        <v>0</v>
      </c>
      <c r="M20" s="16">
        <f t="shared" si="27"/>
        <v>16200</v>
      </c>
      <c r="N20" s="16">
        <v>30</v>
      </c>
      <c r="O20" s="16">
        <v>0</v>
      </c>
      <c r="P20" s="30">
        <f t="shared" si="37"/>
        <v>16200</v>
      </c>
      <c r="Q20" s="30">
        <f t="shared" si="38"/>
        <v>0</v>
      </c>
      <c r="R20" s="30">
        <f t="shared" si="39"/>
        <v>0</v>
      </c>
      <c r="S20" s="30">
        <f t="shared" si="40"/>
        <v>0</v>
      </c>
      <c r="T20" s="30">
        <f t="shared" si="28"/>
        <v>710</v>
      </c>
      <c r="U20" s="30">
        <v>0</v>
      </c>
      <c r="V20" s="31">
        <f t="shared" si="29"/>
        <v>16910</v>
      </c>
      <c r="W20" s="31">
        <f t="shared" si="30"/>
        <v>15000</v>
      </c>
      <c r="X20" s="31">
        <f t="shared" si="31"/>
        <v>16910</v>
      </c>
      <c r="Y20" s="30">
        <f t="shared" si="13"/>
        <v>1800</v>
      </c>
      <c r="Z20" s="30">
        <f t="shared" si="32"/>
        <v>127</v>
      </c>
      <c r="AA20" s="30">
        <v>0</v>
      </c>
      <c r="AB20" s="30">
        <v>0</v>
      </c>
      <c r="AC20" s="30">
        <v>0</v>
      </c>
      <c r="AD20" s="30">
        <f t="shared" si="33"/>
        <v>1927</v>
      </c>
      <c r="AE20" s="30">
        <f t="shared" si="34"/>
        <v>14983</v>
      </c>
      <c r="AF20" s="34" t="s">
        <v>90</v>
      </c>
      <c r="AG20" s="183">
        <v>44187</v>
      </c>
      <c r="AI20" s="52">
        <v>89</v>
      </c>
      <c r="AJ20" s="116">
        <v>0</v>
      </c>
      <c r="AK20" s="16">
        <f t="shared" si="35"/>
        <v>16910</v>
      </c>
      <c r="AL20" s="116">
        <f t="shared" si="36"/>
        <v>0</v>
      </c>
      <c r="AO20" s="242"/>
    </row>
    <row r="21" spans="1:41" s="219" customFormat="1" ht="40.5" customHeight="1">
      <c r="A21" s="13">
        <v>12</v>
      </c>
      <c r="B21" s="217">
        <v>10923</v>
      </c>
      <c r="C21" s="12" t="s">
        <v>123</v>
      </c>
      <c r="D21" s="12" t="s">
        <v>124</v>
      </c>
      <c r="E21" s="12" t="s">
        <v>125</v>
      </c>
      <c r="F21" s="12">
        <v>2110299368</v>
      </c>
      <c r="G21" s="14">
        <v>950</v>
      </c>
      <c r="H21" s="89" t="s">
        <v>126</v>
      </c>
      <c r="I21" s="106">
        <v>16200</v>
      </c>
      <c r="J21" s="104">
        <v>0</v>
      </c>
      <c r="K21" s="104">
        <v>0</v>
      </c>
      <c r="L21" s="104">
        <v>0</v>
      </c>
      <c r="M21" s="16">
        <f t="shared" si="27"/>
        <v>16200</v>
      </c>
      <c r="N21" s="12">
        <v>19</v>
      </c>
      <c r="O21" s="16">
        <v>0</v>
      </c>
      <c r="P21" s="30">
        <f t="shared" si="37"/>
        <v>10260</v>
      </c>
      <c r="Q21" s="30">
        <f t="shared" si="38"/>
        <v>0</v>
      </c>
      <c r="R21" s="30">
        <f t="shared" si="39"/>
        <v>0</v>
      </c>
      <c r="S21" s="30">
        <f t="shared" si="40"/>
        <v>0</v>
      </c>
      <c r="T21" s="30">
        <f t="shared" si="28"/>
        <v>380</v>
      </c>
      <c r="U21" s="30">
        <v>0</v>
      </c>
      <c r="V21" s="31">
        <f t="shared" si="29"/>
        <v>10640</v>
      </c>
      <c r="W21" s="31">
        <f t="shared" si="30"/>
        <v>10260</v>
      </c>
      <c r="X21" s="31">
        <f t="shared" si="31"/>
        <v>10640</v>
      </c>
      <c r="Y21" s="30">
        <f t="shared" si="13"/>
        <v>1231</v>
      </c>
      <c r="Z21" s="30">
        <f t="shared" si="32"/>
        <v>80</v>
      </c>
      <c r="AA21" s="30">
        <v>0</v>
      </c>
      <c r="AB21" s="30">
        <v>0</v>
      </c>
      <c r="AC21" s="30">
        <v>0</v>
      </c>
      <c r="AD21" s="30">
        <f t="shared" si="33"/>
        <v>1311</v>
      </c>
      <c r="AE21" s="30">
        <f t="shared" si="34"/>
        <v>9329</v>
      </c>
      <c r="AF21" s="34" t="s">
        <v>90</v>
      </c>
      <c r="AG21" s="183">
        <v>44187</v>
      </c>
      <c r="AH21" s="117"/>
      <c r="AI21" s="218">
        <v>56</v>
      </c>
      <c r="AJ21" s="116">
        <v>0</v>
      </c>
      <c r="AK21" s="16">
        <f>190*AI21+15*AJ21</f>
        <v>10640</v>
      </c>
      <c r="AL21" s="116">
        <f>AK21-V21</f>
        <v>0</v>
      </c>
      <c r="AM21" s="42"/>
    </row>
    <row r="22" spans="1:41" s="219" customFormat="1" ht="40.5" customHeight="1">
      <c r="A22" s="160">
        <v>13</v>
      </c>
      <c r="B22" s="217">
        <v>11133</v>
      </c>
      <c r="C22" s="12" t="s">
        <v>127</v>
      </c>
      <c r="D22" s="12" t="s">
        <v>128</v>
      </c>
      <c r="E22" s="12" t="s">
        <v>129</v>
      </c>
      <c r="F22" s="16">
        <v>2109638618</v>
      </c>
      <c r="G22" s="14">
        <v>1159</v>
      </c>
      <c r="H22" s="89" t="s">
        <v>130</v>
      </c>
      <c r="I22" s="106">
        <v>16200</v>
      </c>
      <c r="J22" s="104">
        <v>0</v>
      </c>
      <c r="K22" s="104">
        <v>0</v>
      </c>
      <c r="L22" s="104">
        <v>0</v>
      </c>
      <c r="M22" s="16">
        <f t="shared" si="27"/>
        <v>16200</v>
      </c>
      <c r="N22" s="12">
        <v>14</v>
      </c>
      <c r="O22" s="16">
        <v>0</v>
      </c>
      <c r="P22" s="30">
        <f t="shared" si="37"/>
        <v>7560</v>
      </c>
      <c r="Q22" s="30">
        <f t="shared" si="38"/>
        <v>0</v>
      </c>
      <c r="R22" s="30">
        <f t="shared" si="39"/>
        <v>0</v>
      </c>
      <c r="S22" s="30">
        <f t="shared" si="40"/>
        <v>0</v>
      </c>
      <c r="T22" s="30">
        <f t="shared" si="28"/>
        <v>40</v>
      </c>
      <c r="U22" s="30">
        <v>0</v>
      </c>
      <c r="V22" s="31">
        <f t="shared" si="29"/>
        <v>7600</v>
      </c>
      <c r="W22" s="31">
        <f t="shared" si="30"/>
        <v>7560</v>
      </c>
      <c r="X22" s="31">
        <f t="shared" si="31"/>
        <v>7600</v>
      </c>
      <c r="Y22" s="30">
        <f t="shared" si="13"/>
        <v>907</v>
      </c>
      <c r="Z22" s="30">
        <f t="shared" si="32"/>
        <v>57</v>
      </c>
      <c r="AA22" s="30">
        <v>0</v>
      </c>
      <c r="AB22" s="30">
        <v>0</v>
      </c>
      <c r="AC22" s="30">
        <v>0</v>
      </c>
      <c r="AD22" s="30">
        <f t="shared" si="33"/>
        <v>964</v>
      </c>
      <c r="AE22" s="30">
        <f t="shared" si="34"/>
        <v>6636</v>
      </c>
      <c r="AF22" s="34" t="s">
        <v>90</v>
      </c>
      <c r="AG22" s="183">
        <v>44187</v>
      </c>
      <c r="AH22" s="117"/>
      <c r="AI22" s="218">
        <v>40</v>
      </c>
      <c r="AJ22" s="116">
        <v>0</v>
      </c>
      <c r="AK22" s="16">
        <f>190*AI22+15*AJ22</f>
        <v>7600</v>
      </c>
      <c r="AL22" s="116">
        <f>AK22-V22</f>
        <v>0</v>
      </c>
      <c r="AM22" s="42"/>
    </row>
    <row r="23" spans="1:41" s="176" customFormat="1" ht="40.5" customHeight="1">
      <c r="A23" s="160">
        <v>14</v>
      </c>
      <c r="B23" s="21">
        <v>12870</v>
      </c>
      <c r="C23" s="23" t="s">
        <v>131</v>
      </c>
      <c r="D23" s="23" t="s">
        <v>132</v>
      </c>
      <c r="E23" s="12" t="s">
        <v>118</v>
      </c>
      <c r="F23" s="114">
        <v>1115747058</v>
      </c>
      <c r="G23" s="14">
        <v>11899</v>
      </c>
      <c r="H23" s="127" t="s">
        <v>133</v>
      </c>
      <c r="I23" s="106">
        <v>16200</v>
      </c>
      <c r="J23" s="104">
        <v>0</v>
      </c>
      <c r="K23" s="104">
        <v>0</v>
      </c>
      <c r="L23" s="104">
        <v>0</v>
      </c>
      <c r="M23" s="16">
        <f t="shared" si="27"/>
        <v>16200</v>
      </c>
      <c r="N23" s="12">
        <v>15</v>
      </c>
      <c r="O23" s="16">
        <v>0</v>
      </c>
      <c r="P23" s="30">
        <f t="shared" si="37"/>
        <v>8100</v>
      </c>
      <c r="Q23" s="30">
        <f t="shared" si="38"/>
        <v>0</v>
      </c>
      <c r="R23" s="30">
        <f t="shared" si="39"/>
        <v>0</v>
      </c>
      <c r="S23" s="30">
        <f t="shared" si="40"/>
        <v>0</v>
      </c>
      <c r="T23" s="30">
        <f t="shared" si="28"/>
        <v>70</v>
      </c>
      <c r="U23" s="30">
        <v>0</v>
      </c>
      <c r="V23" s="31">
        <f t="shared" si="29"/>
        <v>8170</v>
      </c>
      <c r="W23" s="31">
        <f t="shared" si="30"/>
        <v>8100</v>
      </c>
      <c r="X23" s="31">
        <f t="shared" si="31"/>
        <v>8170</v>
      </c>
      <c r="Y23" s="30">
        <f t="shared" si="13"/>
        <v>972</v>
      </c>
      <c r="Z23" s="30">
        <f t="shared" si="32"/>
        <v>62</v>
      </c>
      <c r="AA23" s="30">
        <v>0</v>
      </c>
      <c r="AB23" s="30">
        <v>0</v>
      </c>
      <c r="AC23" s="30">
        <v>0</v>
      </c>
      <c r="AD23" s="30">
        <f t="shared" si="33"/>
        <v>1034</v>
      </c>
      <c r="AE23" s="30">
        <f t="shared" si="34"/>
        <v>7136</v>
      </c>
      <c r="AF23" s="34" t="s">
        <v>90</v>
      </c>
      <c r="AG23" s="183">
        <v>44187</v>
      </c>
      <c r="AH23" s="117"/>
      <c r="AI23" s="218">
        <v>43</v>
      </c>
      <c r="AJ23" s="116">
        <v>0</v>
      </c>
      <c r="AK23" s="16">
        <f>190*AI23+15*AJ23</f>
        <v>8170</v>
      </c>
      <c r="AL23" s="116">
        <f>AK23-V23</f>
        <v>0</v>
      </c>
      <c r="AM23" s="42"/>
    </row>
    <row r="24" spans="1:41" s="117" customFormat="1" ht="40.5" customHeight="1">
      <c r="A24" s="13">
        <v>15</v>
      </c>
      <c r="B24" s="119">
        <v>10931</v>
      </c>
      <c r="C24" s="12" t="s">
        <v>134</v>
      </c>
      <c r="D24" s="120" t="s">
        <v>135</v>
      </c>
      <c r="E24" s="12" t="s">
        <v>136</v>
      </c>
      <c r="F24" s="121">
        <v>2105973079</v>
      </c>
      <c r="G24" s="122">
        <v>958</v>
      </c>
      <c r="H24" s="89" t="s">
        <v>137</v>
      </c>
      <c r="I24" s="106">
        <v>16200</v>
      </c>
      <c r="J24" s="104">
        <v>0</v>
      </c>
      <c r="K24" s="104">
        <v>0</v>
      </c>
      <c r="L24" s="104">
        <v>0</v>
      </c>
      <c r="M24" s="16">
        <f t="shared" si="27"/>
        <v>16200</v>
      </c>
      <c r="N24" s="16">
        <v>29</v>
      </c>
      <c r="O24" s="16">
        <v>0</v>
      </c>
      <c r="P24" s="30">
        <f t="shared" si="37"/>
        <v>15660</v>
      </c>
      <c r="Q24" s="30">
        <f t="shared" si="38"/>
        <v>0</v>
      </c>
      <c r="R24" s="30">
        <f t="shared" si="39"/>
        <v>0</v>
      </c>
      <c r="S24" s="30">
        <f t="shared" si="40"/>
        <v>0</v>
      </c>
      <c r="T24" s="30">
        <f t="shared" si="28"/>
        <v>490</v>
      </c>
      <c r="U24" s="30">
        <v>0</v>
      </c>
      <c r="V24" s="31">
        <f t="shared" si="29"/>
        <v>16150</v>
      </c>
      <c r="W24" s="31">
        <f t="shared" si="30"/>
        <v>15000</v>
      </c>
      <c r="X24" s="31">
        <f t="shared" si="31"/>
        <v>16150</v>
      </c>
      <c r="Y24" s="30">
        <f t="shared" si="13"/>
        <v>1800</v>
      </c>
      <c r="Z24" s="30">
        <f t="shared" si="32"/>
        <v>122</v>
      </c>
      <c r="AA24" s="30">
        <v>0</v>
      </c>
      <c r="AB24" s="30">
        <v>0</v>
      </c>
      <c r="AC24" s="30">
        <v>0</v>
      </c>
      <c r="AD24" s="30">
        <f t="shared" si="33"/>
        <v>1922</v>
      </c>
      <c r="AE24" s="30">
        <f t="shared" si="34"/>
        <v>14228</v>
      </c>
      <c r="AF24" s="34" t="s">
        <v>90</v>
      </c>
      <c r="AG24" s="183">
        <v>44187</v>
      </c>
      <c r="AI24" s="52">
        <v>85</v>
      </c>
      <c r="AJ24" s="116">
        <v>0</v>
      </c>
      <c r="AK24" s="16">
        <f t="shared" ref="AK24:AK28" si="41">190*AI24+15*AJ24</f>
        <v>16150</v>
      </c>
      <c r="AL24" s="116">
        <f t="shared" ref="AL24:AL28" si="42">AK24-V24</f>
        <v>0</v>
      </c>
      <c r="AM24" s="42"/>
    </row>
    <row r="25" spans="1:41" s="117" customFormat="1" ht="40.5" customHeight="1">
      <c r="A25" s="160">
        <v>16</v>
      </c>
      <c r="B25" s="119">
        <v>10926</v>
      </c>
      <c r="C25" s="12" t="s">
        <v>138</v>
      </c>
      <c r="D25" s="120" t="s">
        <v>139</v>
      </c>
      <c r="E25" s="12" t="s">
        <v>136</v>
      </c>
      <c r="F25" s="121">
        <v>3011033570</v>
      </c>
      <c r="G25" s="218">
        <v>953</v>
      </c>
      <c r="H25" s="89" t="s">
        <v>140</v>
      </c>
      <c r="I25" s="106">
        <v>16200</v>
      </c>
      <c r="J25" s="104">
        <v>0</v>
      </c>
      <c r="K25" s="104">
        <v>0</v>
      </c>
      <c r="L25" s="104">
        <v>0</v>
      </c>
      <c r="M25" s="16">
        <f t="shared" si="27"/>
        <v>16200</v>
      </c>
      <c r="N25" s="16">
        <v>28</v>
      </c>
      <c r="O25" s="16">
        <v>0</v>
      </c>
      <c r="P25" s="30">
        <f t="shared" si="37"/>
        <v>15120</v>
      </c>
      <c r="Q25" s="30">
        <f t="shared" si="38"/>
        <v>0</v>
      </c>
      <c r="R25" s="30">
        <f t="shared" si="39"/>
        <v>0</v>
      </c>
      <c r="S25" s="30">
        <f t="shared" si="40"/>
        <v>0</v>
      </c>
      <c r="T25" s="30">
        <f t="shared" si="28"/>
        <v>270</v>
      </c>
      <c r="U25" s="30">
        <v>0</v>
      </c>
      <c r="V25" s="31">
        <f t="shared" si="29"/>
        <v>15390</v>
      </c>
      <c r="W25" s="31">
        <f t="shared" si="30"/>
        <v>15000</v>
      </c>
      <c r="X25" s="31">
        <f t="shared" si="31"/>
        <v>15390</v>
      </c>
      <c r="Y25" s="30">
        <f t="shared" si="13"/>
        <v>1800</v>
      </c>
      <c r="Z25" s="30">
        <f t="shared" si="32"/>
        <v>116</v>
      </c>
      <c r="AA25" s="30">
        <v>0</v>
      </c>
      <c r="AB25" s="30">
        <v>0</v>
      </c>
      <c r="AC25" s="30">
        <v>0</v>
      </c>
      <c r="AD25" s="30">
        <f t="shared" si="33"/>
        <v>1916</v>
      </c>
      <c r="AE25" s="30">
        <f t="shared" si="34"/>
        <v>13474</v>
      </c>
      <c r="AF25" s="34" t="s">
        <v>90</v>
      </c>
      <c r="AG25" s="183">
        <v>44187</v>
      </c>
      <c r="AI25" s="52">
        <v>81</v>
      </c>
      <c r="AJ25" s="116">
        <v>0</v>
      </c>
      <c r="AK25" s="16">
        <f t="shared" si="41"/>
        <v>15390</v>
      </c>
      <c r="AL25" s="116">
        <f t="shared" si="42"/>
        <v>0</v>
      </c>
      <c r="AM25" s="42"/>
    </row>
    <row r="26" spans="1:41" s="117" customFormat="1" ht="40.5" customHeight="1">
      <c r="A26" s="160">
        <v>17</v>
      </c>
      <c r="B26" s="119">
        <v>11267</v>
      </c>
      <c r="C26" s="12" t="s">
        <v>141</v>
      </c>
      <c r="D26" s="12" t="s">
        <v>142</v>
      </c>
      <c r="E26" s="12" t="s">
        <v>136</v>
      </c>
      <c r="F26" s="13">
        <v>1114620462</v>
      </c>
      <c r="G26" s="14">
        <v>1293</v>
      </c>
      <c r="H26" s="89" t="s">
        <v>143</v>
      </c>
      <c r="I26" s="106">
        <v>16200</v>
      </c>
      <c r="J26" s="104">
        <v>0</v>
      </c>
      <c r="K26" s="104">
        <v>0</v>
      </c>
      <c r="L26" s="104">
        <v>0</v>
      </c>
      <c r="M26" s="16">
        <f t="shared" si="27"/>
        <v>16200</v>
      </c>
      <c r="N26" s="16">
        <v>16</v>
      </c>
      <c r="O26" s="16">
        <v>0</v>
      </c>
      <c r="P26" s="30">
        <f t="shared" si="37"/>
        <v>8640</v>
      </c>
      <c r="Q26" s="30">
        <f t="shared" si="38"/>
        <v>0</v>
      </c>
      <c r="R26" s="30">
        <f t="shared" si="39"/>
        <v>0</v>
      </c>
      <c r="S26" s="30">
        <f t="shared" si="40"/>
        <v>0</v>
      </c>
      <c r="T26" s="30">
        <f t="shared" si="28"/>
        <v>290</v>
      </c>
      <c r="U26" s="30">
        <v>0</v>
      </c>
      <c r="V26" s="31">
        <f t="shared" si="29"/>
        <v>8930</v>
      </c>
      <c r="W26" s="31">
        <f t="shared" si="30"/>
        <v>8640</v>
      </c>
      <c r="X26" s="31">
        <f t="shared" si="31"/>
        <v>8930</v>
      </c>
      <c r="Y26" s="30">
        <f t="shared" si="13"/>
        <v>1037</v>
      </c>
      <c r="Z26" s="30">
        <f t="shared" si="32"/>
        <v>67</v>
      </c>
      <c r="AA26" s="30">
        <v>0</v>
      </c>
      <c r="AB26" s="30">
        <v>0</v>
      </c>
      <c r="AC26" s="30">
        <v>0</v>
      </c>
      <c r="AD26" s="30">
        <f t="shared" si="33"/>
        <v>1104</v>
      </c>
      <c r="AE26" s="30">
        <f t="shared" si="34"/>
        <v>7826</v>
      </c>
      <c r="AF26" s="34" t="s">
        <v>90</v>
      </c>
      <c r="AG26" s="183">
        <v>44187</v>
      </c>
      <c r="AI26" s="52">
        <v>47</v>
      </c>
      <c r="AJ26" s="116">
        <v>0</v>
      </c>
      <c r="AK26" s="16">
        <f t="shared" si="41"/>
        <v>8930</v>
      </c>
      <c r="AL26" s="116">
        <f t="shared" si="42"/>
        <v>0</v>
      </c>
    </row>
    <row r="27" spans="1:41" s="117" customFormat="1" ht="40.5" customHeight="1">
      <c r="A27" s="13">
        <v>18</v>
      </c>
      <c r="B27" s="119">
        <v>10927</v>
      </c>
      <c r="C27" s="12" t="s">
        <v>144</v>
      </c>
      <c r="D27" s="120" t="s">
        <v>145</v>
      </c>
      <c r="E27" s="12" t="s">
        <v>136</v>
      </c>
      <c r="F27" s="121">
        <v>2105972983</v>
      </c>
      <c r="G27" s="14">
        <v>954</v>
      </c>
      <c r="H27" s="89" t="s">
        <v>146</v>
      </c>
      <c r="I27" s="106">
        <v>16200</v>
      </c>
      <c r="J27" s="104">
        <v>0</v>
      </c>
      <c r="K27" s="104">
        <v>0</v>
      </c>
      <c r="L27" s="104">
        <v>0</v>
      </c>
      <c r="M27" s="16">
        <f t="shared" si="27"/>
        <v>16200</v>
      </c>
      <c r="N27" s="16">
        <v>29</v>
      </c>
      <c r="O27" s="16">
        <v>0</v>
      </c>
      <c r="P27" s="30">
        <f t="shared" si="37"/>
        <v>15660</v>
      </c>
      <c r="Q27" s="30">
        <f t="shared" si="38"/>
        <v>0</v>
      </c>
      <c r="R27" s="30">
        <f t="shared" si="39"/>
        <v>0</v>
      </c>
      <c r="S27" s="30">
        <f t="shared" si="40"/>
        <v>0</v>
      </c>
      <c r="T27" s="30">
        <f t="shared" si="28"/>
        <v>300</v>
      </c>
      <c r="U27" s="30">
        <v>0</v>
      </c>
      <c r="V27" s="31">
        <f t="shared" si="29"/>
        <v>15960</v>
      </c>
      <c r="W27" s="31">
        <f t="shared" si="30"/>
        <v>15000</v>
      </c>
      <c r="X27" s="31">
        <f t="shared" si="31"/>
        <v>15960</v>
      </c>
      <c r="Y27" s="30">
        <f t="shared" si="13"/>
        <v>1800</v>
      </c>
      <c r="Z27" s="30">
        <f t="shared" si="32"/>
        <v>120</v>
      </c>
      <c r="AA27" s="30">
        <v>0</v>
      </c>
      <c r="AB27" s="30">
        <v>0</v>
      </c>
      <c r="AC27" s="30">
        <v>0</v>
      </c>
      <c r="AD27" s="30">
        <f t="shared" si="33"/>
        <v>1920</v>
      </c>
      <c r="AE27" s="30">
        <f t="shared" si="34"/>
        <v>14040</v>
      </c>
      <c r="AF27" s="34" t="s">
        <v>90</v>
      </c>
      <c r="AG27" s="183">
        <v>44187</v>
      </c>
      <c r="AI27" s="52">
        <v>84</v>
      </c>
      <c r="AJ27" s="116">
        <v>0</v>
      </c>
      <c r="AK27" s="16">
        <f t="shared" si="41"/>
        <v>15960</v>
      </c>
      <c r="AL27" s="116">
        <f t="shared" si="42"/>
        <v>0</v>
      </c>
    </row>
    <row r="28" spans="1:41" s="117" customFormat="1" ht="40.5" customHeight="1">
      <c r="A28" s="160">
        <v>19</v>
      </c>
      <c r="B28" s="124">
        <v>12280</v>
      </c>
      <c r="C28" s="12" t="s">
        <v>147</v>
      </c>
      <c r="D28" s="25" t="s">
        <v>148</v>
      </c>
      <c r="E28" s="12" t="s">
        <v>136</v>
      </c>
      <c r="F28" s="13">
        <v>1114659901</v>
      </c>
      <c r="G28" s="14">
        <v>1306</v>
      </c>
      <c r="H28" s="80" t="s">
        <v>149</v>
      </c>
      <c r="I28" s="106">
        <v>16200</v>
      </c>
      <c r="J28" s="104">
        <v>0</v>
      </c>
      <c r="K28" s="104">
        <v>0</v>
      </c>
      <c r="L28" s="104">
        <v>0</v>
      </c>
      <c r="M28" s="16">
        <f t="shared" si="27"/>
        <v>16200</v>
      </c>
      <c r="N28" s="16">
        <v>14</v>
      </c>
      <c r="O28" s="16">
        <v>0</v>
      </c>
      <c r="P28" s="30">
        <f t="shared" si="37"/>
        <v>7560</v>
      </c>
      <c r="Q28" s="30">
        <f t="shared" si="38"/>
        <v>0</v>
      </c>
      <c r="R28" s="30">
        <f t="shared" si="39"/>
        <v>0</v>
      </c>
      <c r="S28" s="30">
        <f t="shared" si="40"/>
        <v>0</v>
      </c>
      <c r="T28" s="30">
        <f t="shared" si="28"/>
        <v>420</v>
      </c>
      <c r="U28" s="30">
        <v>0</v>
      </c>
      <c r="V28" s="31">
        <f t="shared" si="29"/>
        <v>7980</v>
      </c>
      <c r="W28" s="31">
        <f t="shared" si="30"/>
        <v>7560</v>
      </c>
      <c r="X28" s="31">
        <f t="shared" si="31"/>
        <v>7980</v>
      </c>
      <c r="Y28" s="30">
        <f t="shared" si="13"/>
        <v>907</v>
      </c>
      <c r="Z28" s="30">
        <f t="shared" si="32"/>
        <v>60</v>
      </c>
      <c r="AA28" s="30">
        <v>0</v>
      </c>
      <c r="AB28" s="30">
        <v>0</v>
      </c>
      <c r="AC28" s="30">
        <v>0</v>
      </c>
      <c r="AD28" s="30">
        <f t="shared" si="33"/>
        <v>967</v>
      </c>
      <c r="AE28" s="30">
        <f t="shared" si="34"/>
        <v>7013</v>
      </c>
      <c r="AF28" s="34" t="s">
        <v>90</v>
      </c>
      <c r="AG28" s="183">
        <v>44187</v>
      </c>
      <c r="AI28" s="52">
        <v>42</v>
      </c>
      <c r="AJ28" s="116">
        <v>0</v>
      </c>
      <c r="AK28" s="16">
        <f t="shared" si="41"/>
        <v>7980</v>
      </c>
      <c r="AL28" s="116">
        <f t="shared" si="42"/>
        <v>0</v>
      </c>
    </row>
    <row r="29" spans="1:41" s="117" customFormat="1" ht="40.5" customHeight="1">
      <c r="A29" s="160">
        <v>20</v>
      </c>
      <c r="B29" s="119">
        <v>10928</v>
      </c>
      <c r="C29" s="12" t="s">
        <v>150</v>
      </c>
      <c r="D29" s="120" t="s">
        <v>151</v>
      </c>
      <c r="E29" s="12" t="s">
        <v>136</v>
      </c>
      <c r="F29" s="121">
        <v>2105973033</v>
      </c>
      <c r="G29" s="122">
        <v>955</v>
      </c>
      <c r="H29" s="89" t="s">
        <v>152</v>
      </c>
      <c r="I29" s="106">
        <v>16200</v>
      </c>
      <c r="J29" s="104">
        <v>0</v>
      </c>
      <c r="K29" s="104">
        <v>0</v>
      </c>
      <c r="L29" s="104">
        <v>0</v>
      </c>
      <c r="M29" s="16">
        <f>I29+J29+K29+L29</f>
        <v>16200</v>
      </c>
      <c r="N29" s="16">
        <v>22</v>
      </c>
      <c r="O29" s="16">
        <v>0</v>
      </c>
      <c r="P29" s="30">
        <f t="shared" si="37"/>
        <v>11880</v>
      </c>
      <c r="Q29" s="30">
        <f t="shared" si="38"/>
        <v>0</v>
      </c>
      <c r="R29" s="30">
        <f t="shared" si="39"/>
        <v>0</v>
      </c>
      <c r="S29" s="30">
        <f t="shared" si="40"/>
        <v>0</v>
      </c>
      <c r="T29" s="30">
        <f>AK29-P29</f>
        <v>280</v>
      </c>
      <c r="U29" s="30">
        <v>0</v>
      </c>
      <c r="V29" s="31">
        <f>U29+T29+S29+R29+Q29+P29</f>
        <v>12160</v>
      </c>
      <c r="W29" s="31">
        <f>IF(P29&gt;15000,15000,P29)</f>
        <v>11880</v>
      </c>
      <c r="X29" s="31">
        <f>V29</f>
        <v>12160</v>
      </c>
      <c r="Y29" s="30">
        <f t="shared" si="13"/>
        <v>1426</v>
      </c>
      <c r="Z29" s="30">
        <f>CEILING(X29*0.75%,1)</f>
        <v>92</v>
      </c>
      <c r="AA29" s="30">
        <v>0</v>
      </c>
      <c r="AB29" s="30">
        <v>0</v>
      </c>
      <c r="AC29" s="30">
        <v>0</v>
      </c>
      <c r="AD29" s="30">
        <f>Y29+Z29+AA29+AB29+AC29</f>
        <v>1518</v>
      </c>
      <c r="AE29" s="30">
        <f>V29-AD29</f>
        <v>10642</v>
      </c>
      <c r="AF29" s="34" t="s">
        <v>90</v>
      </c>
      <c r="AG29" s="183">
        <v>44187</v>
      </c>
      <c r="AI29" s="52">
        <v>64</v>
      </c>
      <c r="AJ29" s="116">
        <v>0</v>
      </c>
      <c r="AK29" s="16">
        <f>190*AI29+15*AJ29</f>
        <v>12160</v>
      </c>
      <c r="AL29" s="116">
        <f>AK29-V29</f>
        <v>0</v>
      </c>
      <c r="AM29" s="42"/>
    </row>
    <row r="30" spans="1:41" s="117" customFormat="1" ht="40.5" customHeight="1">
      <c r="A30" s="13">
        <v>21</v>
      </c>
      <c r="B30" s="75">
        <v>12643</v>
      </c>
      <c r="C30" s="12" t="s">
        <v>153</v>
      </c>
      <c r="D30" s="228" t="s">
        <v>154</v>
      </c>
      <c r="E30" s="22" t="s">
        <v>104</v>
      </c>
      <c r="F30" s="16">
        <v>3011146051</v>
      </c>
      <c r="G30" s="14">
        <v>11672</v>
      </c>
      <c r="H30" s="125" t="s">
        <v>155</v>
      </c>
      <c r="I30" s="106">
        <v>16200</v>
      </c>
      <c r="J30" s="104">
        <v>0</v>
      </c>
      <c r="K30" s="104">
        <v>0</v>
      </c>
      <c r="L30" s="104">
        <v>0</v>
      </c>
      <c r="M30" s="16">
        <f>I30+J30+K30+L30</f>
        <v>16200</v>
      </c>
      <c r="N30" s="16">
        <v>25</v>
      </c>
      <c r="O30" s="16">
        <v>0</v>
      </c>
      <c r="P30" s="30">
        <f t="shared" si="37"/>
        <v>13500</v>
      </c>
      <c r="Q30" s="30">
        <f t="shared" si="38"/>
        <v>0</v>
      </c>
      <c r="R30" s="30">
        <f t="shared" si="39"/>
        <v>0</v>
      </c>
      <c r="S30" s="30">
        <f t="shared" si="40"/>
        <v>0</v>
      </c>
      <c r="T30" s="30">
        <f>AK30-P30</f>
        <v>370</v>
      </c>
      <c r="U30" s="30">
        <v>0</v>
      </c>
      <c r="V30" s="31">
        <f>U30+T30+S30+R30+Q30+P30</f>
        <v>13870</v>
      </c>
      <c r="W30" s="31">
        <f>IF(P30&gt;15000,15000,P30)</f>
        <v>13500</v>
      </c>
      <c r="X30" s="31">
        <f>V30</f>
        <v>13870</v>
      </c>
      <c r="Y30" s="30">
        <f t="shared" si="13"/>
        <v>1620</v>
      </c>
      <c r="Z30" s="30">
        <f>CEILING(X30*0.75%,1)</f>
        <v>105</v>
      </c>
      <c r="AA30" s="30">
        <v>0</v>
      </c>
      <c r="AB30" s="30">
        <v>0</v>
      </c>
      <c r="AC30" s="30">
        <v>0</v>
      </c>
      <c r="AD30" s="30">
        <f>Y30+Z30+AA30+AB30+AC30</f>
        <v>1725</v>
      </c>
      <c r="AE30" s="30">
        <f>V30-AD30</f>
        <v>12145</v>
      </c>
      <c r="AF30" s="34" t="s">
        <v>90</v>
      </c>
      <c r="AG30" s="183">
        <v>44187</v>
      </c>
      <c r="AH30" s="200"/>
      <c r="AI30" s="52">
        <v>73</v>
      </c>
      <c r="AJ30" s="116">
        <v>0</v>
      </c>
      <c r="AK30" s="16">
        <f>190*AI30+15*AJ30</f>
        <v>13870</v>
      </c>
      <c r="AL30" s="116">
        <f>AK30-V30</f>
        <v>0</v>
      </c>
      <c r="AM30" s="42"/>
    </row>
    <row r="31" spans="1:41" s="117" customFormat="1" ht="40.5" customHeight="1">
      <c r="A31" s="160">
        <v>22</v>
      </c>
      <c r="B31" s="75">
        <v>12612</v>
      </c>
      <c r="C31" s="12" t="s">
        <v>156</v>
      </c>
      <c r="D31" s="23" t="s">
        <v>157</v>
      </c>
      <c r="E31" s="22" t="s">
        <v>104</v>
      </c>
      <c r="F31" s="243">
        <v>1115302335</v>
      </c>
      <c r="G31" s="14">
        <v>11641</v>
      </c>
      <c r="H31" s="115" t="s">
        <v>158</v>
      </c>
      <c r="I31" s="106">
        <v>16200</v>
      </c>
      <c r="J31" s="104">
        <v>0</v>
      </c>
      <c r="K31" s="104">
        <v>0</v>
      </c>
      <c r="L31" s="104">
        <v>0</v>
      </c>
      <c r="M31" s="16">
        <f>I31+J31+K31+L31</f>
        <v>16200</v>
      </c>
      <c r="N31" s="16">
        <v>15</v>
      </c>
      <c r="O31" s="16">
        <v>0</v>
      </c>
      <c r="P31" s="30">
        <f t="shared" si="37"/>
        <v>8100</v>
      </c>
      <c r="Q31" s="30">
        <f t="shared" si="38"/>
        <v>0</v>
      </c>
      <c r="R31" s="30">
        <f t="shared" si="39"/>
        <v>0</v>
      </c>
      <c r="S31" s="30">
        <f t="shared" si="40"/>
        <v>0</v>
      </c>
      <c r="T31" s="30">
        <f>AK31-P31</f>
        <v>450</v>
      </c>
      <c r="U31" s="30">
        <v>0</v>
      </c>
      <c r="V31" s="31">
        <f>U31+T31+S31+R31+Q31+P31</f>
        <v>8550</v>
      </c>
      <c r="W31" s="31">
        <f>IF(P31&gt;15000,15000,P31)</f>
        <v>8100</v>
      </c>
      <c r="X31" s="31">
        <f>V31</f>
        <v>8550</v>
      </c>
      <c r="Y31" s="30">
        <f t="shared" si="13"/>
        <v>972</v>
      </c>
      <c r="Z31" s="30">
        <f>CEILING(X31*0.75%,1)</f>
        <v>65</v>
      </c>
      <c r="AA31" s="30">
        <v>0</v>
      </c>
      <c r="AB31" s="30">
        <v>0</v>
      </c>
      <c r="AC31" s="30">
        <v>0</v>
      </c>
      <c r="AD31" s="30">
        <f>Y31+Z31+AA31+AB31+AC31</f>
        <v>1037</v>
      </c>
      <c r="AE31" s="30">
        <f>V31-AD31</f>
        <v>7513</v>
      </c>
      <c r="AF31" s="34" t="s">
        <v>90</v>
      </c>
      <c r="AG31" s="183">
        <v>44187</v>
      </c>
      <c r="AH31" s="200"/>
      <c r="AI31" s="52">
        <v>45</v>
      </c>
      <c r="AJ31" s="116">
        <v>0</v>
      </c>
      <c r="AK31" s="16">
        <f>190*AI31+15*AJ31</f>
        <v>8550</v>
      </c>
      <c r="AL31" s="116">
        <f>AK31-V31</f>
        <v>0</v>
      </c>
      <c r="AM31" s="42"/>
    </row>
    <row r="32" spans="1:41" s="176" customFormat="1" ht="34.5" customHeight="1">
      <c r="A32" s="160">
        <v>23</v>
      </c>
      <c r="B32" s="75">
        <v>12829</v>
      </c>
      <c r="C32" s="46" t="s">
        <v>116</v>
      </c>
      <c r="D32" s="188" t="s">
        <v>159</v>
      </c>
      <c r="E32" s="129" t="s">
        <v>160</v>
      </c>
      <c r="F32" s="180">
        <v>1115254115</v>
      </c>
      <c r="G32" s="181">
        <v>11858</v>
      </c>
      <c r="H32" s="182" t="s">
        <v>161</v>
      </c>
      <c r="I32" s="173">
        <v>14900</v>
      </c>
      <c r="J32" s="173">
        <v>0</v>
      </c>
      <c r="K32" s="173">
        <v>0</v>
      </c>
      <c r="L32" s="174">
        <v>0</v>
      </c>
      <c r="M32" s="16">
        <f t="shared" ref="M32:M59" si="43">I32+J32+K32+L32</f>
        <v>14900</v>
      </c>
      <c r="N32" s="16">
        <v>16</v>
      </c>
      <c r="O32" s="16">
        <v>0</v>
      </c>
      <c r="P32" s="30">
        <f>ROUND(I32/30*N32,0)</f>
        <v>7947</v>
      </c>
      <c r="Q32" s="30">
        <f>ROUND(J32/30*N32,0)</f>
        <v>0</v>
      </c>
      <c r="R32" s="30">
        <f>ROUND(K32/30*N32,0)</f>
        <v>0</v>
      </c>
      <c r="S32" s="30">
        <f>ROUND(I32/30/8*2*O32,0)</f>
        <v>0</v>
      </c>
      <c r="T32" s="30">
        <f>ROUND(L32/30*N32,0)</f>
        <v>0</v>
      </c>
      <c r="U32" s="30">
        <v>0</v>
      </c>
      <c r="V32" s="31">
        <f t="shared" ref="V32:V59" si="44">U32+T32+S32+R32+Q32+P32</f>
        <v>7947</v>
      </c>
      <c r="W32" s="31">
        <f t="shared" ref="W32:W58" si="45">IF(P32&gt;15000,15000,P32)</f>
        <v>7947</v>
      </c>
      <c r="X32" s="31">
        <f t="shared" ref="X32:X59" si="46">V32</f>
        <v>7947</v>
      </c>
      <c r="Y32" s="30">
        <f t="shared" si="13"/>
        <v>954</v>
      </c>
      <c r="Z32" s="30">
        <f t="shared" ref="Z32:Z59" si="47">CEILING(X32*0.75%,1)</f>
        <v>60</v>
      </c>
      <c r="AA32" s="30">
        <v>0</v>
      </c>
      <c r="AB32" s="30">
        <v>0</v>
      </c>
      <c r="AC32" s="30">
        <v>0</v>
      </c>
      <c r="AD32" s="30">
        <f>+AC32+AB32+AA32+Z32+Y32</f>
        <v>1014</v>
      </c>
      <c r="AE32" s="30">
        <f t="shared" ref="AE32:AE59" si="48">V32-AD32</f>
        <v>6933</v>
      </c>
      <c r="AF32" s="34" t="s">
        <v>90</v>
      </c>
      <c r="AG32" s="183">
        <v>44186</v>
      </c>
      <c r="AH32" s="42"/>
      <c r="AI32" s="175"/>
      <c r="AJ32" s="175"/>
      <c r="AK32" s="175"/>
      <c r="AM32" s="113"/>
    </row>
    <row r="33" spans="1:41" s="176" customFormat="1" ht="34.5" customHeight="1">
      <c r="A33" s="13">
        <v>24</v>
      </c>
      <c r="B33" s="21">
        <v>12865</v>
      </c>
      <c r="C33" s="23" t="s">
        <v>162</v>
      </c>
      <c r="D33" s="23" t="s">
        <v>163</v>
      </c>
      <c r="E33" s="129" t="s">
        <v>160</v>
      </c>
      <c r="F33" s="114">
        <v>1115745449</v>
      </c>
      <c r="G33" s="181">
        <v>11894</v>
      </c>
      <c r="H33" s="127" t="s">
        <v>164</v>
      </c>
      <c r="I33" s="173">
        <v>14900</v>
      </c>
      <c r="J33" s="173">
        <v>0</v>
      </c>
      <c r="K33" s="173">
        <v>0</v>
      </c>
      <c r="L33" s="174">
        <v>0</v>
      </c>
      <c r="M33" s="16">
        <f t="shared" si="43"/>
        <v>14900</v>
      </c>
      <c r="N33" s="16">
        <v>30</v>
      </c>
      <c r="O33" s="16">
        <v>0</v>
      </c>
      <c r="P33" s="30">
        <f>ROUND(I33/30*N33,0)</f>
        <v>14900</v>
      </c>
      <c r="Q33" s="30">
        <f>ROUND(J33/30*N33,0)</f>
        <v>0</v>
      </c>
      <c r="R33" s="30">
        <f>ROUND(K33/30*N33,0)</f>
        <v>0</v>
      </c>
      <c r="S33" s="30">
        <f>ROUND(I33/30/8*2*O33,0)</f>
        <v>0</v>
      </c>
      <c r="T33" s="30">
        <f>ROUND(L33/30*N33,0)</f>
        <v>0</v>
      </c>
      <c r="U33" s="30">
        <v>0</v>
      </c>
      <c r="V33" s="31">
        <f t="shared" si="44"/>
        <v>14900</v>
      </c>
      <c r="W33" s="31">
        <f t="shared" si="45"/>
        <v>14900</v>
      </c>
      <c r="X33" s="31">
        <f t="shared" si="46"/>
        <v>14900</v>
      </c>
      <c r="Y33" s="30">
        <f t="shared" si="13"/>
        <v>1788</v>
      </c>
      <c r="Z33" s="30">
        <f t="shared" si="47"/>
        <v>112</v>
      </c>
      <c r="AA33" s="30">
        <v>0</v>
      </c>
      <c r="AB33" s="30">
        <v>0</v>
      </c>
      <c r="AC33" s="30">
        <v>0</v>
      </c>
      <c r="AD33" s="30">
        <f>+AC33+AB33+AA33+Z33+Y33</f>
        <v>1900</v>
      </c>
      <c r="AE33" s="30">
        <f t="shared" si="48"/>
        <v>13000</v>
      </c>
      <c r="AF33" s="34" t="s">
        <v>90</v>
      </c>
      <c r="AG33" s="183">
        <v>44186</v>
      </c>
      <c r="AH33" s="42"/>
      <c r="AI33" s="175"/>
      <c r="AJ33" s="175"/>
      <c r="AK33" s="175"/>
      <c r="AM33" s="113"/>
    </row>
    <row r="34" spans="1:41" s="113" customFormat="1" ht="39.6" customHeight="1">
      <c r="A34" s="160">
        <v>25</v>
      </c>
      <c r="B34" s="119">
        <v>11190</v>
      </c>
      <c r="C34" s="12" t="s">
        <v>165</v>
      </c>
      <c r="D34" s="12" t="s">
        <v>166</v>
      </c>
      <c r="E34" s="129" t="s">
        <v>160</v>
      </c>
      <c r="F34" s="12">
        <v>1313090433</v>
      </c>
      <c r="G34" s="14">
        <v>1216</v>
      </c>
      <c r="H34" s="89" t="s">
        <v>167</v>
      </c>
      <c r="I34" s="106">
        <v>16200</v>
      </c>
      <c r="J34" s="104">
        <v>0</v>
      </c>
      <c r="K34" s="104">
        <v>0</v>
      </c>
      <c r="L34" s="104">
        <v>0</v>
      </c>
      <c r="M34" s="16">
        <f t="shared" si="43"/>
        <v>16200</v>
      </c>
      <c r="N34" s="16">
        <v>27</v>
      </c>
      <c r="O34" s="116">
        <v>0</v>
      </c>
      <c r="P34" s="30">
        <f>ROUND(I34/30*N34,0)</f>
        <v>14580</v>
      </c>
      <c r="Q34" s="30">
        <f>ROUND(J34/30*N34,0)</f>
        <v>0</v>
      </c>
      <c r="R34" s="30">
        <f>ROUND(K34/30*N34,0)</f>
        <v>0</v>
      </c>
      <c r="S34" s="30">
        <f>ROUND(I34/30/8*2*O34,0)</f>
        <v>0</v>
      </c>
      <c r="T34" s="30">
        <f t="shared" ref="T34:T43" si="49">AK34-P34</f>
        <v>240</v>
      </c>
      <c r="U34" s="30">
        <v>0</v>
      </c>
      <c r="V34" s="31">
        <f t="shared" si="44"/>
        <v>14820</v>
      </c>
      <c r="W34" s="31">
        <f t="shared" si="45"/>
        <v>14580</v>
      </c>
      <c r="X34" s="31">
        <f t="shared" si="46"/>
        <v>14820</v>
      </c>
      <c r="Y34" s="30">
        <f t="shared" si="13"/>
        <v>1750</v>
      </c>
      <c r="Z34" s="30">
        <f t="shared" si="47"/>
        <v>112</v>
      </c>
      <c r="AA34" s="30">
        <v>0</v>
      </c>
      <c r="AB34" s="30">
        <v>0</v>
      </c>
      <c r="AC34" s="30">
        <v>0</v>
      </c>
      <c r="AD34" s="30">
        <f t="shared" ref="AD34:AD43" si="50">Y34+Z34+AA34+AB34+AC34</f>
        <v>1862</v>
      </c>
      <c r="AE34" s="30">
        <f t="shared" si="48"/>
        <v>12958</v>
      </c>
      <c r="AF34" s="34" t="s">
        <v>90</v>
      </c>
      <c r="AG34" s="183">
        <v>44184</v>
      </c>
      <c r="AH34" s="128"/>
      <c r="AI34" s="123">
        <v>78</v>
      </c>
      <c r="AJ34" s="123">
        <v>0</v>
      </c>
      <c r="AK34" s="16">
        <f>190*AI34+15*AJ34</f>
        <v>14820</v>
      </c>
      <c r="AL34" s="116">
        <f t="shared" ref="AL34:AL43" si="51">AK34-V34</f>
        <v>0</v>
      </c>
      <c r="AM34" s="189"/>
    </row>
    <row r="35" spans="1:41" s="113" customFormat="1" ht="39" customHeight="1">
      <c r="A35" s="160">
        <v>26</v>
      </c>
      <c r="B35" s="119">
        <v>11189</v>
      </c>
      <c r="C35" s="23" t="s">
        <v>168</v>
      </c>
      <c r="D35" s="12" t="s">
        <v>169</v>
      </c>
      <c r="E35" s="129" t="s">
        <v>160</v>
      </c>
      <c r="F35" s="12">
        <v>1312913562</v>
      </c>
      <c r="G35" s="14">
        <v>1215</v>
      </c>
      <c r="H35" s="89" t="s">
        <v>170</v>
      </c>
      <c r="I35" s="106">
        <v>16200</v>
      </c>
      <c r="J35" s="104">
        <v>0</v>
      </c>
      <c r="K35" s="104">
        <v>0</v>
      </c>
      <c r="L35" s="104">
        <v>0</v>
      </c>
      <c r="M35" s="16">
        <f t="shared" si="43"/>
        <v>16200</v>
      </c>
      <c r="N35" s="16">
        <v>30</v>
      </c>
      <c r="O35" s="116">
        <v>0</v>
      </c>
      <c r="P35" s="30">
        <f t="shared" ref="P35:P43" si="52">ROUND(I35/30*N35,0)</f>
        <v>16200</v>
      </c>
      <c r="Q35" s="30">
        <f t="shared" ref="Q35:Q43" si="53">ROUND(J35/30*N35,0)</f>
        <v>0</v>
      </c>
      <c r="R35" s="30">
        <f t="shared" ref="R35:R43" si="54">ROUND(K35/30*N35,0)</f>
        <v>0</v>
      </c>
      <c r="S35" s="30">
        <f t="shared" ref="S35:S43" si="55">ROUND(I35/30/8*2*O35,0)</f>
        <v>0</v>
      </c>
      <c r="T35" s="30">
        <f t="shared" si="49"/>
        <v>520</v>
      </c>
      <c r="U35" s="30">
        <v>0</v>
      </c>
      <c r="V35" s="31">
        <f t="shared" si="44"/>
        <v>16720</v>
      </c>
      <c r="W35" s="31">
        <f t="shared" si="45"/>
        <v>15000</v>
      </c>
      <c r="X35" s="31">
        <f t="shared" si="46"/>
        <v>16720</v>
      </c>
      <c r="Y35" s="30">
        <f t="shared" si="13"/>
        <v>1800</v>
      </c>
      <c r="Z35" s="30">
        <f t="shared" si="47"/>
        <v>126</v>
      </c>
      <c r="AA35" s="30">
        <v>0</v>
      </c>
      <c r="AB35" s="30">
        <v>0</v>
      </c>
      <c r="AC35" s="30">
        <v>0</v>
      </c>
      <c r="AD35" s="30">
        <f t="shared" si="50"/>
        <v>1926</v>
      </c>
      <c r="AE35" s="30">
        <f t="shared" si="48"/>
        <v>14794</v>
      </c>
      <c r="AF35" s="34" t="s">
        <v>90</v>
      </c>
      <c r="AG35" s="183">
        <v>44186</v>
      </c>
      <c r="AH35" s="26"/>
      <c r="AI35" s="123">
        <v>88</v>
      </c>
      <c r="AJ35" s="123">
        <v>0</v>
      </c>
      <c r="AK35" s="16">
        <f t="shared" ref="AK35:AK43" si="56">190*AI35+15*AJ35</f>
        <v>16720</v>
      </c>
      <c r="AL35" s="116">
        <f t="shared" si="51"/>
        <v>0</v>
      </c>
      <c r="AM35" s="189"/>
    </row>
    <row r="36" spans="1:41" s="41" customFormat="1" ht="38.4" customHeight="1">
      <c r="A36" s="13">
        <v>27</v>
      </c>
      <c r="B36" s="16">
        <v>11201</v>
      </c>
      <c r="C36" s="23" t="s">
        <v>171</v>
      </c>
      <c r="D36" s="12" t="s">
        <v>172</v>
      </c>
      <c r="E36" s="22" t="s">
        <v>160</v>
      </c>
      <c r="F36" s="12">
        <v>1321000631</v>
      </c>
      <c r="G36" s="14">
        <v>1227</v>
      </c>
      <c r="H36" s="89" t="s">
        <v>173</v>
      </c>
      <c r="I36" s="16">
        <v>16200</v>
      </c>
      <c r="J36" s="13">
        <v>0</v>
      </c>
      <c r="K36" s="13">
        <v>0</v>
      </c>
      <c r="L36" s="13">
        <v>0</v>
      </c>
      <c r="M36" s="16">
        <f t="shared" si="43"/>
        <v>16200</v>
      </c>
      <c r="N36" s="16">
        <v>29</v>
      </c>
      <c r="O36" s="16">
        <v>0</v>
      </c>
      <c r="P36" s="30">
        <f t="shared" si="52"/>
        <v>15660</v>
      </c>
      <c r="Q36" s="30">
        <f t="shared" si="53"/>
        <v>0</v>
      </c>
      <c r="R36" s="30">
        <f t="shared" si="54"/>
        <v>0</v>
      </c>
      <c r="S36" s="30">
        <f t="shared" si="55"/>
        <v>0</v>
      </c>
      <c r="T36" s="30">
        <f t="shared" si="49"/>
        <v>300</v>
      </c>
      <c r="U36" s="30">
        <v>0</v>
      </c>
      <c r="V36" s="31">
        <f t="shared" si="44"/>
        <v>15960</v>
      </c>
      <c r="W36" s="31">
        <f t="shared" si="45"/>
        <v>15000</v>
      </c>
      <c r="X36" s="31">
        <f t="shared" si="46"/>
        <v>15960</v>
      </c>
      <c r="Y36" s="30">
        <f t="shared" si="13"/>
        <v>1800</v>
      </c>
      <c r="Z36" s="30">
        <f t="shared" si="47"/>
        <v>120</v>
      </c>
      <c r="AA36" s="30">
        <v>0</v>
      </c>
      <c r="AB36" s="30">
        <v>0</v>
      </c>
      <c r="AC36" s="30">
        <v>0</v>
      </c>
      <c r="AD36" s="30">
        <f t="shared" si="50"/>
        <v>1920</v>
      </c>
      <c r="AE36" s="30">
        <f t="shared" si="48"/>
        <v>14040</v>
      </c>
      <c r="AF36" s="34" t="s">
        <v>90</v>
      </c>
      <c r="AG36" s="183">
        <v>44184</v>
      </c>
      <c r="AH36" s="26"/>
      <c r="AI36" s="16">
        <v>84</v>
      </c>
      <c r="AJ36" s="16">
        <v>0</v>
      </c>
      <c r="AK36" s="16">
        <f t="shared" si="56"/>
        <v>15960</v>
      </c>
      <c r="AL36" s="16">
        <f t="shared" si="51"/>
        <v>0</v>
      </c>
      <c r="AM36" s="189"/>
      <c r="AN36" s="185"/>
    </row>
    <row r="37" spans="1:41" s="41" customFormat="1" ht="39" customHeight="1">
      <c r="A37" s="160">
        <v>28</v>
      </c>
      <c r="B37" s="16">
        <v>11192</v>
      </c>
      <c r="C37" s="23" t="s">
        <v>174</v>
      </c>
      <c r="D37" s="12" t="s">
        <v>175</v>
      </c>
      <c r="E37" s="22" t="s">
        <v>160</v>
      </c>
      <c r="F37" s="12">
        <v>1314160908</v>
      </c>
      <c r="G37" s="14">
        <v>1218</v>
      </c>
      <c r="H37" s="89" t="s">
        <v>176</v>
      </c>
      <c r="I37" s="106">
        <v>16200</v>
      </c>
      <c r="J37" s="104">
        <v>0</v>
      </c>
      <c r="K37" s="104">
        <v>0</v>
      </c>
      <c r="L37" s="104">
        <v>0</v>
      </c>
      <c r="M37" s="16">
        <f t="shared" si="43"/>
        <v>16200</v>
      </c>
      <c r="N37" s="16">
        <v>20</v>
      </c>
      <c r="O37" s="16">
        <v>0</v>
      </c>
      <c r="P37" s="30">
        <f t="shared" si="52"/>
        <v>10800</v>
      </c>
      <c r="Q37" s="30">
        <f t="shared" si="53"/>
        <v>0</v>
      </c>
      <c r="R37" s="30">
        <f t="shared" si="54"/>
        <v>0</v>
      </c>
      <c r="S37" s="30">
        <f t="shared" si="55"/>
        <v>0</v>
      </c>
      <c r="T37" s="30">
        <f t="shared" si="49"/>
        <v>220</v>
      </c>
      <c r="U37" s="30">
        <v>0</v>
      </c>
      <c r="V37" s="31">
        <f t="shared" si="44"/>
        <v>11020</v>
      </c>
      <c r="W37" s="31">
        <f t="shared" si="45"/>
        <v>10800</v>
      </c>
      <c r="X37" s="31">
        <f t="shared" si="46"/>
        <v>11020</v>
      </c>
      <c r="Y37" s="30">
        <f t="shared" si="13"/>
        <v>1296</v>
      </c>
      <c r="Z37" s="30">
        <f t="shared" si="47"/>
        <v>83</v>
      </c>
      <c r="AA37" s="30">
        <v>0</v>
      </c>
      <c r="AB37" s="30">
        <v>0</v>
      </c>
      <c r="AC37" s="30">
        <v>0</v>
      </c>
      <c r="AD37" s="30">
        <f t="shared" si="50"/>
        <v>1379</v>
      </c>
      <c r="AE37" s="30">
        <f>V37-AD37</f>
        <v>9641</v>
      </c>
      <c r="AF37" s="34" t="s">
        <v>90</v>
      </c>
      <c r="AG37" s="183">
        <v>44184</v>
      </c>
      <c r="AH37" s="26"/>
      <c r="AI37" s="16">
        <v>58</v>
      </c>
      <c r="AJ37" s="16">
        <v>0</v>
      </c>
      <c r="AK37" s="16">
        <f t="shared" si="56"/>
        <v>11020</v>
      </c>
      <c r="AL37" s="16">
        <f t="shared" si="51"/>
        <v>0</v>
      </c>
      <c r="AM37" s="189"/>
    </row>
    <row r="38" spans="1:41" s="41" customFormat="1" ht="39" customHeight="1">
      <c r="A38" s="160">
        <v>29</v>
      </c>
      <c r="B38" s="16">
        <v>11196</v>
      </c>
      <c r="C38" s="12" t="s">
        <v>177</v>
      </c>
      <c r="D38" s="12" t="s">
        <v>178</v>
      </c>
      <c r="E38" s="22" t="s">
        <v>160</v>
      </c>
      <c r="F38" s="12">
        <v>1113113721</v>
      </c>
      <c r="G38" s="14">
        <v>1222</v>
      </c>
      <c r="H38" s="89" t="s">
        <v>179</v>
      </c>
      <c r="I38" s="106">
        <v>16200</v>
      </c>
      <c r="J38" s="104">
        <v>0</v>
      </c>
      <c r="K38" s="104">
        <v>0</v>
      </c>
      <c r="L38" s="104">
        <v>0</v>
      </c>
      <c r="M38" s="16">
        <f t="shared" si="43"/>
        <v>16200</v>
      </c>
      <c r="N38" s="16">
        <v>24</v>
      </c>
      <c r="O38" s="16">
        <v>0</v>
      </c>
      <c r="P38" s="30">
        <f t="shared" si="52"/>
        <v>12960</v>
      </c>
      <c r="Q38" s="30">
        <f t="shared" si="53"/>
        <v>0</v>
      </c>
      <c r="R38" s="30">
        <f t="shared" si="54"/>
        <v>0</v>
      </c>
      <c r="S38" s="30">
        <f t="shared" si="55"/>
        <v>0</v>
      </c>
      <c r="T38" s="30">
        <f t="shared" si="49"/>
        <v>530</v>
      </c>
      <c r="U38" s="30">
        <v>0</v>
      </c>
      <c r="V38" s="31">
        <f t="shared" si="44"/>
        <v>13490</v>
      </c>
      <c r="W38" s="31">
        <f t="shared" si="45"/>
        <v>12960</v>
      </c>
      <c r="X38" s="31">
        <f t="shared" si="46"/>
        <v>13490</v>
      </c>
      <c r="Y38" s="30">
        <f t="shared" si="13"/>
        <v>1555</v>
      </c>
      <c r="Z38" s="30">
        <f t="shared" si="47"/>
        <v>102</v>
      </c>
      <c r="AA38" s="30">
        <v>0</v>
      </c>
      <c r="AB38" s="30">
        <v>0</v>
      </c>
      <c r="AC38" s="30">
        <v>0</v>
      </c>
      <c r="AD38" s="30">
        <f t="shared" si="50"/>
        <v>1657</v>
      </c>
      <c r="AE38" s="30">
        <f t="shared" si="48"/>
        <v>11833</v>
      </c>
      <c r="AF38" s="34" t="s">
        <v>90</v>
      </c>
      <c r="AG38" s="183">
        <v>44184</v>
      </c>
      <c r="AH38" s="51"/>
      <c r="AI38" s="123">
        <v>71</v>
      </c>
      <c r="AJ38" s="123">
        <v>0</v>
      </c>
      <c r="AK38" s="16">
        <f t="shared" si="56"/>
        <v>13490</v>
      </c>
      <c r="AL38" s="16">
        <f t="shared" si="51"/>
        <v>0</v>
      </c>
      <c r="AM38" s="190"/>
      <c r="AN38" s="190"/>
      <c r="AO38" s="42"/>
    </row>
    <row r="39" spans="1:41" s="41" customFormat="1" ht="39" customHeight="1">
      <c r="A39" s="13">
        <v>30</v>
      </c>
      <c r="B39" s="16">
        <v>11206</v>
      </c>
      <c r="C39" s="12" t="s">
        <v>180</v>
      </c>
      <c r="D39" s="12" t="s">
        <v>181</v>
      </c>
      <c r="E39" s="22" t="s">
        <v>160</v>
      </c>
      <c r="F39" s="12">
        <v>1321169261</v>
      </c>
      <c r="G39" s="14">
        <v>1232</v>
      </c>
      <c r="H39" s="89" t="s">
        <v>182</v>
      </c>
      <c r="I39" s="16">
        <v>16200</v>
      </c>
      <c r="J39" s="13">
        <v>0</v>
      </c>
      <c r="K39" s="13">
        <v>0</v>
      </c>
      <c r="L39" s="13">
        <v>0</v>
      </c>
      <c r="M39" s="16">
        <f t="shared" si="43"/>
        <v>16200</v>
      </c>
      <c r="N39" s="16">
        <v>21</v>
      </c>
      <c r="O39" s="16">
        <v>0</v>
      </c>
      <c r="P39" s="30">
        <f t="shared" si="52"/>
        <v>11340</v>
      </c>
      <c r="Q39" s="30">
        <f t="shared" si="53"/>
        <v>0</v>
      </c>
      <c r="R39" s="30">
        <f t="shared" si="54"/>
        <v>0</v>
      </c>
      <c r="S39" s="30">
        <f t="shared" si="55"/>
        <v>0</v>
      </c>
      <c r="T39" s="30">
        <f t="shared" si="49"/>
        <v>250</v>
      </c>
      <c r="U39" s="30">
        <v>0</v>
      </c>
      <c r="V39" s="31">
        <f t="shared" si="44"/>
        <v>11590</v>
      </c>
      <c r="W39" s="31">
        <f t="shared" si="45"/>
        <v>11340</v>
      </c>
      <c r="X39" s="31">
        <f t="shared" si="46"/>
        <v>11590</v>
      </c>
      <c r="Y39" s="30">
        <f t="shared" si="13"/>
        <v>1361</v>
      </c>
      <c r="Z39" s="30">
        <f t="shared" si="47"/>
        <v>87</v>
      </c>
      <c r="AA39" s="30">
        <v>0</v>
      </c>
      <c r="AB39" s="30">
        <v>0</v>
      </c>
      <c r="AC39" s="30">
        <v>0</v>
      </c>
      <c r="AD39" s="30">
        <f t="shared" si="50"/>
        <v>1448</v>
      </c>
      <c r="AE39" s="30">
        <f t="shared" si="48"/>
        <v>10142</v>
      </c>
      <c r="AF39" s="34" t="s">
        <v>90</v>
      </c>
      <c r="AG39" s="183">
        <v>44184</v>
      </c>
      <c r="AH39" s="26"/>
      <c r="AI39" s="16">
        <v>61</v>
      </c>
      <c r="AJ39" s="16">
        <v>0</v>
      </c>
      <c r="AK39" s="16">
        <f t="shared" si="56"/>
        <v>11590</v>
      </c>
      <c r="AL39" s="16">
        <f t="shared" si="51"/>
        <v>0</v>
      </c>
      <c r="AM39" s="42"/>
      <c r="AN39" s="42"/>
      <c r="AO39" s="42"/>
    </row>
    <row r="40" spans="1:41" s="41" customFormat="1" ht="39" customHeight="1">
      <c r="A40" s="160">
        <v>31</v>
      </c>
      <c r="B40" s="16">
        <v>11191</v>
      </c>
      <c r="C40" s="12" t="s">
        <v>183</v>
      </c>
      <c r="D40" s="12" t="s">
        <v>184</v>
      </c>
      <c r="E40" s="22" t="s">
        <v>160</v>
      </c>
      <c r="F40" s="12">
        <v>1313207358</v>
      </c>
      <c r="G40" s="14">
        <v>1217</v>
      </c>
      <c r="H40" s="89" t="s">
        <v>185</v>
      </c>
      <c r="I40" s="106">
        <v>16200</v>
      </c>
      <c r="J40" s="104">
        <v>0</v>
      </c>
      <c r="K40" s="104">
        <v>0</v>
      </c>
      <c r="L40" s="104">
        <v>0</v>
      </c>
      <c r="M40" s="16">
        <f t="shared" si="43"/>
        <v>16200</v>
      </c>
      <c r="N40" s="16">
        <v>30</v>
      </c>
      <c r="O40" s="16">
        <v>0</v>
      </c>
      <c r="P40" s="30">
        <f t="shared" si="52"/>
        <v>16200</v>
      </c>
      <c r="Q40" s="30">
        <f t="shared" si="53"/>
        <v>0</v>
      </c>
      <c r="R40" s="30">
        <f t="shared" si="54"/>
        <v>0</v>
      </c>
      <c r="S40" s="30">
        <f t="shared" si="55"/>
        <v>0</v>
      </c>
      <c r="T40" s="30">
        <f t="shared" si="49"/>
        <v>140</v>
      </c>
      <c r="U40" s="30">
        <v>0</v>
      </c>
      <c r="V40" s="31">
        <f t="shared" si="44"/>
        <v>16340</v>
      </c>
      <c r="W40" s="31">
        <f t="shared" si="45"/>
        <v>15000</v>
      </c>
      <c r="X40" s="31">
        <f t="shared" si="46"/>
        <v>16340</v>
      </c>
      <c r="Y40" s="30">
        <f t="shared" si="13"/>
        <v>1800</v>
      </c>
      <c r="Z40" s="30">
        <f t="shared" si="47"/>
        <v>123</v>
      </c>
      <c r="AA40" s="30">
        <v>0</v>
      </c>
      <c r="AB40" s="30">
        <v>0</v>
      </c>
      <c r="AC40" s="30">
        <v>0</v>
      </c>
      <c r="AD40" s="30">
        <f t="shared" si="50"/>
        <v>1923</v>
      </c>
      <c r="AE40" s="30">
        <f>V40-AD40</f>
        <v>14417</v>
      </c>
      <c r="AF40" s="34" t="s">
        <v>90</v>
      </c>
      <c r="AG40" s="183">
        <v>44184</v>
      </c>
      <c r="AH40" s="26"/>
      <c r="AI40" s="16">
        <v>86</v>
      </c>
      <c r="AJ40" s="16">
        <v>0</v>
      </c>
      <c r="AK40" s="16">
        <f t="shared" si="56"/>
        <v>16340</v>
      </c>
      <c r="AL40" s="16">
        <f t="shared" si="51"/>
        <v>0</v>
      </c>
      <c r="AM40" s="42"/>
      <c r="AN40" s="42"/>
      <c r="AO40" s="42"/>
    </row>
    <row r="41" spans="1:41" s="113" customFormat="1" ht="39" customHeight="1">
      <c r="A41" s="160">
        <v>32</v>
      </c>
      <c r="B41" s="119">
        <v>11198</v>
      </c>
      <c r="C41" s="12" t="s">
        <v>186</v>
      </c>
      <c r="D41" s="12" t="s">
        <v>187</v>
      </c>
      <c r="E41" s="129" t="s">
        <v>160</v>
      </c>
      <c r="F41" s="12">
        <v>1320914485</v>
      </c>
      <c r="G41" s="14">
        <v>1224</v>
      </c>
      <c r="H41" s="89" t="s">
        <v>188</v>
      </c>
      <c r="I41" s="106">
        <v>16200</v>
      </c>
      <c r="J41" s="104">
        <v>0</v>
      </c>
      <c r="K41" s="104">
        <v>0</v>
      </c>
      <c r="L41" s="104">
        <v>0</v>
      </c>
      <c r="M41" s="16">
        <f t="shared" si="43"/>
        <v>16200</v>
      </c>
      <c r="N41" s="16">
        <v>30</v>
      </c>
      <c r="O41" s="116">
        <v>0</v>
      </c>
      <c r="P41" s="30">
        <f t="shared" si="52"/>
        <v>16200</v>
      </c>
      <c r="Q41" s="30">
        <f t="shared" si="53"/>
        <v>0</v>
      </c>
      <c r="R41" s="30">
        <f t="shared" si="54"/>
        <v>0</v>
      </c>
      <c r="S41" s="30">
        <f t="shared" si="55"/>
        <v>0</v>
      </c>
      <c r="T41" s="30">
        <f t="shared" si="49"/>
        <v>900</v>
      </c>
      <c r="U41" s="30">
        <v>0</v>
      </c>
      <c r="V41" s="31">
        <f t="shared" si="44"/>
        <v>17100</v>
      </c>
      <c r="W41" s="31">
        <f t="shared" si="45"/>
        <v>15000</v>
      </c>
      <c r="X41" s="31">
        <f t="shared" si="46"/>
        <v>17100</v>
      </c>
      <c r="Y41" s="30">
        <f t="shared" si="13"/>
        <v>1800</v>
      </c>
      <c r="Z41" s="30">
        <f t="shared" si="47"/>
        <v>129</v>
      </c>
      <c r="AA41" s="30">
        <v>0</v>
      </c>
      <c r="AB41" s="30">
        <v>0</v>
      </c>
      <c r="AC41" s="30">
        <v>0</v>
      </c>
      <c r="AD41" s="30">
        <f t="shared" si="50"/>
        <v>1929</v>
      </c>
      <c r="AE41" s="30">
        <f t="shared" si="48"/>
        <v>15171</v>
      </c>
      <c r="AF41" s="34" t="s">
        <v>90</v>
      </c>
      <c r="AG41" s="183">
        <v>44183</v>
      </c>
      <c r="AH41" s="51"/>
      <c r="AI41" s="116">
        <v>90</v>
      </c>
      <c r="AJ41" s="116">
        <v>0</v>
      </c>
      <c r="AK41" s="16">
        <f t="shared" si="56"/>
        <v>17100</v>
      </c>
      <c r="AL41" s="116">
        <f t="shared" si="51"/>
        <v>0</v>
      </c>
      <c r="AM41" s="117"/>
      <c r="AN41" s="117"/>
      <c r="AO41" s="117"/>
    </row>
    <row r="42" spans="1:41" s="113" customFormat="1" ht="39" customHeight="1">
      <c r="A42" s="13">
        <v>33</v>
      </c>
      <c r="B42" s="119">
        <v>11204</v>
      </c>
      <c r="C42" s="23" t="s">
        <v>189</v>
      </c>
      <c r="D42" s="12" t="s">
        <v>190</v>
      </c>
      <c r="E42" s="129" t="s">
        <v>160</v>
      </c>
      <c r="F42" s="12">
        <v>1321137955</v>
      </c>
      <c r="G42" s="14">
        <v>1230</v>
      </c>
      <c r="H42" s="89" t="s">
        <v>191</v>
      </c>
      <c r="I42" s="106">
        <v>16200</v>
      </c>
      <c r="J42" s="104">
        <v>0</v>
      </c>
      <c r="K42" s="104">
        <v>0</v>
      </c>
      <c r="L42" s="104">
        <v>0</v>
      </c>
      <c r="M42" s="16">
        <f>I42+J42+K42+L42</f>
        <v>16200</v>
      </c>
      <c r="N42" s="16">
        <v>30</v>
      </c>
      <c r="O42" s="116">
        <v>0</v>
      </c>
      <c r="P42" s="30">
        <f t="shared" si="52"/>
        <v>16200</v>
      </c>
      <c r="Q42" s="30">
        <f t="shared" si="53"/>
        <v>0</v>
      </c>
      <c r="R42" s="30">
        <f t="shared" si="54"/>
        <v>0</v>
      </c>
      <c r="S42" s="30">
        <f t="shared" si="55"/>
        <v>0</v>
      </c>
      <c r="T42" s="30">
        <f t="shared" si="49"/>
        <v>1850</v>
      </c>
      <c r="U42" s="30">
        <v>0</v>
      </c>
      <c r="V42" s="31">
        <f>U42+T42+S42+R42+Q42+P42</f>
        <v>18050</v>
      </c>
      <c r="W42" s="31">
        <f>IF(P42&gt;15000,15000,P42)</f>
        <v>15000</v>
      </c>
      <c r="X42" s="31">
        <f t="shared" si="46"/>
        <v>18050</v>
      </c>
      <c r="Y42" s="30">
        <f t="shared" si="13"/>
        <v>1800</v>
      </c>
      <c r="Z42" s="30">
        <f t="shared" si="47"/>
        <v>136</v>
      </c>
      <c r="AA42" s="30">
        <v>0</v>
      </c>
      <c r="AB42" s="30">
        <v>0</v>
      </c>
      <c r="AC42" s="30">
        <v>0</v>
      </c>
      <c r="AD42" s="30">
        <f>Y42+Z42+AA42+AB42+AC42</f>
        <v>1936</v>
      </c>
      <c r="AE42" s="30">
        <f>V42-AD42</f>
        <v>16114</v>
      </c>
      <c r="AF42" s="34" t="s">
        <v>90</v>
      </c>
      <c r="AG42" s="183">
        <v>44183</v>
      </c>
      <c r="AH42" s="51"/>
      <c r="AI42" s="116">
        <v>95</v>
      </c>
      <c r="AJ42" s="116">
        <v>0</v>
      </c>
      <c r="AK42" s="16">
        <f t="shared" si="56"/>
        <v>18050</v>
      </c>
      <c r="AL42" s="116">
        <f t="shared" si="51"/>
        <v>0</v>
      </c>
      <c r="AM42" s="117"/>
      <c r="AN42" s="117"/>
      <c r="AO42" s="117"/>
    </row>
    <row r="43" spans="1:41" s="113" customFormat="1" ht="39" customHeight="1">
      <c r="A43" s="160">
        <v>34</v>
      </c>
      <c r="B43" s="119">
        <v>11218</v>
      </c>
      <c r="C43" s="12" t="s">
        <v>192</v>
      </c>
      <c r="D43" s="12" t="s">
        <v>193</v>
      </c>
      <c r="E43" s="129" t="s">
        <v>160</v>
      </c>
      <c r="F43" s="13">
        <v>1320891202</v>
      </c>
      <c r="G43" s="14">
        <v>1244</v>
      </c>
      <c r="H43" s="89" t="s">
        <v>194</v>
      </c>
      <c r="I43" s="106">
        <v>16200</v>
      </c>
      <c r="J43" s="104">
        <v>0</v>
      </c>
      <c r="K43" s="104">
        <v>0</v>
      </c>
      <c r="L43" s="104">
        <v>0</v>
      </c>
      <c r="M43" s="16">
        <f t="shared" si="43"/>
        <v>16200</v>
      </c>
      <c r="N43" s="16">
        <v>30</v>
      </c>
      <c r="O43" s="116">
        <v>0</v>
      </c>
      <c r="P43" s="30">
        <f t="shared" si="52"/>
        <v>16200</v>
      </c>
      <c r="Q43" s="30">
        <f t="shared" si="53"/>
        <v>0</v>
      </c>
      <c r="R43" s="30">
        <f t="shared" si="54"/>
        <v>0</v>
      </c>
      <c r="S43" s="30">
        <f t="shared" si="55"/>
        <v>0</v>
      </c>
      <c r="T43" s="30">
        <f t="shared" si="49"/>
        <v>2420</v>
      </c>
      <c r="U43" s="30">
        <v>0</v>
      </c>
      <c r="V43" s="31">
        <f t="shared" si="44"/>
        <v>18620</v>
      </c>
      <c r="W43" s="31">
        <f t="shared" si="45"/>
        <v>15000</v>
      </c>
      <c r="X43" s="31">
        <f t="shared" si="46"/>
        <v>18620</v>
      </c>
      <c r="Y43" s="30">
        <f t="shared" si="13"/>
        <v>1800</v>
      </c>
      <c r="Z43" s="30">
        <f t="shared" si="47"/>
        <v>140</v>
      </c>
      <c r="AA43" s="30">
        <v>0</v>
      </c>
      <c r="AB43" s="30">
        <v>0</v>
      </c>
      <c r="AC43" s="30">
        <v>0</v>
      </c>
      <c r="AD43" s="30">
        <f t="shared" si="50"/>
        <v>1940</v>
      </c>
      <c r="AE43" s="30">
        <f t="shared" si="48"/>
        <v>16680</v>
      </c>
      <c r="AF43" s="34" t="s">
        <v>90</v>
      </c>
      <c r="AG43" s="183">
        <v>44183</v>
      </c>
      <c r="AH43" s="51"/>
      <c r="AI43" s="116">
        <v>98</v>
      </c>
      <c r="AJ43" s="116">
        <v>0</v>
      </c>
      <c r="AK43" s="16">
        <f t="shared" si="56"/>
        <v>18620</v>
      </c>
      <c r="AL43" s="116">
        <f t="shared" si="51"/>
        <v>0</v>
      </c>
      <c r="AM43" s="117"/>
      <c r="AN43" s="117"/>
      <c r="AO43" s="117"/>
    </row>
    <row r="44" spans="1:41" s="41" customFormat="1" ht="39" customHeight="1">
      <c r="A44" s="160">
        <v>35</v>
      </c>
      <c r="B44" s="16">
        <v>11229</v>
      </c>
      <c r="C44" s="12" t="s">
        <v>50</v>
      </c>
      <c r="D44" s="12" t="s">
        <v>51</v>
      </c>
      <c r="E44" s="22" t="s">
        <v>52</v>
      </c>
      <c r="F44" s="244">
        <v>6914103453</v>
      </c>
      <c r="G44" s="14">
        <v>1255</v>
      </c>
      <c r="H44" s="89" t="s">
        <v>53</v>
      </c>
      <c r="I44" s="106">
        <v>16640</v>
      </c>
      <c r="J44" s="104">
        <v>0</v>
      </c>
      <c r="K44" s="104">
        <v>0</v>
      </c>
      <c r="L44" s="104">
        <v>0</v>
      </c>
      <c r="M44" s="16">
        <f t="shared" si="43"/>
        <v>16640</v>
      </c>
      <c r="N44" s="16">
        <v>30</v>
      </c>
      <c r="O44" s="16">
        <v>0</v>
      </c>
      <c r="P44" s="30">
        <f>ROUND(I44/30*N44,0)</f>
        <v>16640</v>
      </c>
      <c r="Q44" s="30">
        <f>ROUND(J44/30*N44,0)</f>
        <v>0</v>
      </c>
      <c r="R44" s="30">
        <f>ROUND(K44/30*N44,0)</f>
        <v>0</v>
      </c>
      <c r="S44" s="30">
        <f t="shared" ref="S44:S53" si="57">O44*160</f>
        <v>0</v>
      </c>
      <c r="T44" s="30">
        <f>ROUND(L44/30*N44,0)</f>
        <v>0</v>
      </c>
      <c r="U44" s="30">
        <v>0</v>
      </c>
      <c r="V44" s="31">
        <f t="shared" si="44"/>
        <v>16640</v>
      </c>
      <c r="W44" s="31">
        <f t="shared" si="45"/>
        <v>15000</v>
      </c>
      <c r="X44" s="31">
        <f t="shared" si="46"/>
        <v>16640</v>
      </c>
      <c r="Y44" s="30">
        <f t="shared" si="13"/>
        <v>1800</v>
      </c>
      <c r="Z44" s="30">
        <f t="shared" si="47"/>
        <v>125</v>
      </c>
      <c r="AA44" s="30">
        <v>0</v>
      </c>
      <c r="AB44" s="30">
        <v>0</v>
      </c>
      <c r="AC44" s="30">
        <v>0</v>
      </c>
      <c r="AD44" s="30">
        <f>+AC44+AB44+AA44+Z44+Y44</f>
        <v>1925</v>
      </c>
      <c r="AE44" s="30">
        <f t="shared" si="48"/>
        <v>14715</v>
      </c>
      <c r="AF44" s="34" t="s">
        <v>90</v>
      </c>
      <c r="AG44" s="35">
        <v>44187</v>
      </c>
    </row>
    <row r="45" spans="1:41" s="41" customFormat="1" ht="39" customHeight="1">
      <c r="A45" s="13">
        <v>36</v>
      </c>
      <c r="B45" s="16">
        <v>11261</v>
      </c>
      <c r="C45" s="12" t="s">
        <v>54</v>
      </c>
      <c r="D45" s="12" t="s">
        <v>55</v>
      </c>
      <c r="E45" s="22" t="s">
        <v>52</v>
      </c>
      <c r="F45" s="13">
        <v>1114594049</v>
      </c>
      <c r="G45" s="14">
        <v>1287</v>
      </c>
      <c r="H45" s="89" t="s">
        <v>56</v>
      </c>
      <c r="I45" s="106">
        <v>16640</v>
      </c>
      <c r="J45" s="104">
        <v>0</v>
      </c>
      <c r="K45" s="104">
        <v>0</v>
      </c>
      <c r="L45" s="104">
        <v>0</v>
      </c>
      <c r="M45" s="16">
        <f t="shared" si="43"/>
        <v>16640</v>
      </c>
      <c r="N45" s="16">
        <v>20</v>
      </c>
      <c r="O45" s="16">
        <v>0</v>
      </c>
      <c r="P45" s="30">
        <f>(208-80)*80</f>
        <v>10240</v>
      </c>
      <c r="Q45" s="30">
        <f t="shared" ref="Q45:Q62" si="58">ROUND(J45/30*N45,0)</f>
        <v>0</v>
      </c>
      <c r="R45" s="30">
        <f t="shared" ref="R45:R62" si="59">ROUND(K45/30*N45,0)</f>
        <v>0</v>
      </c>
      <c r="S45" s="30">
        <f t="shared" si="57"/>
        <v>0</v>
      </c>
      <c r="T45" s="30">
        <f t="shared" ref="T45:T62" si="60">ROUND(L45/30*N45,0)</f>
        <v>0</v>
      </c>
      <c r="U45" s="30">
        <v>0</v>
      </c>
      <c r="V45" s="31">
        <f t="shared" si="44"/>
        <v>10240</v>
      </c>
      <c r="W45" s="31">
        <f t="shared" si="45"/>
        <v>10240</v>
      </c>
      <c r="X45" s="31">
        <f t="shared" si="46"/>
        <v>10240</v>
      </c>
      <c r="Y45" s="30">
        <f t="shared" si="13"/>
        <v>1229</v>
      </c>
      <c r="Z45" s="30">
        <f t="shared" si="47"/>
        <v>77</v>
      </c>
      <c r="AA45" s="30">
        <v>0</v>
      </c>
      <c r="AB45" s="30">
        <v>0</v>
      </c>
      <c r="AC45" s="30">
        <v>0</v>
      </c>
      <c r="AD45" s="30">
        <f>+AC45+AB45+AA45+Z45+Y45</f>
        <v>1306</v>
      </c>
      <c r="AE45" s="30">
        <f t="shared" si="48"/>
        <v>8934</v>
      </c>
      <c r="AF45" s="34" t="s">
        <v>90</v>
      </c>
      <c r="AG45" s="35">
        <v>44187</v>
      </c>
    </row>
    <row r="46" spans="1:41" s="113" customFormat="1" ht="39" customHeight="1">
      <c r="A46" s="160">
        <v>37</v>
      </c>
      <c r="B46" s="21">
        <v>12587</v>
      </c>
      <c r="C46" s="23" t="s">
        <v>57</v>
      </c>
      <c r="D46" s="131" t="s">
        <v>58</v>
      </c>
      <c r="E46" s="22" t="s">
        <v>59</v>
      </c>
      <c r="F46" s="116">
        <v>1115250398</v>
      </c>
      <c r="G46" s="14">
        <v>11616</v>
      </c>
      <c r="H46" s="115" t="s">
        <v>60</v>
      </c>
      <c r="I46" s="106">
        <v>16640</v>
      </c>
      <c r="J46" s="104">
        <v>0</v>
      </c>
      <c r="K46" s="104">
        <v>0</v>
      </c>
      <c r="L46" s="104">
        <v>0</v>
      </c>
      <c r="M46" s="16">
        <f>I46+J46+K46+L46</f>
        <v>16640</v>
      </c>
      <c r="N46" s="16">
        <v>30</v>
      </c>
      <c r="O46" s="116">
        <v>0</v>
      </c>
      <c r="P46" s="30">
        <f t="shared" ref="P46:P62" si="61">ROUND(I46/30*N46,0)</f>
        <v>16640</v>
      </c>
      <c r="Q46" s="30">
        <f t="shared" si="58"/>
        <v>0</v>
      </c>
      <c r="R46" s="30">
        <f t="shared" si="59"/>
        <v>0</v>
      </c>
      <c r="S46" s="30">
        <f t="shared" si="57"/>
        <v>0</v>
      </c>
      <c r="T46" s="30">
        <f t="shared" si="60"/>
        <v>0</v>
      </c>
      <c r="U46" s="30">
        <v>0</v>
      </c>
      <c r="V46" s="31">
        <f>U46+T46+S46+R46+Q46+P46</f>
        <v>16640</v>
      </c>
      <c r="W46" s="31">
        <f>IF(P46&gt;15000,15000,P46)</f>
        <v>15000</v>
      </c>
      <c r="X46" s="31">
        <f t="shared" si="46"/>
        <v>16640</v>
      </c>
      <c r="Y46" s="30">
        <f t="shared" si="13"/>
        <v>1800</v>
      </c>
      <c r="Z46" s="30">
        <f t="shared" si="47"/>
        <v>125</v>
      </c>
      <c r="AA46" s="30">
        <v>0</v>
      </c>
      <c r="AB46" s="30">
        <v>0</v>
      </c>
      <c r="AC46" s="30">
        <v>0</v>
      </c>
      <c r="AD46" s="30">
        <f t="shared" ref="AD46:AD53" si="62">Y46+Z46+AA46+AB46+AC46</f>
        <v>1925</v>
      </c>
      <c r="AE46" s="30">
        <f>V46-AD46</f>
        <v>14715</v>
      </c>
      <c r="AF46" s="34" t="s">
        <v>90</v>
      </c>
      <c r="AG46" s="35">
        <v>44187</v>
      </c>
      <c r="AH46" s="41"/>
      <c r="AI46" s="54"/>
    </row>
    <row r="47" spans="1:41" s="113" customFormat="1" ht="39" customHeight="1">
      <c r="A47" s="160">
        <v>38</v>
      </c>
      <c r="B47" s="16">
        <v>11200</v>
      </c>
      <c r="C47" s="12" t="s">
        <v>61</v>
      </c>
      <c r="D47" s="12" t="s">
        <v>55</v>
      </c>
      <c r="E47" s="22" t="s">
        <v>52</v>
      </c>
      <c r="F47" s="12">
        <v>1320952055</v>
      </c>
      <c r="G47" s="14">
        <v>1226</v>
      </c>
      <c r="H47" s="89" t="s">
        <v>62</v>
      </c>
      <c r="I47" s="106">
        <v>16640</v>
      </c>
      <c r="J47" s="104">
        <v>0</v>
      </c>
      <c r="K47" s="104">
        <v>0</v>
      </c>
      <c r="L47" s="104">
        <v>0</v>
      </c>
      <c r="M47" s="16">
        <f t="shared" si="43"/>
        <v>16640</v>
      </c>
      <c r="N47" s="16">
        <v>10</v>
      </c>
      <c r="O47" s="116">
        <v>0</v>
      </c>
      <c r="P47" s="30">
        <f>10*8*80</f>
        <v>6400</v>
      </c>
      <c r="Q47" s="30">
        <f t="shared" si="58"/>
        <v>0</v>
      </c>
      <c r="R47" s="30">
        <f t="shared" si="59"/>
        <v>0</v>
      </c>
      <c r="S47" s="30">
        <f t="shared" si="57"/>
        <v>0</v>
      </c>
      <c r="T47" s="30">
        <f t="shared" si="60"/>
        <v>0</v>
      </c>
      <c r="U47" s="30">
        <v>0</v>
      </c>
      <c r="V47" s="31">
        <f t="shared" si="44"/>
        <v>6400</v>
      </c>
      <c r="W47" s="31">
        <f t="shared" si="45"/>
        <v>6400</v>
      </c>
      <c r="X47" s="31">
        <f t="shared" si="46"/>
        <v>6400</v>
      </c>
      <c r="Y47" s="30">
        <f t="shared" si="13"/>
        <v>768</v>
      </c>
      <c r="Z47" s="30">
        <f t="shared" si="47"/>
        <v>48</v>
      </c>
      <c r="AA47" s="30">
        <v>0</v>
      </c>
      <c r="AB47" s="30">
        <v>0</v>
      </c>
      <c r="AC47" s="30">
        <v>0</v>
      </c>
      <c r="AD47" s="30">
        <f t="shared" si="62"/>
        <v>816</v>
      </c>
      <c r="AE47" s="30">
        <f t="shared" si="48"/>
        <v>5584</v>
      </c>
      <c r="AF47" s="34" t="s">
        <v>90</v>
      </c>
      <c r="AG47" s="35">
        <v>44187</v>
      </c>
      <c r="AH47" s="41"/>
      <c r="AI47" s="117"/>
      <c r="AJ47" s="53"/>
      <c r="AK47" s="117"/>
    </row>
    <row r="48" spans="1:41" s="113" customFormat="1" ht="37.950000000000003" customHeight="1">
      <c r="A48" s="13">
        <v>39</v>
      </c>
      <c r="B48" s="21">
        <v>12705</v>
      </c>
      <c r="C48" s="12" t="s">
        <v>63</v>
      </c>
      <c r="D48" s="130" t="s">
        <v>64</v>
      </c>
      <c r="E48" s="22" t="s">
        <v>59</v>
      </c>
      <c r="F48" s="116">
        <v>2014239121</v>
      </c>
      <c r="G48" s="14">
        <v>11734</v>
      </c>
      <c r="H48" s="127" t="s">
        <v>65</v>
      </c>
      <c r="I48" s="106">
        <v>16640</v>
      </c>
      <c r="J48" s="104">
        <v>0</v>
      </c>
      <c r="K48" s="104">
        <v>0</v>
      </c>
      <c r="L48" s="104">
        <v>0</v>
      </c>
      <c r="M48" s="16">
        <f>I48+J48+K48+L48</f>
        <v>16640</v>
      </c>
      <c r="N48" s="16">
        <v>22</v>
      </c>
      <c r="O48" s="116">
        <v>0</v>
      </c>
      <c r="P48" s="30">
        <f>18*8*80</f>
        <v>11520</v>
      </c>
      <c r="Q48" s="30">
        <f t="shared" si="58"/>
        <v>0</v>
      </c>
      <c r="R48" s="30">
        <f t="shared" si="59"/>
        <v>0</v>
      </c>
      <c r="S48" s="30">
        <f t="shared" si="57"/>
        <v>0</v>
      </c>
      <c r="T48" s="30">
        <f t="shared" si="60"/>
        <v>0</v>
      </c>
      <c r="U48" s="30">
        <v>0</v>
      </c>
      <c r="V48" s="31">
        <f t="shared" si="44"/>
        <v>11520</v>
      </c>
      <c r="W48" s="31">
        <f t="shared" si="45"/>
        <v>11520</v>
      </c>
      <c r="X48" s="31">
        <f t="shared" si="46"/>
        <v>11520</v>
      </c>
      <c r="Y48" s="30">
        <f t="shared" si="13"/>
        <v>1382</v>
      </c>
      <c r="Z48" s="30">
        <f t="shared" si="47"/>
        <v>87</v>
      </c>
      <c r="AA48" s="30">
        <v>0</v>
      </c>
      <c r="AB48" s="30">
        <v>0</v>
      </c>
      <c r="AC48" s="30">
        <v>0</v>
      </c>
      <c r="AD48" s="30">
        <f t="shared" si="62"/>
        <v>1469</v>
      </c>
      <c r="AE48" s="30">
        <f t="shared" si="48"/>
        <v>10051</v>
      </c>
      <c r="AF48" s="34" t="s">
        <v>90</v>
      </c>
      <c r="AG48" s="35">
        <v>44187</v>
      </c>
      <c r="AI48" s="54"/>
    </row>
    <row r="49" spans="1:35" s="138" customFormat="1" ht="39" customHeight="1">
      <c r="A49" s="160">
        <v>40</v>
      </c>
      <c r="B49" s="110">
        <v>12779</v>
      </c>
      <c r="C49" s="23" t="s">
        <v>66</v>
      </c>
      <c r="D49" s="23" t="s">
        <v>67</v>
      </c>
      <c r="E49" s="22" t="s">
        <v>59</v>
      </c>
      <c r="F49" s="139">
        <v>1115572542</v>
      </c>
      <c r="G49" s="14">
        <v>11808</v>
      </c>
      <c r="H49" s="127" t="s">
        <v>68</v>
      </c>
      <c r="I49" s="106">
        <v>16640</v>
      </c>
      <c r="J49" s="104">
        <v>0</v>
      </c>
      <c r="K49" s="104">
        <v>0</v>
      </c>
      <c r="L49" s="104">
        <v>0</v>
      </c>
      <c r="M49" s="16">
        <f>I49+J49+K49+L49</f>
        <v>16640</v>
      </c>
      <c r="N49" s="16">
        <v>7</v>
      </c>
      <c r="O49" s="116">
        <v>0</v>
      </c>
      <c r="P49" s="30">
        <f>7*8*80</f>
        <v>4480</v>
      </c>
      <c r="Q49" s="30">
        <f t="shared" si="58"/>
        <v>0</v>
      </c>
      <c r="R49" s="30">
        <f t="shared" si="59"/>
        <v>0</v>
      </c>
      <c r="S49" s="30">
        <f t="shared" si="57"/>
        <v>0</v>
      </c>
      <c r="T49" s="30">
        <f t="shared" si="60"/>
        <v>0</v>
      </c>
      <c r="U49" s="30">
        <v>0</v>
      </c>
      <c r="V49" s="112">
        <f>U49+T49+S49+R49+Q49+P49</f>
        <v>4480</v>
      </c>
      <c r="W49" s="112">
        <f>IF(P49&gt;15000,15000,P49)</f>
        <v>4480</v>
      </c>
      <c r="X49" s="31">
        <f t="shared" si="46"/>
        <v>4480</v>
      </c>
      <c r="Y49" s="30">
        <f t="shared" si="13"/>
        <v>538</v>
      </c>
      <c r="Z49" s="30">
        <f>CEILING(X49*0.75%,1)</f>
        <v>34</v>
      </c>
      <c r="AA49" s="30">
        <v>0</v>
      </c>
      <c r="AB49" s="30">
        <v>0</v>
      </c>
      <c r="AC49" s="111">
        <v>0</v>
      </c>
      <c r="AD49" s="111">
        <f t="shared" si="62"/>
        <v>572</v>
      </c>
      <c r="AE49" s="111">
        <f>V49-AD49</f>
        <v>3908</v>
      </c>
      <c r="AF49" s="34" t="s">
        <v>90</v>
      </c>
      <c r="AG49" s="35">
        <v>44187</v>
      </c>
    </row>
    <row r="50" spans="1:35" s="138" customFormat="1" ht="39" customHeight="1">
      <c r="A50" s="160">
        <v>41</v>
      </c>
      <c r="B50" s="110">
        <v>12782</v>
      </c>
      <c r="C50" s="23" t="s">
        <v>69</v>
      </c>
      <c r="D50" s="23" t="s">
        <v>70</v>
      </c>
      <c r="E50" s="22" t="s">
        <v>59</v>
      </c>
      <c r="F50" s="139">
        <v>1115578316</v>
      </c>
      <c r="G50" s="14">
        <v>11811</v>
      </c>
      <c r="H50" s="127" t="s">
        <v>71</v>
      </c>
      <c r="I50" s="106">
        <v>16640</v>
      </c>
      <c r="J50" s="104">
        <v>0</v>
      </c>
      <c r="K50" s="104">
        <v>0</v>
      </c>
      <c r="L50" s="104">
        <v>0</v>
      </c>
      <c r="M50" s="16">
        <f>I50+J50+K50+L50</f>
        <v>16640</v>
      </c>
      <c r="N50" s="16">
        <v>30</v>
      </c>
      <c r="O50" s="116">
        <v>0</v>
      </c>
      <c r="P50" s="30">
        <f t="shared" si="61"/>
        <v>16640</v>
      </c>
      <c r="Q50" s="30">
        <f t="shared" si="58"/>
        <v>0</v>
      </c>
      <c r="R50" s="30">
        <f t="shared" si="59"/>
        <v>0</v>
      </c>
      <c r="S50" s="30">
        <f t="shared" si="57"/>
        <v>0</v>
      </c>
      <c r="T50" s="30">
        <f t="shared" si="60"/>
        <v>0</v>
      </c>
      <c r="U50" s="30">
        <v>0</v>
      </c>
      <c r="V50" s="112">
        <f>U50+T50+S50+R50+Q50+P50</f>
        <v>16640</v>
      </c>
      <c r="W50" s="112">
        <f>IF(P50&gt;15000,15000,P50)</f>
        <v>15000</v>
      </c>
      <c r="X50" s="31">
        <f t="shared" si="46"/>
        <v>16640</v>
      </c>
      <c r="Y50" s="30">
        <f t="shared" si="13"/>
        <v>1800</v>
      </c>
      <c r="Z50" s="30">
        <f>CEILING(X50*0.75%,1)</f>
        <v>125</v>
      </c>
      <c r="AA50" s="30">
        <v>0</v>
      </c>
      <c r="AB50" s="30">
        <v>0</v>
      </c>
      <c r="AC50" s="111">
        <v>0</v>
      </c>
      <c r="AD50" s="111">
        <f>Y50+Z50+AA50+AB50+AC50</f>
        <v>1925</v>
      </c>
      <c r="AE50" s="111">
        <f>V50-AD50</f>
        <v>14715</v>
      </c>
      <c r="AF50" s="34" t="s">
        <v>90</v>
      </c>
      <c r="AG50" s="35">
        <v>44187</v>
      </c>
    </row>
    <row r="51" spans="1:35" s="113" customFormat="1" ht="39" customHeight="1">
      <c r="A51" s="13">
        <v>42</v>
      </c>
      <c r="B51" s="21">
        <v>12558</v>
      </c>
      <c r="C51" s="23" t="s">
        <v>72</v>
      </c>
      <c r="D51" s="131" t="s">
        <v>73</v>
      </c>
      <c r="E51" s="22" t="s">
        <v>52</v>
      </c>
      <c r="F51" s="16">
        <v>1115208461</v>
      </c>
      <c r="G51" s="14">
        <v>11587</v>
      </c>
      <c r="H51" s="115" t="s">
        <v>74</v>
      </c>
      <c r="I51" s="106">
        <v>21632</v>
      </c>
      <c r="J51" s="104">
        <v>0</v>
      </c>
      <c r="K51" s="104">
        <v>0</v>
      </c>
      <c r="L51" s="104">
        <v>0</v>
      </c>
      <c r="M51" s="16">
        <f t="shared" si="43"/>
        <v>21632</v>
      </c>
      <c r="N51" s="16">
        <v>24</v>
      </c>
      <c r="O51" s="16">
        <v>0</v>
      </c>
      <c r="P51" s="30">
        <f>(208-48)*104</f>
        <v>16640</v>
      </c>
      <c r="Q51" s="30">
        <f t="shared" si="58"/>
        <v>0</v>
      </c>
      <c r="R51" s="30">
        <f t="shared" si="59"/>
        <v>0</v>
      </c>
      <c r="S51" s="30">
        <f t="shared" si="57"/>
        <v>0</v>
      </c>
      <c r="T51" s="30">
        <f t="shared" si="60"/>
        <v>0</v>
      </c>
      <c r="U51" s="30">
        <v>0</v>
      </c>
      <c r="V51" s="31">
        <f t="shared" si="44"/>
        <v>16640</v>
      </c>
      <c r="W51" s="31">
        <f t="shared" si="45"/>
        <v>15000</v>
      </c>
      <c r="X51" s="31">
        <f>IF(V51&gt;21000, 21000,V51)</f>
        <v>16640</v>
      </c>
      <c r="Y51" s="30">
        <f t="shared" si="13"/>
        <v>1800</v>
      </c>
      <c r="Z51" s="30">
        <f t="shared" si="47"/>
        <v>125</v>
      </c>
      <c r="AA51" s="30">
        <v>0</v>
      </c>
      <c r="AB51" s="30">
        <v>0</v>
      </c>
      <c r="AC51" s="30">
        <v>0</v>
      </c>
      <c r="AD51" s="30">
        <f t="shared" si="62"/>
        <v>1925</v>
      </c>
      <c r="AE51" s="30">
        <f t="shared" si="48"/>
        <v>14715</v>
      </c>
      <c r="AF51" s="34" t="s">
        <v>90</v>
      </c>
      <c r="AG51" s="35">
        <v>44187</v>
      </c>
      <c r="AH51" s="41"/>
      <c r="AI51" s="54"/>
    </row>
    <row r="52" spans="1:35" s="113" customFormat="1" ht="39" customHeight="1">
      <c r="A52" s="160">
        <v>43</v>
      </c>
      <c r="B52" s="21">
        <v>12620</v>
      </c>
      <c r="C52" s="165" t="s">
        <v>75</v>
      </c>
      <c r="D52" s="131" t="s">
        <v>76</v>
      </c>
      <c r="E52" s="22" t="s">
        <v>59</v>
      </c>
      <c r="F52" s="84">
        <v>1115327349</v>
      </c>
      <c r="G52" s="14">
        <v>11649</v>
      </c>
      <c r="H52" s="115" t="s">
        <v>77</v>
      </c>
      <c r="I52" s="106">
        <v>16640</v>
      </c>
      <c r="J52" s="104">
        <v>0</v>
      </c>
      <c r="K52" s="104">
        <v>0</v>
      </c>
      <c r="L52" s="104">
        <v>0</v>
      </c>
      <c r="M52" s="16">
        <f t="shared" si="43"/>
        <v>16640</v>
      </c>
      <c r="N52" s="16">
        <v>30</v>
      </c>
      <c r="O52" s="16">
        <v>0</v>
      </c>
      <c r="P52" s="30">
        <f t="shared" si="61"/>
        <v>16640</v>
      </c>
      <c r="Q52" s="30">
        <f t="shared" si="58"/>
        <v>0</v>
      </c>
      <c r="R52" s="30">
        <f t="shared" si="59"/>
        <v>0</v>
      </c>
      <c r="S52" s="30">
        <f t="shared" si="57"/>
        <v>0</v>
      </c>
      <c r="T52" s="30">
        <f t="shared" si="60"/>
        <v>0</v>
      </c>
      <c r="U52" s="30">
        <v>0</v>
      </c>
      <c r="V52" s="31">
        <f t="shared" si="44"/>
        <v>16640</v>
      </c>
      <c r="W52" s="31">
        <f t="shared" si="45"/>
        <v>15000</v>
      </c>
      <c r="X52" s="31">
        <f t="shared" si="46"/>
        <v>16640</v>
      </c>
      <c r="Y52" s="30">
        <f t="shared" si="13"/>
        <v>1800</v>
      </c>
      <c r="Z52" s="30">
        <f t="shared" si="47"/>
        <v>125</v>
      </c>
      <c r="AA52" s="30">
        <v>0</v>
      </c>
      <c r="AB52" s="30">
        <v>0</v>
      </c>
      <c r="AC52" s="30">
        <v>0</v>
      </c>
      <c r="AD52" s="30">
        <f t="shared" si="62"/>
        <v>1925</v>
      </c>
      <c r="AE52" s="30">
        <f t="shared" si="48"/>
        <v>14715</v>
      </c>
      <c r="AF52" s="34" t="s">
        <v>90</v>
      </c>
      <c r="AG52" s="35">
        <v>44187</v>
      </c>
      <c r="AI52" s="54"/>
    </row>
    <row r="53" spans="1:35" s="41" customFormat="1" ht="39" customHeight="1">
      <c r="A53" s="160">
        <v>44</v>
      </c>
      <c r="B53" s="21">
        <v>12772</v>
      </c>
      <c r="C53" s="165" t="s">
        <v>78</v>
      </c>
      <c r="D53" s="23" t="s">
        <v>79</v>
      </c>
      <c r="E53" s="22" t="s">
        <v>59</v>
      </c>
      <c r="F53" s="133">
        <v>1115566641</v>
      </c>
      <c r="G53" s="14">
        <v>11801</v>
      </c>
      <c r="H53" s="127" t="s">
        <v>80</v>
      </c>
      <c r="I53" s="106">
        <v>16640</v>
      </c>
      <c r="J53" s="104">
        <v>0</v>
      </c>
      <c r="K53" s="104">
        <v>0</v>
      </c>
      <c r="L53" s="104">
        <v>0</v>
      </c>
      <c r="M53" s="16">
        <f t="shared" si="43"/>
        <v>16640</v>
      </c>
      <c r="N53" s="16">
        <v>12</v>
      </c>
      <c r="O53" s="16">
        <v>0</v>
      </c>
      <c r="P53" s="30">
        <f>96*80</f>
        <v>7680</v>
      </c>
      <c r="Q53" s="30">
        <f t="shared" si="58"/>
        <v>0</v>
      </c>
      <c r="R53" s="30">
        <f t="shared" si="59"/>
        <v>0</v>
      </c>
      <c r="S53" s="30">
        <f t="shared" si="57"/>
        <v>0</v>
      </c>
      <c r="T53" s="30">
        <f t="shared" si="60"/>
        <v>0</v>
      </c>
      <c r="U53" s="30">
        <v>0</v>
      </c>
      <c r="V53" s="31">
        <f t="shared" si="44"/>
        <v>7680</v>
      </c>
      <c r="W53" s="31">
        <f t="shared" si="45"/>
        <v>7680</v>
      </c>
      <c r="X53" s="31">
        <f t="shared" si="46"/>
        <v>7680</v>
      </c>
      <c r="Y53" s="30">
        <f t="shared" si="13"/>
        <v>922</v>
      </c>
      <c r="Z53" s="30">
        <f t="shared" si="47"/>
        <v>58</v>
      </c>
      <c r="AA53" s="30">
        <v>0</v>
      </c>
      <c r="AB53" s="30">
        <v>0</v>
      </c>
      <c r="AC53" s="30">
        <v>0</v>
      </c>
      <c r="AD53" s="30">
        <f t="shared" si="62"/>
        <v>980</v>
      </c>
      <c r="AE53" s="30">
        <f t="shared" si="48"/>
        <v>6700</v>
      </c>
      <c r="AF53" s="34" t="s">
        <v>90</v>
      </c>
      <c r="AG53" s="35">
        <v>44187</v>
      </c>
      <c r="AH53" s="113"/>
    </row>
    <row r="54" spans="1:35" s="113" customFormat="1" ht="39" customHeight="1">
      <c r="A54" s="13">
        <v>45</v>
      </c>
      <c r="B54" s="132">
        <v>11254</v>
      </c>
      <c r="C54" s="12" t="s">
        <v>195</v>
      </c>
      <c r="D54" s="12" t="s">
        <v>196</v>
      </c>
      <c r="E54" s="22" t="s">
        <v>59</v>
      </c>
      <c r="F54" s="13">
        <v>1114573256</v>
      </c>
      <c r="G54" s="14">
        <v>1280</v>
      </c>
      <c r="H54" s="89" t="s">
        <v>197</v>
      </c>
      <c r="I54" s="106">
        <v>16350</v>
      </c>
      <c r="J54" s="104">
        <v>0</v>
      </c>
      <c r="K54" s="104">
        <v>0</v>
      </c>
      <c r="L54" s="104">
        <v>0</v>
      </c>
      <c r="M54" s="16">
        <f t="shared" si="43"/>
        <v>16350</v>
      </c>
      <c r="N54" s="16">
        <v>30</v>
      </c>
      <c r="O54" s="116">
        <v>32</v>
      </c>
      <c r="P54" s="30">
        <f t="shared" si="61"/>
        <v>16350</v>
      </c>
      <c r="Q54" s="30">
        <f t="shared" si="58"/>
        <v>0</v>
      </c>
      <c r="R54" s="30">
        <f t="shared" si="59"/>
        <v>0</v>
      </c>
      <c r="S54" s="30">
        <f>O54*150</f>
        <v>4800</v>
      </c>
      <c r="T54" s="30">
        <f t="shared" si="60"/>
        <v>0</v>
      </c>
      <c r="U54" s="30">
        <v>0</v>
      </c>
      <c r="V54" s="31">
        <f t="shared" si="44"/>
        <v>21150</v>
      </c>
      <c r="W54" s="31">
        <f t="shared" si="45"/>
        <v>15000</v>
      </c>
      <c r="X54" s="31">
        <f>IF(V54&gt;21000, 21000,V54)</f>
        <v>21000</v>
      </c>
      <c r="Y54" s="30">
        <f t="shared" si="13"/>
        <v>1800</v>
      </c>
      <c r="Z54" s="30">
        <f t="shared" si="47"/>
        <v>158</v>
      </c>
      <c r="AA54" s="30">
        <v>0</v>
      </c>
      <c r="AB54" s="30">
        <v>0</v>
      </c>
      <c r="AC54" s="30">
        <v>0</v>
      </c>
      <c r="AD54" s="30">
        <f>+AC54+AB54+AA54+Z54+Y54</f>
        <v>1958</v>
      </c>
      <c r="AE54" s="30">
        <f t="shared" si="48"/>
        <v>19192</v>
      </c>
      <c r="AF54" s="34" t="s">
        <v>90</v>
      </c>
      <c r="AG54" s="35">
        <v>44187</v>
      </c>
    </row>
    <row r="55" spans="1:35" s="113" customFormat="1" ht="38.4" customHeight="1">
      <c r="A55" s="160">
        <v>46</v>
      </c>
      <c r="B55" s="16">
        <v>11193</v>
      </c>
      <c r="C55" s="12" t="s">
        <v>198</v>
      </c>
      <c r="D55" s="12" t="s">
        <v>199</v>
      </c>
      <c r="E55" s="22" t="s">
        <v>59</v>
      </c>
      <c r="F55" s="12">
        <v>1314375741</v>
      </c>
      <c r="G55" s="14">
        <v>1219</v>
      </c>
      <c r="H55" s="89" t="s">
        <v>200</v>
      </c>
      <c r="I55" s="106">
        <v>16350</v>
      </c>
      <c r="J55" s="104">
        <v>0</v>
      </c>
      <c r="K55" s="104">
        <v>0</v>
      </c>
      <c r="L55" s="104">
        <v>0</v>
      </c>
      <c r="M55" s="16">
        <f t="shared" si="43"/>
        <v>16350</v>
      </c>
      <c r="N55" s="16">
        <v>30</v>
      </c>
      <c r="O55" s="116">
        <v>32</v>
      </c>
      <c r="P55" s="30">
        <f t="shared" si="61"/>
        <v>16350</v>
      </c>
      <c r="Q55" s="30">
        <f t="shared" si="58"/>
        <v>0</v>
      </c>
      <c r="R55" s="30">
        <f t="shared" si="59"/>
        <v>0</v>
      </c>
      <c r="S55" s="30">
        <f>O55*150</f>
        <v>4800</v>
      </c>
      <c r="T55" s="30">
        <f t="shared" si="60"/>
        <v>0</v>
      </c>
      <c r="U55" s="30">
        <v>0</v>
      </c>
      <c r="V55" s="31">
        <f t="shared" si="44"/>
        <v>21150</v>
      </c>
      <c r="W55" s="31">
        <f t="shared" si="45"/>
        <v>15000</v>
      </c>
      <c r="X55" s="31">
        <f>IF(V55&gt;21000, 21000,V55)</f>
        <v>21000</v>
      </c>
      <c r="Y55" s="30">
        <f t="shared" si="13"/>
        <v>1800</v>
      </c>
      <c r="Z55" s="30">
        <f t="shared" si="47"/>
        <v>158</v>
      </c>
      <c r="AA55" s="30">
        <v>0</v>
      </c>
      <c r="AB55" s="30">
        <v>0</v>
      </c>
      <c r="AC55" s="30">
        <v>0</v>
      </c>
      <c r="AD55" s="30">
        <f>+AC55+AB55+AA55+Z55+Y55</f>
        <v>1958</v>
      </c>
      <c r="AE55" s="30">
        <f t="shared" si="48"/>
        <v>19192</v>
      </c>
      <c r="AF55" s="34" t="s">
        <v>90</v>
      </c>
      <c r="AG55" s="35">
        <v>44187</v>
      </c>
    </row>
    <row r="56" spans="1:35" s="126" customFormat="1" ht="39" customHeight="1">
      <c r="A56" s="160">
        <v>47</v>
      </c>
      <c r="B56" s="21">
        <v>12756</v>
      </c>
      <c r="C56" s="23" t="s">
        <v>201</v>
      </c>
      <c r="D56" s="23" t="s">
        <v>202</v>
      </c>
      <c r="E56" s="22" t="s">
        <v>59</v>
      </c>
      <c r="F56" s="114">
        <v>1115539705</v>
      </c>
      <c r="G56" s="133">
        <v>11785</v>
      </c>
      <c r="H56" s="115" t="s">
        <v>203</v>
      </c>
      <c r="I56" s="106">
        <v>14900</v>
      </c>
      <c r="J56" s="104">
        <v>0</v>
      </c>
      <c r="K56" s="104">
        <v>0</v>
      </c>
      <c r="L56" s="104">
        <v>0</v>
      </c>
      <c r="M56" s="16">
        <f t="shared" si="43"/>
        <v>14900</v>
      </c>
      <c r="N56" s="16">
        <v>30</v>
      </c>
      <c r="O56" s="116">
        <v>0</v>
      </c>
      <c r="P56" s="30">
        <f t="shared" si="61"/>
        <v>14900</v>
      </c>
      <c r="Q56" s="30">
        <f t="shared" si="58"/>
        <v>0</v>
      </c>
      <c r="R56" s="30">
        <f t="shared" si="59"/>
        <v>0</v>
      </c>
      <c r="S56" s="30">
        <f>O56*150</f>
        <v>0</v>
      </c>
      <c r="T56" s="30">
        <f t="shared" si="60"/>
        <v>0</v>
      </c>
      <c r="U56" s="30">
        <v>0</v>
      </c>
      <c r="V56" s="31">
        <f t="shared" si="44"/>
        <v>14900</v>
      </c>
      <c r="W56" s="31">
        <f t="shared" si="45"/>
        <v>14900</v>
      </c>
      <c r="X56" s="31">
        <f t="shared" si="46"/>
        <v>14900</v>
      </c>
      <c r="Y56" s="30">
        <f t="shared" si="13"/>
        <v>1788</v>
      </c>
      <c r="Z56" s="30">
        <f t="shared" si="47"/>
        <v>112</v>
      </c>
      <c r="AA56" s="30">
        <v>0</v>
      </c>
      <c r="AB56" s="30">
        <v>0</v>
      </c>
      <c r="AC56" s="30">
        <v>0</v>
      </c>
      <c r="AD56" s="30">
        <f>+AC56+AB56+AA56+Z56+Y56</f>
        <v>1900</v>
      </c>
      <c r="AE56" s="30">
        <f t="shared" si="48"/>
        <v>13000</v>
      </c>
      <c r="AF56" s="34" t="s">
        <v>90</v>
      </c>
      <c r="AG56" s="35">
        <v>44187</v>
      </c>
      <c r="AH56" s="113"/>
    </row>
    <row r="57" spans="1:35" s="41" customFormat="1" ht="39" customHeight="1">
      <c r="A57" s="13">
        <v>48</v>
      </c>
      <c r="B57" s="16">
        <v>11202</v>
      </c>
      <c r="C57" s="12" t="s">
        <v>204</v>
      </c>
      <c r="D57" s="12" t="s">
        <v>205</v>
      </c>
      <c r="E57" s="22" t="s">
        <v>59</v>
      </c>
      <c r="F57" s="12">
        <v>1321124332</v>
      </c>
      <c r="G57" s="14">
        <v>1228</v>
      </c>
      <c r="H57" s="89" t="s">
        <v>206</v>
      </c>
      <c r="I57" s="106">
        <v>16350</v>
      </c>
      <c r="J57" s="104">
        <v>0</v>
      </c>
      <c r="K57" s="104">
        <v>0</v>
      </c>
      <c r="L57" s="104">
        <v>0</v>
      </c>
      <c r="M57" s="16">
        <f t="shared" si="43"/>
        <v>16350</v>
      </c>
      <c r="N57" s="16">
        <v>30</v>
      </c>
      <c r="O57" s="116">
        <v>50</v>
      </c>
      <c r="P57" s="30">
        <f t="shared" si="61"/>
        <v>16350</v>
      </c>
      <c r="Q57" s="30">
        <f t="shared" si="58"/>
        <v>0</v>
      </c>
      <c r="R57" s="30">
        <f t="shared" si="59"/>
        <v>0</v>
      </c>
      <c r="S57" s="30">
        <f>O57*150</f>
        <v>7500</v>
      </c>
      <c r="T57" s="30">
        <f t="shared" si="60"/>
        <v>0</v>
      </c>
      <c r="U57" s="30">
        <v>0</v>
      </c>
      <c r="V57" s="31">
        <f t="shared" si="44"/>
        <v>23850</v>
      </c>
      <c r="W57" s="31">
        <f t="shared" si="45"/>
        <v>15000</v>
      </c>
      <c r="X57" s="31">
        <f>IF(V57&gt;21000, 21000,V57)</f>
        <v>21000</v>
      </c>
      <c r="Y57" s="30">
        <f t="shared" si="13"/>
        <v>1800</v>
      </c>
      <c r="Z57" s="30">
        <f t="shared" si="47"/>
        <v>158</v>
      </c>
      <c r="AA57" s="30">
        <v>0</v>
      </c>
      <c r="AB57" s="30">
        <v>0</v>
      </c>
      <c r="AC57" s="30">
        <v>0</v>
      </c>
      <c r="AD57" s="30">
        <f>+AC57+AB57+AA57+Z57+Y57</f>
        <v>1958</v>
      </c>
      <c r="AE57" s="30">
        <f t="shared" si="48"/>
        <v>21892</v>
      </c>
      <c r="AF57" s="34" t="s">
        <v>90</v>
      </c>
      <c r="AG57" s="35">
        <v>44187</v>
      </c>
      <c r="AH57" s="113"/>
    </row>
    <row r="58" spans="1:35" s="41" customFormat="1" ht="39" customHeight="1">
      <c r="A58" s="160">
        <v>49</v>
      </c>
      <c r="B58" s="21">
        <v>12491</v>
      </c>
      <c r="C58" s="23" t="s">
        <v>207</v>
      </c>
      <c r="D58" s="23" t="s">
        <v>208</v>
      </c>
      <c r="E58" s="22" t="s">
        <v>59</v>
      </c>
      <c r="F58" s="16">
        <v>1115070230</v>
      </c>
      <c r="G58" s="14">
        <v>11520</v>
      </c>
      <c r="H58" s="29" t="s">
        <v>209</v>
      </c>
      <c r="I58" s="106">
        <v>16350</v>
      </c>
      <c r="J58" s="104">
        <v>0</v>
      </c>
      <c r="K58" s="104">
        <v>0</v>
      </c>
      <c r="L58" s="104">
        <v>0</v>
      </c>
      <c r="M58" s="16">
        <f t="shared" si="43"/>
        <v>16350</v>
      </c>
      <c r="N58" s="16">
        <v>30</v>
      </c>
      <c r="O58" s="116">
        <v>50</v>
      </c>
      <c r="P58" s="30">
        <f t="shared" si="61"/>
        <v>16350</v>
      </c>
      <c r="Q58" s="30">
        <f t="shared" si="58"/>
        <v>0</v>
      </c>
      <c r="R58" s="30">
        <f t="shared" si="59"/>
        <v>0</v>
      </c>
      <c r="S58" s="30">
        <f>O58*150</f>
        <v>7500</v>
      </c>
      <c r="T58" s="30">
        <f t="shared" si="60"/>
        <v>0</v>
      </c>
      <c r="U58" s="30">
        <v>0</v>
      </c>
      <c r="V58" s="31">
        <f t="shared" si="44"/>
        <v>23850</v>
      </c>
      <c r="W58" s="31">
        <f t="shared" si="45"/>
        <v>15000</v>
      </c>
      <c r="X58" s="31">
        <f>IF(V58&gt;21000, 21000,V58)</f>
        <v>21000</v>
      </c>
      <c r="Y58" s="30">
        <f t="shared" si="13"/>
        <v>1800</v>
      </c>
      <c r="Z58" s="30">
        <f t="shared" si="47"/>
        <v>158</v>
      </c>
      <c r="AA58" s="30">
        <v>0</v>
      </c>
      <c r="AB58" s="30">
        <v>0</v>
      </c>
      <c r="AC58" s="30">
        <v>0</v>
      </c>
      <c r="AD58" s="30">
        <f>+AC58+AB58+AA58+Z58+Y58</f>
        <v>1958</v>
      </c>
      <c r="AE58" s="30">
        <f t="shared" si="48"/>
        <v>21892</v>
      </c>
      <c r="AF58" s="34" t="s">
        <v>90</v>
      </c>
      <c r="AG58" s="35">
        <v>44187</v>
      </c>
      <c r="AH58" s="113"/>
      <c r="AI58" s="54"/>
    </row>
    <row r="59" spans="1:35" s="138" customFormat="1" ht="39" customHeight="1">
      <c r="A59" s="160">
        <v>50</v>
      </c>
      <c r="B59" s="21">
        <v>12824</v>
      </c>
      <c r="C59" s="23" t="s">
        <v>210</v>
      </c>
      <c r="D59" s="23" t="s">
        <v>211</v>
      </c>
      <c r="E59" s="22" t="s">
        <v>59</v>
      </c>
      <c r="F59" s="133">
        <v>6928918803</v>
      </c>
      <c r="G59" s="14">
        <v>11853</v>
      </c>
      <c r="H59" s="127" t="s">
        <v>212</v>
      </c>
      <c r="I59" s="106">
        <v>14560</v>
      </c>
      <c r="J59" s="104">
        <v>0</v>
      </c>
      <c r="K59" s="104">
        <v>0</v>
      </c>
      <c r="L59" s="104">
        <v>0</v>
      </c>
      <c r="M59" s="12">
        <f t="shared" si="43"/>
        <v>14560</v>
      </c>
      <c r="N59" s="12">
        <v>30</v>
      </c>
      <c r="O59" s="116">
        <v>0</v>
      </c>
      <c r="P59" s="30">
        <f t="shared" si="61"/>
        <v>14560</v>
      </c>
      <c r="Q59" s="30">
        <f t="shared" si="58"/>
        <v>0</v>
      </c>
      <c r="R59" s="30">
        <f t="shared" si="59"/>
        <v>0</v>
      </c>
      <c r="S59" s="30">
        <f t="shared" ref="S59:S62" si="63">O59*150</f>
        <v>0</v>
      </c>
      <c r="T59" s="30">
        <f t="shared" si="60"/>
        <v>0</v>
      </c>
      <c r="U59" s="30">
        <v>0</v>
      </c>
      <c r="V59" s="112">
        <f t="shared" si="44"/>
        <v>14560</v>
      </c>
      <c r="W59" s="112">
        <f>IF(P59&gt;15000,15000,P59)</f>
        <v>14560</v>
      </c>
      <c r="X59" s="112">
        <f t="shared" si="46"/>
        <v>14560</v>
      </c>
      <c r="Y59" s="30">
        <f t="shared" si="13"/>
        <v>1747</v>
      </c>
      <c r="Z59" s="30">
        <f t="shared" si="47"/>
        <v>110</v>
      </c>
      <c r="AA59" s="30">
        <v>0</v>
      </c>
      <c r="AB59" s="30">
        <v>0</v>
      </c>
      <c r="AC59" s="111">
        <v>0</v>
      </c>
      <c r="AD59" s="111">
        <f>Y59+Z59+AA59+AB59+AC59</f>
        <v>1857</v>
      </c>
      <c r="AE59" s="111">
        <f t="shared" si="48"/>
        <v>12703</v>
      </c>
      <c r="AF59" s="34" t="s">
        <v>90</v>
      </c>
      <c r="AG59" s="35">
        <v>44187</v>
      </c>
    </row>
    <row r="60" spans="1:35" s="113" customFormat="1" ht="39" customHeight="1">
      <c r="A60" s="13">
        <v>51</v>
      </c>
      <c r="B60" s="21">
        <v>12495</v>
      </c>
      <c r="C60" s="165" t="s">
        <v>213</v>
      </c>
      <c r="D60" s="131" t="s">
        <v>214</v>
      </c>
      <c r="E60" s="22" t="s">
        <v>59</v>
      </c>
      <c r="F60" s="16">
        <v>1115088991</v>
      </c>
      <c r="G60" s="14">
        <v>11524</v>
      </c>
      <c r="H60" s="134" t="s">
        <v>215</v>
      </c>
      <c r="I60" s="106">
        <v>14900</v>
      </c>
      <c r="J60" s="104">
        <v>0</v>
      </c>
      <c r="K60" s="104">
        <v>4560</v>
      </c>
      <c r="L60" s="104">
        <v>0</v>
      </c>
      <c r="M60" s="16">
        <f>I60+J60+K60+L60</f>
        <v>19460</v>
      </c>
      <c r="N60" s="16">
        <v>29</v>
      </c>
      <c r="O60" s="116">
        <v>0</v>
      </c>
      <c r="P60" s="30">
        <f t="shared" si="61"/>
        <v>14403</v>
      </c>
      <c r="Q60" s="30">
        <f t="shared" si="58"/>
        <v>0</v>
      </c>
      <c r="R60" s="30">
        <f t="shared" si="59"/>
        <v>4408</v>
      </c>
      <c r="S60" s="30">
        <f t="shared" si="63"/>
        <v>0</v>
      </c>
      <c r="T60" s="30">
        <f t="shared" si="60"/>
        <v>0</v>
      </c>
      <c r="U60" s="30">
        <v>0</v>
      </c>
      <c r="V60" s="31">
        <f>U60+T60+S60+R60+Q60+P60</f>
        <v>18811</v>
      </c>
      <c r="W60" s="31">
        <f>IF(P60&gt;15000,15000,P60)</f>
        <v>14403</v>
      </c>
      <c r="X60" s="31">
        <f>V60</f>
        <v>18811</v>
      </c>
      <c r="Y60" s="30">
        <f>ROUND(W60*12%,0)</f>
        <v>1728</v>
      </c>
      <c r="Z60" s="30">
        <f>CEILING(X60*0.75%,1)</f>
        <v>142</v>
      </c>
      <c r="AA60" s="30">
        <v>0</v>
      </c>
      <c r="AB60" s="30">
        <v>0</v>
      </c>
      <c r="AC60" s="30">
        <v>0</v>
      </c>
      <c r="AD60" s="30">
        <f>+AC60+AB60+AA60+Z60+Y60</f>
        <v>1870</v>
      </c>
      <c r="AE60" s="30">
        <f>V60-AD60</f>
        <v>16941</v>
      </c>
      <c r="AF60" s="34" t="s">
        <v>90</v>
      </c>
      <c r="AG60" s="35"/>
      <c r="AI60" s="54"/>
    </row>
    <row r="61" spans="1:35" s="113" customFormat="1" ht="39" customHeight="1">
      <c r="A61" s="160">
        <v>52</v>
      </c>
      <c r="B61" s="21">
        <v>12628</v>
      </c>
      <c r="C61" s="165" t="s">
        <v>216</v>
      </c>
      <c r="D61" s="131" t="s">
        <v>217</v>
      </c>
      <c r="E61" s="22" t="s">
        <v>59</v>
      </c>
      <c r="F61" s="116">
        <v>1115347761</v>
      </c>
      <c r="G61" s="14">
        <v>11657</v>
      </c>
      <c r="H61" s="115" t="s">
        <v>218</v>
      </c>
      <c r="I61" s="106">
        <v>14900</v>
      </c>
      <c r="J61" s="104">
        <v>0</v>
      </c>
      <c r="K61" s="104">
        <v>4800</v>
      </c>
      <c r="L61" s="104">
        <v>0</v>
      </c>
      <c r="M61" s="16">
        <f>I61+J61+K61+L61</f>
        <v>19700</v>
      </c>
      <c r="N61" s="16">
        <v>30</v>
      </c>
      <c r="O61" s="116">
        <v>0</v>
      </c>
      <c r="P61" s="30">
        <f t="shared" si="61"/>
        <v>14900</v>
      </c>
      <c r="Q61" s="30">
        <f t="shared" si="58"/>
        <v>0</v>
      </c>
      <c r="R61" s="30">
        <f t="shared" si="59"/>
        <v>4800</v>
      </c>
      <c r="S61" s="30">
        <f t="shared" si="63"/>
        <v>0</v>
      </c>
      <c r="T61" s="30">
        <f t="shared" si="60"/>
        <v>0</v>
      </c>
      <c r="U61" s="30">
        <v>0</v>
      </c>
      <c r="V61" s="31">
        <f>U61+T61+S61+R61+Q61+P61</f>
        <v>19700</v>
      </c>
      <c r="W61" s="31">
        <f t="shared" ref="W61:W62" si="64">IF(P61&gt;15000,15000,P61)</f>
        <v>14900</v>
      </c>
      <c r="X61" s="31">
        <f>V61</f>
        <v>19700</v>
      </c>
      <c r="Y61" s="30">
        <f>ROUND(W61*12%,0)</f>
        <v>1788</v>
      </c>
      <c r="Z61" s="30">
        <f>CEILING(X61*0.75%,1)</f>
        <v>148</v>
      </c>
      <c r="AA61" s="30">
        <v>0</v>
      </c>
      <c r="AB61" s="30">
        <v>0</v>
      </c>
      <c r="AC61" s="30">
        <v>0</v>
      </c>
      <c r="AD61" s="30">
        <f t="shared" ref="AD61:AD62" si="65">Y61+Z61+AA61+AB61+AC61</f>
        <v>1936</v>
      </c>
      <c r="AE61" s="30">
        <f>V61-AD61</f>
        <v>17764</v>
      </c>
      <c r="AF61" s="34" t="s">
        <v>90</v>
      </c>
      <c r="AG61" s="35"/>
      <c r="AI61" s="54"/>
    </row>
    <row r="62" spans="1:35" s="41" customFormat="1" ht="39" customHeight="1">
      <c r="A62" s="160">
        <v>53</v>
      </c>
      <c r="B62" s="21">
        <v>12795</v>
      </c>
      <c r="C62" s="165" t="s">
        <v>219</v>
      </c>
      <c r="D62" s="23" t="s">
        <v>220</v>
      </c>
      <c r="E62" s="22" t="s">
        <v>59</v>
      </c>
      <c r="F62" s="114">
        <v>1115622913</v>
      </c>
      <c r="G62" s="14">
        <v>11824</v>
      </c>
      <c r="H62" s="127" t="s">
        <v>221</v>
      </c>
      <c r="I62" s="106">
        <v>14900</v>
      </c>
      <c r="J62" s="104">
        <v>0</v>
      </c>
      <c r="K62" s="104">
        <v>0</v>
      </c>
      <c r="L62" s="104">
        <v>0</v>
      </c>
      <c r="M62" s="16">
        <f t="shared" ref="M62" si="66">I62+J62+K62+L62</f>
        <v>14900</v>
      </c>
      <c r="N62" s="16">
        <v>28</v>
      </c>
      <c r="O62" s="116">
        <v>0</v>
      </c>
      <c r="P62" s="30">
        <f t="shared" si="61"/>
        <v>13907</v>
      </c>
      <c r="Q62" s="30">
        <f t="shared" si="58"/>
        <v>0</v>
      </c>
      <c r="R62" s="30">
        <f t="shared" si="59"/>
        <v>0</v>
      </c>
      <c r="S62" s="30">
        <f t="shared" si="63"/>
        <v>0</v>
      </c>
      <c r="T62" s="30">
        <f t="shared" si="60"/>
        <v>0</v>
      </c>
      <c r="U62" s="30">
        <v>0</v>
      </c>
      <c r="V62" s="31">
        <f t="shared" ref="V62" si="67">U62+T62+S62+R62+Q62+P62</f>
        <v>13907</v>
      </c>
      <c r="W62" s="31">
        <f t="shared" si="64"/>
        <v>13907</v>
      </c>
      <c r="X62" s="31">
        <f t="shared" ref="X62" si="68">V62</f>
        <v>13907</v>
      </c>
      <c r="Y62" s="30">
        <f t="shared" ref="Y62" si="69">ROUND(W62*12%,0)</f>
        <v>1669</v>
      </c>
      <c r="Z62" s="30">
        <f t="shared" ref="Z62" si="70">CEILING(X62*0.75%,1)</f>
        <v>105</v>
      </c>
      <c r="AA62" s="30">
        <v>0</v>
      </c>
      <c r="AB62" s="30">
        <v>0</v>
      </c>
      <c r="AC62" s="30">
        <v>0</v>
      </c>
      <c r="AD62" s="30">
        <f t="shared" si="65"/>
        <v>1774</v>
      </c>
      <c r="AE62" s="30">
        <f t="shared" ref="AE62" si="71">V62-AD62</f>
        <v>12133</v>
      </c>
      <c r="AF62" s="34" t="s">
        <v>90</v>
      </c>
      <c r="AG62" s="35"/>
      <c r="AH62" s="113"/>
    </row>
    <row r="63" spans="1:35" s="41" customFormat="1" ht="39" customHeight="1">
      <c r="A63" s="13">
        <v>54</v>
      </c>
      <c r="B63" s="21">
        <v>12863</v>
      </c>
      <c r="C63" s="165" t="s">
        <v>222</v>
      </c>
      <c r="D63" s="23" t="s">
        <v>223</v>
      </c>
      <c r="E63" s="22" t="s">
        <v>59</v>
      </c>
      <c r="F63" s="114">
        <v>1115741598</v>
      </c>
      <c r="G63" s="160">
        <v>11892</v>
      </c>
      <c r="H63" s="127" t="s">
        <v>224</v>
      </c>
      <c r="I63" s="106">
        <v>14900</v>
      </c>
      <c r="J63" s="104">
        <v>0</v>
      </c>
      <c r="K63" s="104">
        <v>0</v>
      </c>
      <c r="L63" s="104">
        <v>0</v>
      </c>
      <c r="M63" s="16">
        <f>I63+J63+K63+L63</f>
        <v>14900</v>
      </c>
      <c r="N63" s="16">
        <v>30</v>
      </c>
      <c r="O63" s="116">
        <v>0</v>
      </c>
      <c r="P63" s="30">
        <f>ROUND(I63/30*N63,0)</f>
        <v>14900</v>
      </c>
      <c r="Q63" s="30">
        <f>ROUND(J63/30*N63,0)</f>
        <v>0</v>
      </c>
      <c r="R63" s="30">
        <f>ROUND(K63/30*N63,0)</f>
        <v>0</v>
      </c>
      <c r="S63" s="30">
        <f>O63*150</f>
        <v>0</v>
      </c>
      <c r="T63" s="30">
        <f>ROUND(L63/30*N63,0)</f>
        <v>0</v>
      </c>
      <c r="U63" s="30">
        <v>0</v>
      </c>
      <c r="V63" s="31">
        <f>U63+T63+S63+R63+Q63+P63</f>
        <v>14900</v>
      </c>
      <c r="W63" s="31">
        <f>IF(P63&gt;15000,15000,P63)</f>
        <v>14900</v>
      </c>
      <c r="X63" s="31">
        <f>V63</f>
        <v>14900</v>
      </c>
      <c r="Y63" s="30">
        <f>ROUND(W63*12%,0)</f>
        <v>1788</v>
      </c>
      <c r="Z63" s="30">
        <f>CEILING(X63*0.75%,1)</f>
        <v>112</v>
      </c>
      <c r="AA63" s="30">
        <v>0</v>
      </c>
      <c r="AB63" s="30">
        <v>0</v>
      </c>
      <c r="AC63" s="30">
        <v>0</v>
      </c>
      <c r="AD63" s="30">
        <f>Y63+Z63+AA63+AB63+AC63</f>
        <v>1900</v>
      </c>
      <c r="AE63" s="30">
        <f>V63-AD63</f>
        <v>13000</v>
      </c>
      <c r="AF63" s="34" t="s">
        <v>90</v>
      </c>
      <c r="AG63" s="35"/>
      <c r="AH63" s="200"/>
    </row>
    <row r="64" spans="1:35" s="41" customFormat="1" ht="39" customHeight="1">
      <c r="A64" s="160">
        <v>55</v>
      </c>
      <c r="B64" s="21">
        <v>12872</v>
      </c>
      <c r="C64" s="165" t="s">
        <v>225</v>
      </c>
      <c r="D64" s="23" t="s">
        <v>226</v>
      </c>
      <c r="E64" s="22" t="s">
        <v>59</v>
      </c>
      <c r="F64" s="114">
        <v>6714298422</v>
      </c>
      <c r="G64" s="199">
        <v>11901</v>
      </c>
      <c r="H64" s="127" t="s">
        <v>227</v>
      </c>
      <c r="I64" s="106">
        <v>14900</v>
      </c>
      <c r="J64" s="104">
        <v>0</v>
      </c>
      <c r="K64" s="104">
        <v>0</v>
      </c>
      <c r="L64" s="104">
        <v>0</v>
      </c>
      <c r="M64" s="16">
        <f t="shared" ref="M64:M91" si="72">I64+J64+K64+L64</f>
        <v>14900</v>
      </c>
      <c r="N64" s="16">
        <v>30</v>
      </c>
      <c r="O64" s="116">
        <v>0</v>
      </c>
      <c r="P64" s="30">
        <f t="shared" ref="P64" si="73">ROUND(I64/30*N64,0)</f>
        <v>14900</v>
      </c>
      <c r="Q64" s="30">
        <f t="shared" ref="Q64:Q91" si="74">ROUND(J64/30*N64,0)</f>
        <v>0</v>
      </c>
      <c r="R64" s="30">
        <f t="shared" ref="R64:R91" si="75">ROUND(K64/30*N64,0)</f>
        <v>0</v>
      </c>
      <c r="S64" s="30">
        <f t="shared" ref="S64:S65" si="76">O64*150</f>
        <v>0</v>
      </c>
      <c r="T64" s="30">
        <f t="shared" ref="T64:T65" si="77">ROUND(L64/30*N64,0)</f>
        <v>0</v>
      </c>
      <c r="U64" s="30">
        <v>0</v>
      </c>
      <c r="V64" s="31">
        <f t="shared" ref="V64:V91" si="78">U64+T64+S64+R64+Q64+P64</f>
        <v>14900</v>
      </c>
      <c r="W64" s="31">
        <f t="shared" ref="W64:W91" si="79">IF(P64&gt;15000,15000,P64)</f>
        <v>14900</v>
      </c>
      <c r="X64" s="31">
        <f t="shared" ref="X64:X65" si="80">V64</f>
        <v>14900</v>
      </c>
      <c r="Y64" s="30">
        <f t="shared" ref="Y64:Y91" si="81">ROUND(W64*12%,0)</f>
        <v>1788</v>
      </c>
      <c r="Z64" s="30">
        <f t="shared" ref="Z64:Z80" si="82">CEILING(X64*0.75%,1)</f>
        <v>112</v>
      </c>
      <c r="AA64" s="30">
        <v>0</v>
      </c>
      <c r="AB64" s="30">
        <v>0</v>
      </c>
      <c r="AC64" s="30">
        <v>0</v>
      </c>
      <c r="AD64" s="30">
        <f t="shared" ref="AD64:AD65" si="83">Y64+Z64+AA64+AB64+AC64</f>
        <v>1900</v>
      </c>
      <c r="AE64" s="30">
        <f t="shared" ref="AE64:AE91" si="84">V64-AD64</f>
        <v>13000</v>
      </c>
      <c r="AF64" s="34" t="s">
        <v>90</v>
      </c>
      <c r="AG64" s="35"/>
      <c r="AH64" s="200"/>
    </row>
    <row r="65" spans="1:40" s="41" customFormat="1" ht="39" customHeight="1">
      <c r="A65" s="160">
        <v>56</v>
      </c>
      <c r="B65" s="245"/>
      <c r="C65" s="23" t="s">
        <v>228</v>
      </c>
      <c r="D65" s="23" t="s">
        <v>229</v>
      </c>
      <c r="E65" s="22" t="s">
        <v>59</v>
      </c>
      <c r="F65" s="133">
        <v>1115625433</v>
      </c>
      <c r="G65" s="177">
        <v>11832</v>
      </c>
      <c r="H65" s="178" t="s">
        <v>230</v>
      </c>
      <c r="I65" s="246">
        <v>16640</v>
      </c>
      <c r="J65" s="104">
        <v>0</v>
      </c>
      <c r="K65" s="104">
        <v>0</v>
      </c>
      <c r="L65" s="104">
        <v>0</v>
      </c>
      <c r="M65" s="16">
        <f t="shared" si="72"/>
        <v>16640</v>
      </c>
      <c r="N65" s="247">
        <v>21</v>
      </c>
      <c r="O65" s="116">
        <v>0</v>
      </c>
      <c r="P65" s="30">
        <f>(208-72)*80</f>
        <v>10880</v>
      </c>
      <c r="Q65" s="30">
        <f t="shared" si="74"/>
        <v>0</v>
      </c>
      <c r="R65" s="30">
        <f t="shared" si="75"/>
        <v>0</v>
      </c>
      <c r="S65" s="30">
        <f t="shared" si="76"/>
        <v>0</v>
      </c>
      <c r="T65" s="30">
        <f t="shared" si="77"/>
        <v>0</v>
      </c>
      <c r="U65" s="30">
        <v>0</v>
      </c>
      <c r="V65" s="31">
        <f t="shared" si="78"/>
        <v>10880</v>
      </c>
      <c r="W65" s="31">
        <f t="shared" si="79"/>
        <v>10880</v>
      </c>
      <c r="X65" s="31">
        <f t="shared" si="80"/>
        <v>10880</v>
      </c>
      <c r="Y65" s="30">
        <f t="shared" si="81"/>
        <v>1306</v>
      </c>
      <c r="Z65" s="30">
        <f t="shared" si="82"/>
        <v>82</v>
      </c>
      <c r="AA65" s="30">
        <v>0</v>
      </c>
      <c r="AB65" s="30">
        <v>0</v>
      </c>
      <c r="AC65" s="30">
        <v>0</v>
      </c>
      <c r="AD65" s="30">
        <f t="shared" si="83"/>
        <v>1388</v>
      </c>
      <c r="AE65" s="30">
        <f t="shared" si="84"/>
        <v>9492</v>
      </c>
      <c r="AF65" s="34" t="s">
        <v>90</v>
      </c>
      <c r="AG65" s="35">
        <v>44202</v>
      </c>
      <c r="AH65" s="200"/>
    </row>
    <row r="66" spans="1:40" s="113" customFormat="1" ht="36.75" customHeight="1">
      <c r="A66" s="13">
        <v>57</v>
      </c>
      <c r="B66" s="16">
        <v>12307</v>
      </c>
      <c r="C66" s="12" t="s">
        <v>231</v>
      </c>
      <c r="D66" s="12" t="s">
        <v>232</v>
      </c>
      <c r="E66" s="22" t="s">
        <v>59</v>
      </c>
      <c r="F66" s="97">
        <v>1114707897</v>
      </c>
      <c r="G66" s="14">
        <v>11936</v>
      </c>
      <c r="H66" s="89" t="s">
        <v>233</v>
      </c>
      <c r="I66" s="106">
        <v>16200</v>
      </c>
      <c r="J66" s="104">
        <v>0</v>
      </c>
      <c r="K66" s="104">
        <v>0</v>
      </c>
      <c r="L66" s="104">
        <v>0</v>
      </c>
      <c r="M66" s="16">
        <f t="shared" si="72"/>
        <v>16200</v>
      </c>
      <c r="N66" s="116">
        <v>23</v>
      </c>
      <c r="O66" s="16">
        <v>0</v>
      </c>
      <c r="P66" s="30">
        <f t="shared" ref="P66:P91" si="85">ROUND(I66/30*N66,0)</f>
        <v>12420</v>
      </c>
      <c r="Q66" s="30">
        <f t="shared" si="74"/>
        <v>0</v>
      </c>
      <c r="R66" s="30">
        <f t="shared" si="75"/>
        <v>0</v>
      </c>
      <c r="S66" s="30">
        <f t="shared" ref="S66:S91" si="86">ROUND(I66/30/8*2*O66,0)</f>
        <v>0</v>
      </c>
      <c r="T66" s="30">
        <f t="shared" ref="T66:T91" si="87">AK66-P66</f>
        <v>500</v>
      </c>
      <c r="U66" s="30">
        <v>0</v>
      </c>
      <c r="V66" s="31">
        <f t="shared" si="78"/>
        <v>12920</v>
      </c>
      <c r="W66" s="31">
        <f t="shared" si="79"/>
        <v>12420</v>
      </c>
      <c r="X66" s="31">
        <f>V66</f>
        <v>12920</v>
      </c>
      <c r="Y66" s="30">
        <f t="shared" si="81"/>
        <v>1490</v>
      </c>
      <c r="Z66" s="30">
        <f t="shared" si="82"/>
        <v>97</v>
      </c>
      <c r="AA66" s="30">
        <v>0</v>
      </c>
      <c r="AB66" s="30">
        <v>0</v>
      </c>
      <c r="AC66" s="30">
        <v>0</v>
      </c>
      <c r="AD66" s="30">
        <f t="shared" ref="AD66:AD74" si="88">+AC66+AB66+AA66+Z66+Y66</f>
        <v>1587</v>
      </c>
      <c r="AE66" s="30">
        <f t="shared" si="84"/>
        <v>11333</v>
      </c>
      <c r="AF66" s="34" t="s">
        <v>90</v>
      </c>
      <c r="AG66" s="183">
        <v>44187</v>
      </c>
      <c r="AH66" s="41"/>
      <c r="AI66" s="52">
        <v>59</v>
      </c>
      <c r="AJ66" s="16">
        <v>114</v>
      </c>
      <c r="AK66" s="55">
        <f t="shared" ref="AK66:AK80" si="89">190*AI66+15*AJ66</f>
        <v>12920</v>
      </c>
      <c r="AL66" s="116">
        <f t="shared" ref="AL66:AL80" si="90">AK66-V66</f>
        <v>0</v>
      </c>
      <c r="AM66" s="41"/>
      <c r="AN66" s="41"/>
    </row>
    <row r="67" spans="1:40" s="113" customFormat="1" ht="39" customHeight="1">
      <c r="A67" s="160">
        <v>58</v>
      </c>
      <c r="B67" s="21">
        <v>12548</v>
      </c>
      <c r="C67" s="23" t="s">
        <v>234</v>
      </c>
      <c r="D67" s="23" t="s">
        <v>235</v>
      </c>
      <c r="E67" s="22" t="s">
        <v>59</v>
      </c>
      <c r="F67" s="16">
        <v>1115186605</v>
      </c>
      <c r="G67" s="14">
        <v>11577</v>
      </c>
      <c r="H67" s="15" t="s">
        <v>236</v>
      </c>
      <c r="I67" s="106">
        <v>16200</v>
      </c>
      <c r="J67" s="104">
        <v>0</v>
      </c>
      <c r="K67" s="104">
        <v>0</v>
      </c>
      <c r="L67" s="104">
        <v>0</v>
      </c>
      <c r="M67" s="16">
        <f t="shared" si="72"/>
        <v>16200</v>
      </c>
      <c r="N67" s="116">
        <v>30</v>
      </c>
      <c r="O67" s="16">
        <v>0</v>
      </c>
      <c r="P67" s="30">
        <f t="shared" si="85"/>
        <v>16200</v>
      </c>
      <c r="Q67" s="30">
        <f t="shared" si="74"/>
        <v>0</v>
      </c>
      <c r="R67" s="30">
        <f t="shared" si="75"/>
        <v>0</v>
      </c>
      <c r="S67" s="30">
        <f t="shared" si="86"/>
        <v>0</v>
      </c>
      <c r="T67" s="30">
        <f t="shared" si="87"/>
        <v>330</v>
      </c>
      <c r="U67" s="30">
        <v>0</v>
      </c>
      <c r="V67" s="31">
        <f t="shared" si="78"/>
        <v>16530</v>
      </c>
      <c r="W67" s="31">
        <f t="shared" si="79"/>
        <v>15000</v>
      </c>
      <c r="X67" s="31">
        <f>V67</f>
        <v>16530</v>
      </c>
      <c r="Y67" s="30">
        <f t="shared" si="81"/>
        <v>1800</v>
      </c>
      <c r="Z67" s="30">
        <f t="shared" si="82"/>
        <v>124</v>
      </c>
      <c r="AA67" s="30">
        <v>0</v>
      </c>
      <c r="AB67" s="30">
        <v>0</v>
      </c>
      <c r="AC67" s="30">
        <v>0</v>
      </c>
      <c r="AD67" s="30">
        <f t="shared" si="88"/>
        <v>1924</v>
      </c>
      <c r="AE67" s="30">
        <f t="shared" si="84"/>
        <v>14606</v>
      </c>
      <c r="AF67" s="34" t="s">
        <v>90</v>
      </c>
      <c r="AG67" s="183">
        <v>44187</v>
      </c>
      <c r="AI67" s="52">
        <v>75</v>
      </c>
      <c r="AJ67" s="16">
        <v>152</v>
      </c>
      <c r="AK67" s="55">
        <f t="shared" si="89"/>
        <v>16530</v>
      </c>
      <c r="AL67" s="116">
        <f t="shared" si="90"/>
        <v>0</v>
      </c>
      <c r="AM67" s="41"/>
      <c r="AN67" s="41"/>
    </row>
    <row r="68" spans="1:40" s="113" customFormat="1" ht="39" customHeight="1">
      <c r="A68" s="160">
        <v>59</v>
      </c>
      <c r="B68" s="21">
        <v>12535</v>
      </c>
      <c r="C68" s="23" t="s">
        <v>237</v>
      </c>
      <c r="D68" s="23" t="s">
        <v>238</v>
      </c>
      <c r="E68" s="22" t="s">
        <v>59</v>
      </c>
      <c r="F68" s="16">
        <v>6923209025</v>
      </c>
      <c r="G68" s="14">
        <v>11564</v>
      </c>
      <c r="H68" s="115" t="s">
        <v>239</v>
      </c>
      <c r="I68" s="106">
        <v>16200</v>
      </c>
      <c r="J68" s="104">
        <v>0</v>
      </c>
      <c r="K68" s="104">
        <v>0</v>
      </c>
      <c r="L68" s="104">
        <v>0</v>
      </c>
      <c r="M68" s="16">
        <f t="shared" si="72"/>
        <v>16200</v>
      </c>
      <c r="N68" s="116">
        <v>30</v>
      </c>
      <c r="O68" s="16">
        <v>0</v>
      </c>
      <c r="P68" s="30">
        <f t="shared" si="85"/>
        <v>16200</v>
      </c>
      <c r="Q68" s="30">
        <f t="shared" si="74"/>
        <v>0</v>
      </c>
      <c r="R68" s="30">
        <f t="shared" si="75"/>
        <v>0</v>
      </c>
      <c r="S68" s="30">
        <f t="shared" si="86"/>
        <v>0</v>
      </c>
      <c r="T68" s="30">
        <f t="shared" si="87"/>
        <v>385</v>
      </c>
      <c r="U68" s="30">
        <v>0</v>
      </c>
      <c r="V68" s="31">
        <f t="shared" si="78"/>
        <v>16585</v>
      </c>
      <c r="W68" s="31">
        <f t="shared" si="79"/>
        <v>15000</v>
      </c>
      <c r="X68" s="31">
        <f>V68</f>
        <v>16585</v>
      </c>
      <c r="Y68" s="30">
        <f t="shared" si="81"/>
        <v>1800</v>
      </c>
      <c r="Z68" s="30">
        <f t="shared" si="82"/>
        <v>125</v>
      </c>
      <c r="AA68" s="30">
        <v>0</v>
      </c>
      <c r="AB68" s="30">
        <v>0</v>
      </c>
      <c r="AC68" s="30">
        <v>0</v>
      </c>
      <c r="AD68" s="30">
        <f t="shared" si="88"/>
        <v>1925</v>
      </c>
      <c r="AE68" s="30">
        <f t="shared" si="84"/>
        <v>14660</v>
      </c>
      <c r="AF68" s="34" t="s">
        <v>90</v>
      </c>
      <c r="AG68" s="183">
        <v>44179</v>
      </c>
      <c r="AH68" s="41"/>
      <c r="AI68" s="52">
        <v>61</v>
      </c>
      <c r="AJ68" s="16">
        <v>333</v>
      </c>
      <c r="AK68" s="16">
        <f t="shared" si="89"/>
        <v>16585</v>
      </c>
      <c r="AL68" s="116">
        <f t="shared" si="90"/>
        <v>0</v>
      </c>
      <c r="AM68" s="41"/>
      <c r="AN68" s="41"/>
    </row>
    <row r="69" spans="1:40" s="113" customFormat="1" ht="39" customHeight="1">
      <c r="A69" s="13">
        <v>60</v>
      </c>
      <c r="B69" s="21">
        <v>12589</v>
      </c>
      <c r="C69" s="23" t="s">
        <v>240</v>
      </c>
      <c r="D69" s="144" t="s">
        <v>241</v>
      </c>
      <c r="E69" s="22" t="s">
        <v>59</v>
      </c>
      <c r="F69" s="116">
        <v>6716502974</v>
      </c>
      <c r="G69" s="14">
        <v>11618</v>
      </c>
      <c r="H69" s="127" t="s">
        <v>242</v>
      </c>
      <c r="I69" s="106">
        <v>16200</v>
      </c>
      <c r="J69" s="104">
        <v>0</v>
      </c>
      <c r="K69" s="104">
        <v>0</v>
      </c>
      <c r="L69" s="104">
        <v>0</v>
      </c>
      <c r="M69" s="16">
        <f t="shared" si="72"/>
        <v>16200</v>
      </c>
      <c r="N69" s="16">
        <v>30</v>
      </c>
      <c r="O69" s="16">
        <v>0</v>
      </c>
      <c r="P69" s="30">
        <f t="shared" si="85"/>
        <v>16200</v>
      </c>
      <c r="Q69" s="30">
        <f t="shared" si="74"/>
        <v>0</v>
      </c>
      <c r="R69" s="30">
        <f t="shared" si="75"/>
        <v>0</v>
      </c>
      <c r="S69" s="30">
        <f t="shared" si="86"/>
        <v>0</v>
      </c>
      <c r="T69" s="30">
        <f t="shared" si="87"/>
        <v>2165</v>
      </c>
      <c r="U69" s="30">
        <v>0</v>
      </c>
      <c r="V69" s="31">
        <f t="shared" si="78"/>
        <v>18365</v>
      </c>
      <c r="W69" s="31">
        <f t="shared" si="79"/>
        <v>15000</v>
      </c>
      <c r="X69" s="31">
        <f>V69</f>
        <v>18365</v>
      </c>
      <c r="Y69" s="30">
        <f t="shared" si="81"/>
        <v>1800</v>
      </c>
      <c r="Z69" s="30">
        <f t="shared" si="82"/>
        <v>138</v>
      </c>
      <c r="AA69" s="30">
        <v>0</v>
      </c>
      <c r="AB69" s="30">
        <v>0</v>
      </c>
      <c r="AC69" s="30">
        <v>0</v>
      </c>
      <c r="AD69" s="30">
        <f t="shared" si="88"/>
        <v>1938</v>
      </c>
      <c r="AE69" s="30">
        <f t="shared" si="84"/>
        <v>16427</v>
      </c>
      <c r="AF69" s="34" t="s">
        <v>90</v>
      </c>
      <c r="AG69" s="183">
        <v>44187</v>
      </c>
      <c r="AI69" s="52">
        <v>59</v>
      </c>
      <c r="AJ69" s="16">
        <v>477</v>
      </c>
      <c r="AK69" s="55">
        <f t="shared" si="89"/>
        <v>18365</v>
      </c>
      <c r="AL69" s="116">
        <f t="shared" si="90"/>
        <v>0</v>
      </c>
    </row>
    <row r="70" spans="1:40" s="41" customFormat="1" ht="39" customHeight="1">
      <c r="A70" s="160">
        <v>61</v>
      </c>
      <c r="B70" s="110">
        <v>12775</v>
      </c>
      <c r="C70" s="23" t="s">
        <v>243</v>
      </c>
      <c r="D70" s="23" t="s">
        <v>244</v>
      </c>
      <c r="E70" s="22" t="s">
        <v>59</v>
      </c>
      <c r="F70" s="140">
        <v>6926216470</v>
      </c>
      <c r="G70" s="14">
        <v>11804</v>
      </c>
      <c r="H70" s="127" t="s">
        <v>245</v>
      </c>
      <c r="I70" s="106">
        <v>16200</v>
      </c>
      <c r="J70" s="104">
        <v>0</v>
      </c>
      <c r="K70" s="104">
        <v>0</v>
      </c>
      <c r="L70" s="104">
        <v>0</v>
      </c>
      <c r="M70" s="16">
        <f t="shared" si="72"/>
        <v>16200</v>
      </c>
      <c r="N70" s="16">
        <v>30</v>
      </c>
      <c r="O70" s="16">
        <v>0</v>
      </c>
      <c r="P70" s="30">
        <f t="shared" si="85"/>
        <v>16200</v>
      </c>
      <c r="Q70" s="30">
        <f t="shared" si="74"/>
        <v>0</v>
      </c>
      <c r="R70" s="30">
        <f t="shared" si="75"/>
        <v>0</v>
      </c>
      <c r="S70" s="30">
        <f t="shared" si="86"/>
        <v>0</v>
      </c>
      <c r="T70" s="30">
        <f t="shared" si="87"/>
        <v>5895</v>
      </c>
      <c r="U70" s="30">
        <v>0</v>
      </c>
      <c r="V70" s="31">
        <f t="shared" si="78"/>
        <v>22095</v>
      </c>
      <c r="W70" s="31">
        <f t="shared" si="79"/>
        <v>15000</v>
      </c>
      <c r="X70" s="31">
        <f>IF(V70&gt;21000, 21000,V70)</f>
        <v>21000</v>
      </c>
      <c r="Y70" s="30">
        <f t="shared" si="81"/>
        <v>1800</v>
      </c>
      <c r="Z70" s="30">
        <f t="shared" si="82"/>
        <v>158</v>
      </c>
      <c r="AA70" s="30">
        <v>0</v>
      </c>
      <c r="AB70" s="30">
        <v>0</v>
      </c>
      <c r="AC70" s="30">
        <v>0</v>
      </c>
      <c r="AD70" s="30">
        <f t="shared" si="88"/>
        <v>1958</v>
      </c>
      <c r="AE70" s="30">
        <f t="shared" si="84"/>
        <v>20137</v>
      </c>
      <c r="AF70" s="34" t="s">
        <v>90</v>
      </c>
      <c r="AG70" s="183">
        <v>44187</v>
      </c>
      <c r="AI70" s="52">
        <v>69</v>
      </c>
      <c r="AJ70" s="16">
        <v>599</v>
      </c>
      <c r="AK70" s="55">
        <f t="shared" si="89"/>
        <v>22095</v>
      </c>
      <c r="AL70" s="16">
        <f t="shared" si="90"/>
        <v>0</v>
      </c>
    </row>
    <row r="71" spans="1:40" s="113" customFormat="1" ht="39" customHeight="1">
      <c r="A71" s="160">
        <v>62</v>
      </c>
      <c r="B71" s="21">
        <v>12719</v>
      </c>
      <c r="C71" s="166" t="s">
        <v>246</v>
      </c>
      <c r="D71" s="135" t="s">
        <v>247</v>
      </c>
      <c r="E71" s="22" t="s">
        <v>59</v>
      </c>
      <c r="F71" s="12">
        <v>1115513092</v>
      </c>
      <c r="G71" s="14">
        <v>11748</v>
      </c>
      <c r="H71" s="89" t="s">
        <v>248</v>
      </c>
      <c r="I71" s="106">
        <v>16200</v>
      </c>
      <c r="J71" s="104">
        <v>0</v>
      </c>
      <c r="K71" s="104">
        <v>0</v>
      </c>
      <c r="L71" s="104">
        <v>0</v>
      </c>
      <c r="M71" s="16">
        <f t="shared" si="72"/>
        <v>16200</v>
      </c>
      <c r="N71" s="16">
        <v>29</v>
      </c>
      <c r="O71" s="16">
        <v>0</v>
      </c>
      <c r="P71" s="30">
        <f t="shared" si="85"/>
        <v>15660</v>
      </c>
      <c r="Q71" s="30">
        <f t="shared" si="74"/>
        <v>0</v>
      </c>
      <c r="R71" s="30">
        <f t="shared" si="75"/>
        <v>0</v>
      </c>
      <c r="S71" s="30">
        <f t="shared" si="86"/>
        <v>0</v>
      </c>
      <c r="T71" s="30">
        <f t="shared" si="87"/>
        <v>180</v>
      </c>
      <c r="U71" s="30">
        <v>0</v>
      </c>
      <c r="V71" s="31">
        <f t="shared" si="78"/>
        <v>15840</v>
      </c>
      <c r="W71" s="31">
        <f t="shared" si="79"/>
        <v>15000</v>
      </c>
      <c r="X71" s="31">
        <f>V71</f>
        <v>15840</v>
      </c>
      <c r="Y71" s="30">
        <f t="shared" si="81"/>
        <v>1800</v>
      </c>
      <c r="Z71" s="30">
        <f t="shared" si="82"/>
        <v>119</v>
      </c>
      <c r="AA71" s="30">
        <v>0</v>
      </c>
      <c r="AB71" s="30">
        <v>0</v>
      </c>
      <c r="AC71" s="30">
        <v>0</v>
      </c>
      <c r="AD71" s="30">
        <f t="shared" si="88"/>
        <v>1919</v>
      </c>
      <c r="AE71" s="30">
        <f t="shared" si="84"/>
        <v>13921</v>
      </c>
      <c r="AF71" s="34" t="s">
        <v>90</v>
      </c>
      <c r="AG71" s="183">
        <v>44187</v>
      </c>
      <c r="AH71" s="41"/>
      <c r="AI71" s="52">
        <v>78</v>
      </c>
      <c r="AJ71" s="16">
        <v>68</v>
      </c>
      <c r="AK71" s="16">
        <f t="shared" si="89"/>
        <v>15840</v>
      </c>
      <c r="AL71" s="116">
        <f t="shared" si="90"/>
        <v>0</v>
      </c>
    </row>
    <row r="72" spans="1:40" s="138" customFormat="1" ht="39" customHeight="1">
      <c r="A72" s="13">
        <v>63</v>
      </c>
      <c r="B72" s="110">
        <v>12773</v>
      </c>
      <c r="C72" s="23" t="s">
        <v>249</v>
      </c>
      <c r="D72" s="23" t="s">
        <v>250</v>
      </c>
      <c r="E72" s="22" t="s">
        <v>59</v>
      </c>
      <c r="F72" s="114">
        <v>1115566634</v>
      </c>
      <c r="G72" s="14">
        <v>11802</v>
      </c>
      <c r="H72" s="127" t="s">
        <v>251</v>
      </c>
      <c r="I72" s="106">
        <v>16200</v>
      </c>
      <c r="J72" s="104">
        <v>0</v>
      </c>
      <c r="K72" s="104">
        <v>0</v>
      </c>
      <c r="L72" s="104">
        <v>0</v>
      </c>
      <c r="M72" s="12">
        <f t="shared" si="72"/>
        <v>16200</v>
      </c>
      <c r="N72" s="16">
        <v>30</v>
      </c>
      <c r="O72" s="116">
        <v>0</v>
      </c>
      <c r="P72" s="30">
        <f t="shared" si="85"/>
        <v>16200</v>
      </c>
      <c r="Q72" s="30">
        <f t="shared" si="74"/>
        <v>0</v>
      </c>
      <c r="R72" s="30">
        <f t="shared" si="75"/>
        <v>0</v>
      </c>
      <c r="S72" s="30">
        <f t="shared" si="86"/>
        <v>0</v>
      </c>
      <c r="T72" s="30">
        <f t="shared" si="87"/>
        <v>155</v>
      </c>
      <c r="U72" s="30">
        <v>0</v>
      </c>
      <c r="V72" s="31">
        <f t="shared" si="78"/>
        <v>16355</v>
      </c>
      <c r="W72" s="31">
        <f t="shared" si="79"/>
        <v>15000</v>
      </c>
      <c r="X72" s="31">
        <f>V72</f>
        <v>16355</v>
      </c>
      <c r="Y72" s="30">
        <f t="shared" si="81"/>
        <v>1800</v>
      </c>
      <c r="Z72" s="30">
        <f t="shared" si="82"/>
        <v>123</v>
      </c>
      <c r="AA72" s="30">
        <v>0</v>
      </c>
      <c r="AB72" s="30">
        <v>0</v>
      </c>
      <c r="AC72" s="30">
        <v>0</v>
      </c>
      <c r="AD72" s="30">
        <f t="shared" si="88"/>
        <v>1923</v>
      </c>
      <c r="AE72" s="30">
        <f t="shared" si="84"/>
        <v>14432</v>
      </c>
      <c r="AF72" s="34" t="s">
        <v>90</v>
      </c>
      <c r="AG72" s="183">
        <v>44187</v>
      </c>
      <c r="AI72" s="52">
        <v>56</v>
      </c>
      <c r="AJ72" s="16">
        <v>381</v>
      </c>
      <c r="AK72" s="55">
        <f t="shared" si="89"/>
        <v>16355</v>
      </c>
      <c r="AL72" s="16">
        <f t="shared" si="90"/>
        <v>0</v>
      </c>
    </row>
    <row r="73" spans="1:40" s="138" customFormat="1" ht="39" customHeight="1">
      <c r="A73" s="160">
        <v>64</v>
      </c>
      <c r="B73" s="21">
        <v>12774</v>
      </c>
      <c r="C73" s="23" t="s">
        <v>252</v>
      </c>
      <c r="D73" s="23" t="s">
        <v>253</v>
      </c>
      <c r="E73" s="22" t="s">
        <v>59</v>
      </c>
      <c r="F73" s="133">
        <v>1114707908</v>
      </c>
      <c r="G73" s="14">
        <v>11803</v>
      </c>
      <c r="H73" s="127" t="s">
        <v>254</v>
      </c>
      <c r="I73" s="106">
        <v>16200</v>
      </c>
      <c r="J73" s="104">
        <v>0</v>
      </c>
      <c r="K73" s="104">
        <v>0</v>
      </c>
      <c r="L73" s="104">
        <v>0</v>
      </c>
      <c r="M73" s="12">
        <f t="shared" si="72"/>
        <v>16200</v>
      </c>
      <c r="N73" s="16">
        <v>16</v>
      </c>
      <c r="O73" s="116">
        <v>0</v>
      </c>
      <c r="P73" s="30">
        <f t="shared" si="85"/>
        <v>8640</v>
      </c>
      <c r="Q73" s="30">
        <f t="shared" si="74"/>
        <v>0</v>
      </c>
      <c r="R73" s="30">
        <f t="shared" si="75"/>
        <v>0</v>
      </c>
      <c r="S73" s="30">
        <f t="shared" si="86"/>
        <v>0</v>
      </c>
      <c r="T73" s="30">
        <f t="shared" si="87"/>
        <v>370</v>
      </c>
      <c r="U73" s="30">
        <v>0</v>
      </c>
      <c r="V73" s="31">
        <f t="shared" si="78"/>
        <v>9010</v>
      </c>
      <c r="W73" s="31">
        <f t="shared" si="79"/>
        <v>8640</v>
      </c>
      <c r="X73" s="31">
        <f>V73</f>
        <v>9010</v>
      </c>
      <c r="Y73" s="30">
        <f t="shared" si="81"/>
        <v>1037</v>
      </c>
      <c r="Z73" s="30">
        <f t="shared" si="82"/>
        <v>68</v>
      </c>
      <c r="AA73" s="30">
        <v>0</v>
      </c>
      <c r="AB73" s="30">
        <v>0</v>
      </c>
      <c r="AC73" s="30">
        <v>0</v>
      </c>
      <c r="AD73" s="30">
        <f t="shared" si="88"/>
        <v>1105</v>
      </c>
      <c r="AE73" s="30">
        <f t="shared" si="84"/>
        <v>7905</v>
      </c>
      <c r="AF73" s="34" t="s">
        <v>90</v>
      </c>
      <c r="AG73" s="183">
        <v>44187</v>
      </c>
      <c r="AI73" s="52">
        <v>40</v>
      </c>
      <c r="AJ73" s="16">
        <v>94</v>
      </c>
      <c r="AK73" s="55">
        <f t="shared" si="89"/>
        <v>9010</v>
      </c>
      <c r="AL73" s="16">
        <f t="shared" si="90"/>
        <v>0</v>
      </c>
    </row>
    <row r="74" spans="1:40" s="41" customFormat="1" ht="36.75" customHeight="1">
      <c r="A74" s="160">
        <v>65</v>
      </c>
      <c r="B74" s="24">
        <v>12433</v>
      </c>
      <c r="C74" s="166" t="s">
        <v>255</v>
      </c>
      <c r="D74" s="25" t="s">
        <v>256</v>
      </c>
      <c r="E74" s="22" t="s">
        <v>59</v>
      </c>
      <c r="F74" s="26">
        <v>1114929984</v>
      </c>
      <c r="G74" s="14">
        <v>11465</v>
      </c>
      <c r="H74" s="91" t="s">
        <v>257</v>
      </c>
      <c r="I74" s="106">
        <v>16200</v>
      </c>
      <c r="J74" s="104">
        <v>0</v>
      </c>
      <c r="K74" s="104">
        <v>0</v>
      </c>
      <c r="L74" s="104">
        <v>0</v>
      </c>
      <c r="M74" s="16">
        <f t="shared" si="72"/>
        <v>16200</v>
      </c>
      <c r="N74" s="116">
        <v>21</v>
      </c>
      <c r="O74" s="16">
        <v>0</v>
      </c>
      <c r="P74" s="30">
        <f t="shared" si="85"/>
        <v>11340</v>
      </c>
      <c r="Q74" s="30">
        <f t="shared" si="74"/>
        <v>0</v>
      </c>
      <c r="R74" s="30">
        <f t="shared" si="75"/>
        <v>0</v>
      </c>
      <c r="S74" s="30">
        <f t="shared" si="86"/>
        <v>0</v>
      </c>
      <c r="T74" s="30">
        <f t="shared" si="87"/>
        <v>440</v>
      </c>
      <c r="U74" s="30">
        <v>0</v>
      </c>
      <c r="V74" s="31">
        <f t="shared" si="78"/>
        <v>11780</v>
      </c>
      <c r="W74" s="31">
        <f t="shared" si="79"/>
        <v>11340</v>
      </c>
      <c r="X74" s="31">
        <f t="shared" ref="X74:X91" si="91">V74</f>
        <v>11780</v>
      </c>
      <c r="Y74" s="30">
        <f t="shared" si="81"/>
        <v>1361</v>
      </c>
      <c r="Z74" s="30">
        <f t="shared" si="82"/>
        <v>89</v>
      </c>
      <c r="AA74" s="30">
        <v>0</v>
      </c>
      <c r="AB74" s="30">
        <v>0</v>
      </c>
      <c r="AC74" s="30">
        <v>0</v>
      </c>
      <c r="AD74" s="30">
        <f t="shared" si="88"/>
        <v>1450</v>
      </c>
      <c r="AE74" s="30">
        <f t="shared" si="84"/>
        <v>10330</v>
      </c>
      <c r="AF74" s="34" t="s">
        <v>90</v>
      </c>
      <c r="AG74" s="183">
        <v>44183</v>
      </c>
      <c r="AI74" s="52">
        <v>62</v>
      </c>
      <c r="AJ74" s="16">
        <v>0</v>
      </c>
      <c r="AK74" s="55">
        <f t="shared" si="89"/>
        <v>11780</v>
      </c>
      <c r="AL74" s="16">
        <f t="shared" si="90"/>
        <v>0</v>
      </c>
    </row>
    <row r="75" spans="1:40" s="41" customFormat="1" ht="39" customHeight="1">
      <c r="A75" s="13">
        <v>66</v>
      </c>
      <c r="B75" s="21">
        <v>12703</v>
      </c>
      <c r="C75" s="23" t="s">
        <v>258</v>
      </c>
      <c r="D75" s="23" t="s">
        <v>255</v>
      </c>
      <c r="E75" s="22" t="s">
        <v>59</v>
      </c>
      <c r="F75" s="136">
        <v>1115490622</v>
      </c>
      <c r="G75" s="14">
        <v>11732</v>
      </c>
      <c r="H75" s="115" t="s">
        <v>259</v>
      </c>
      <c r="I75" s="106">
        <v>16200</v>
      </c>
      <c r="J75" s="104">
        <v>0</v>
      </c>
      <c r="K75" s="104">
        <v>0</v>
      </c>
      <c r="L75" s="104">
        <v>0</v>
      </c>
      <c r="M75" s="16">
        <f t="shared" si="72"/>
        <v>16200</v>
      </c>
      <c r="N75" s="16">
        <v>12</v>
      </c>
      <c r="O75" s="16">
        <v>0</v>
      </c>
      <c r="P75" s="30">
        <f t="shared" si="85"/>
        <v>6480</v>
      </c>
      <c r="Q75" s="30">
        <f t="shared" si="74"/>
        <v>0</v>
      </c>
      <c r="R75" s="30">
        <f t="shared" si="75"/>
        <v>0</v>
      </c>
      <c r="S75" s="30">
        <f t="shared" si="86"/>
        <v>0</v>
      </c>
      <c r="T75" s="30">
        <f t="shared" si="87"/>
        <v>270</v>
      </c>
      <c r="U75" s="30">
        <v>0</v>
      </c>
      <c r="V75" s="31">
        <f t="shared" si="78"/>
        <v>6750</v>
      </c>
      <c r="W75" s="31">
        <f t="shared" si="79"/>
        <v>6480</v>
      </c>
      <c r="X75" s="31">
        <f t="shared" si="91"/>
        <v>6750</v>
      </c>
      <c r="Y75" s="30">
        <f t="shared" si="81"/>
        <v>778</v>
      </c>
      <c r="Z75" s="30">
        <f t="shared" si="82"/>
        <v>51</v>
      </c>
      <c r="AA75" s="30">
        <v>0</v>
      </c>
      <c r="AB75" s="30">
        <v>0</v>
      </c>
      <c r="AC75" s="30">
        <v>0</v>
      </c>
      <c r="AD75" s="30">
        <f>Y75+Z75+AA75+AB75+AC75</f>
        <v>829</v>
      </c>
      <c r="AE75" s="30">
        <f t="shared" si="84"/>
        <v>5921</v>
      </c>
      <c r="AF75" s="34" t="s">
        <v>90</v>
      </c>
      <c r="AG75" s="183">
        <v>44187</v>
      </c>
      <c r="AH75" s="35"/>
      <c r="AI75" s="52">
        <v>30</v>
      </c>
      <c r="AJ75" s="16">
        <v>70</v>
      </c>
      <c r="AK75" s="16">
        <f t="shared" si="89"/>
        <v>6750</v>
      </c>
      <c r="AL75" s="116">
        <f t="shared" si="90"/>
        <v>0</v>
      </c>
    </row>
    <row r="76" spans="1:40" s="41" customFormat="1" ht="39" customHeight="1">
      <c r="A76" s="160">
        <v>67</v>
      </c>
      <c r="B76" s="21">
        <v>12759</v>
      </c>
      <c r="C76" s="23" t="s">
        <v>260</v>
      </c>
      <c r="D76" s="23" t="s">
        <v>261</v>
      </c>
      <c r="E76" s="22" t="s">
        <v>59</v>
      </c>
      <c r="F76" s="114">
        <v>1115546850</v>
      </c>
      <c r="G76" s="14">
        <v>11788</v>
      </c>
      <c r="H76" s="115" t="s">
        <v>262</v>
      </c>
      <c r="I76" s="106">
        <v>16200</v>
      </c>
      <c r="J76" s="104">
        <v>0</v>
      </c>
      <c r="K76" s="104">
        <v>0</v>
      </c>
      <c r="L76" s="104">
        <v>0</v>
      </c>
      <c r="M76" s="16">
        <f t="shared" si="72"/>
        <v>16200</v>
      </c>
      <c r="N76" s="30">
        <v>12</v>
      </c>
      <c r="O76" s="16">
        <v>0</v>
      </c>
      <c r="P76" s="30">
        <f t="shared" si="85"/>
        <v>6480</v>
      </c>
      <c r="Q76" s="30">
        <f t="shared" si="74"/>
        <v>0</v>
      </c>
      <c r="R76" s="30">
        <f t="shared" si="75"/>
        <v>0</v>
      </c>
      <c r="S76" s="30">
        <f t="shared" si="86"/>
        <v>0</v>
      </c>
      <c r="T76" s="30">
        <f t="shared" si="87"/>
        <v>460</v>
      </c>
      <c r="U76" s="30">
        <v>0</v>
      </c>
      <c r="V76" s="31">
        <f t="shared" si="78"/>
        <v>6940</v>
      </c>
      <c r="W76" s="31">
        <f t="shared" si="79"/>
        <v>6480</v>
      </c>
      <c r="X76" s="31">
        <f t="shared" si="91"/>
        <v>6940</v>
      </c>
      <c r="Y76" s="30">
        <f t="shared" si="81"/>
        <v>778</v>
      </c>
      <c r="Z76" s="30">
        <f t="shared" si="82"/>
        <v>53</v>
      </c>
      <c r="AA76" s="30">
        <v>0</v>
      </c>
      <c r="AB76" s="30">
        <v>0</v>
      </c>
      <c r="AC76" s="30">
        <v>0</v>
      </c>
      <c r="AD76" s="30">
        <f>Y76+Z76+AA76+AB76+AC76</f>
        <v>831</v>
      </c>
      <c r="AE76" s="30">
        <f t="shared" si="84"/>
        <v>6109</v>
      </c>
      <c r="AF76" s="34" t="s">
        <v>90</v>
      </c>
      <c r="AG76" s="183">
        <v>44187</v>
      </c>
      <c r="AH76" s="16"/>
      <c r="AI76" s="16">
        <v>28</v>
      </c>
      <c r="AJ76" s="16">
        <v>108</v>
      </c>
      <c r="AK76" s="16">
        <f t="shared" si="89"/>
        <v>6940</v>
      </c>
      <c r="AL76" s="116">
        <f t="shared" si="90"/>
        <v>0</v>
      </c>
    </row>
    <row r="77" spans="1:40" s="113" customFormat="1" ht="39" customHeight="1">
      <c r="A77" s="160">
        <v>68</v>
      </c>
      <c r="B77" s="24">
        <v>12737</v>
      </c>
      <c r="C77" s="12" t="s">
        <v>263</v>
      </c>
      <c r="D77" s="141" t="s">
        <v>264</v>
      </c>
      <c r="E77" s="22" t="s">
        <v>59</v>
      </c>
      <c r="F77" s="142">
        <v>1115066729</v>
      </c>
      <c r="G77" s="16">
        <v>11766</v>
      </c>
      <c r="H77" s="143" t="s">
        <v>265</v>
      </c>
      <c r="I77" s="106">
        <v>16200</v>
      </c>
      <c r="J77" s="106">
        <v>0</v>
      </c>
      <c r="K77" s="106">
        <v>0</v>
      </c>
      <c r="L77" s="106">
        <v>0</v>
      </c>
      <c r="M77" s="16">
        <f t="shared" si="72"/>
        <v>16200</v>
      </c>
      <c r="N77" s="116">
        <v>30</v>
      </c>
      <c r="O77" s="16">
        <v>0</v>
      </c>
      <c r="P77" s="30">
        <f t="shared" si="85"/>
        <v>16200</v>
      </c>
      <c r="Q77" s="30">
        <f t="shared" si="74"/>
        <v>0</v>
      </c>
      <c r="R77" s="30">
        <f t="shared" si="75"/>
        <v>0</v>
      </c>
      <c r="S77" s="30">
        <f t="shared" si="86"/>
        <v>0</v>
      </c>
      <c r="T77" s="30">
        <f t="shared" si="87"/>
        <v>1825</v>
      </c>
      <c r="U77" s="30">
        <v>0</v>
      </c>
      <c r="V77" s="31">
        <f t="shared" si="78"/>
        <v>18025</v>
      </c>
      <c r="W77" s="31">
        <f t="shared" si="79"/>
        <v>15000</v>
      </c>
      <c r="X77" s="31">
        <f t="shared" si="91"/>
        <v>18025</v>
      </c>
      <c r="Y77" s="30">
        <f t="shared" si="81"/>
        <v>1800</v>
      </c>
      <c r="Z77" s="30">
        <f t="shared" si="82"/>
        <v>136</v>
      </c>
      <c r="AA77" s="30">
        <v>0</v>
      </c>
      <c r="AB77" s="30">
        <v>0</v>
      </c>
      <c r="AC77" s="30">
        <v>0</v>
      </c>
      <c r="AD77" s="30">
        <f>Y77+Z77+AA77+AB77+AC77</f>
        <v>1936</v>
      </c>
      <c r="AE77" s="30">
        <f t="shared" si="84"/>
        <v>16089</v>
      </c>
      <c r="AF77" s="34" t="s">
        <v>90</v>
      </c>
      <c r="AG77" s="183">
        <v>44187</v>
      </c>
      <c r="AH77" s="41"/>
      <c r="AI77" s="52">
        <v>70</v>
      </c>
      <c r="AJ77" s="16">
        <v>315</v>
      </c>
      <c r="AK77" s="16">
        <f t="shared" si="89"/>
        <v>18025</v>
      </c>
      <c r="AL77" s="116">
        <f t="shared" si="90"/>
        <v>0</v>
      </c>
      <c r="AM77" s="41"/>
      <c r="AN77" s="41"/>
    </row>
    <row r="78" spans="1:40" s="41" customFormat="1" ht="39" customHeight="1">
      <c r="A78" s="13">
        <v>69</v>
      </c>
      <c r="B78" s="24">
        <v>12403</v>
      </c>
      <c r="C78" s="12" t="s">
        <v>266</v>
      </c>
      <c r="D78" s="12" t="s">
        <v>267</v>
      </c>
      <c r="E78" s="22" t="s">
        <v>59</v>
      </c>
      <c r="F78" s="13">
        <v>6924662863</v>
      </c>
      <c r="G78" s="14">
        <v>1429</v>
      </c>
      <c r="H78" s="89" t="s">
        <v>268</v>
      </c>
      <c r="I78" s="106">
        <v>16200</v>
      </c>
      <c r="J78" s="104">
        <v>0</v>
      </c>
      <c r="K78" s="104">
        <v>0</v>
      </c>
      <c r="L78" s="104">
        <v>0</v>
      </c>
      <c r="M78" s="16">
        <f t="shared" si="72"/>
        <v>16200</v>
      </c>
      <c r="N78" s="116">
        <v>30</v>
      </c>
      <c r="O78" s="16">
        <v>0</v>
      </c>
      <c r="P78" s="30">
        <f t="shared" si="85"/>
        <v>16200</v>
      </c>
      <c r="Q78" s="30">
        <f t="shared" si="74"/>
        <v>0</v>
      </c>
      <c r="R78" s="30">
        <f t="shared" si="75"/>
        <v>0</v>
      </c>
      <c r="S78" s="30">
        <f t="shared" si="86"/>
        <v>0</v>
      </c>
      <c r="T78" s="30">
        <f t="shared" si="87"/>
        <v>235</v>
      </c>
      <c r="U78" s="30">
        <v>0</v>
      </c>
      <c r="V78" s="31">
        <f t="shared" si="78"/>
        <v>16435</v>
      </c>
      <c r="W78" s="31">
        <f t="shared" si="79"/>
        <v>15000</v>
      </c>
      <c r="X78" s="31">
        <f t="shared" si="91"/>
        <v>16435</v>
      </c>
      <c r="Y78" s="30">
        <f t="shared" si="81"/>
        <v>1800</v>
      </c>
      <c r="Z78" s="30">
        <f t="shared" si="82"/>
        <v>124</v>
      </c>
      <c r="AA78" s="30">
        <v>0</v>
      </c>
      <c r="AB78" s="30">
        <v>0</v>
      </c>
      <c r="AC78" s="30">
        <v>0</v>
      </c>
      <c r="AD78" s="30">
        <f>Y78+Z78+AA78+AB78+AC78</f>
        <v>1924</v>
      </c>
      <c r="AE78" s="30">
        <f t="shared" si="84"/>
        <v>14511</v>
      </c>
      <c r="AF78" s="34" t="s">
        <v>90</v>
      </c>
      <c r="AG78" s="183">
        <v>44187</v>
      </c>
      <c r="AI78" s="52">
        <v>70</v>
      </c>
      <c r="AJ78" s="16">
        <v>209</v>
      </c>
      <c r="AK78" s="55">
        <f t="shared" si="89"/>
        <v>16435</v>
      </c>
      <c r="AL78" s="16">
        <f t="shared" si="90"/>
        <v>0</v>
      </c>
    </row>
    <row r="79" spans="1:40" s="41" customFormat="1" ht="39" customHeight="1">
      <c r="A79" s="160">
        <v>70</v>
      </c>
      <c r="B79" s="21">
        <v>12477</v>
      </c>
      <c r="C79" s="23" t="s">
        <v>269</v>
      </c>
      <c r="D79" s="23" t="s">
        <v>270</v>
      </c>
      <c r="E79" s="22" t="s">
        <v>59</v>
      </c>
      <c r="F79" s="13">
        <v>1115040205</v>
      </c>
      <c r="G79" s="14">
        <v>11506</v>
      </c>
      <c r="H79" s="27" t="s">
        <v>271</v>
      </c>
      <c r="I79" s="106">
        <v>16200</v>
      </c>
      <c r="J79" s="104">
        <v>0</v>
      </c>
      <c r="K79" s="104">
        <v>0</v>
      </c>
      <c r="L79" s="104">
        <v>0</v>
      </c>
      <c r="M79" s="16">
        <f t="shared" si="72"/>
        <v>16200</v>
      </c>
      <c r="N79" s="16">
        <v>16</v>
      </c>
      <c r="O79" s="16">
        <v>0</v>
      </c>
      <c r="P79" s="30">
        <f t="shared" si="85"/>
        <v>8640</v>
      </c>
      <c r="Q79" s="30">
        <f t="shared" si="74"/>
        <v>0</v>
      </c>
      <c r="R79" s="30">
        <f t="shared" si="75"/>
        <v>0</v>
      </c>
      <c r="S79" s="30">
        <f t="shared" si="86"/>
        <v>0</v>
      </c>
      <c r="T79" s="30">
        <f t="shared" si="87"/>
        <v>295</v>
      </c>
      <c r="U79" s="30">
        <v>0</v>
      </c>
      <c r="V79" s="31">
        <f t="shared" si="78"/>
        <v>8935</v>
      </c>
      <c r="W79" s="31">
        <f t="shared" si="79"/>
        <v>8640</v>
      </c>
      <c r="X79" s="31">
        <f t="shared" si="91"/>
        <v>8935</v>
      </c>
      <c r="Y79" s="30">
        <f t="shared" si="81"/>
        <v>1037</v>
      </c>
      <c r="Z79" s="30">
        <f t="shared" si="82"/>
        <v>68</v>
      </c>
      <c r="AA79" s="30">
        <v>0</v>
      </c>
      <c r="AB79" s="30">
        <v>0</v>
      </c>
      <c r="AC79" s="30">
        <v>0</v>
      </c>
      <c r="AD79" s="30">
        <f t="shared" ref="AD79:AD81" si="92">+AC79+AB79+AA79+Z79+Y79</f>
        <v>1105</v>
      </c>
      <c r="AE79" s="30">
        <f t="shared" si="84"/>
        <v>7830</v>
      </c>
      <c r="AF79" s="34" t="s">
        <v>90</v>
      </c>
      <c r="AG79" s="183">
        <v>44187</v>
      </c>
      <c r="AI79" s="52">
        <v>40</v>
      </c>
      <c r="AJ79" s="16">
        <v>89</v>
      </c>
      <c r="AK79" s="16">
        <f t="shared" si="89"/>
        <v>8935</v>
      </c>
      <c r="AL79" s="16">
        <f>AK79-V79</f>
        <v>0</v>
      </c>
    </row>
    <row r="80" spans="1:40" s="41" customFormat="1" ht="39" customHeight="1">
      <c r="A80" s="160">
        <v>71</v>
      </c>
      <c r="B80" s="16">
        <v>12309</v>
      </c>
      <c r="C80" s="12" t="s">
        <v>272</v>
      </c>
      <c r="D80" s="12" t="s">
        <v>273</v>
      </c>
      <c r="E80" s="22" t="s">
        <v>59</v>
      </c>
      <c r="F80" s="13">
        <v>1114727385</v>
      </c>
      <c r="G80" s="14">
        <v>1335</v>
      </c>
      <c r="H80" s="89" t="s">
        <v>274</v>
      </c>
      <c r="I80" s="106">
        <v>16200</v>
      </c>
      <c r="J80" s="104">
        <v>0</v>
      </c>
      <c r="K80" s="104">
        <v>0</v>
      </c>
      <c r="L80" s="104">
        <v>0</v>
      </c>
      <c r="M80" s="16">
        <f t="shared" si="72"/>
        <v>16200</v>
      </c>
      <c r="N80" s="16">
        <v>15</v>
      </c>
      <c r="O80" s="16">
        <v>0</v>
      </c>
      <c r="P80" s="30">
        <f t="shared" si="85"/>
        <v>8100</v>
      </c>
      <c r="Q80" s="30">
        <f t="shared" si="74"/>
        <v>0</v>
      </c>
      <c r="R80" s="30">
        <f t="shared" si="75"/>
        <v>0</v>
      </c>
      <c r="S80" s="30">
        <f t="shared" si="86"/>
        <v>0</v>
      </c>
      <c r="T80" s="30">
        <f t="shared" si="87"/>
        <v>340</v>
      </c>
      <c r="U80" s="30">
        <v>0</v>
      </c>
      <c r="V80" s="31">
        <f t="shared" si="78"/>
        <v>8440</v>
      </c>
      <c r="W80" s="31">
        <f t="shared" si="79"/>
        <v>8100</v>
      </c>
      <c r="X80" s="31">
        <f t="shared" si="91"/>
        <v>8440</v>
      </c>
      <c r="Y80" s="30">
        <f t="shared" si="81"/>
        <v>972</v>
      </c>
      <c r="Z80" s="30">
        <f t="shared" si="82"/>
        <v>64</v>
      </c>
      <c r="AA80" s="30">
        <v>0</v>
      </c>
      <c r="AB80" s="30">
        <v>15000</v>
      </c>
      <c r="AC80" s="30">
        <v>0</v>
      </c>
      <c r="AD80" s="30">
        <f t="shared" si="92"/>
        <v>16036</v>
      </c>
      <c r="AE80" s="30">
        <f t="shared" si="84"/>
        <v>-7596</v>
      </c>
      <c r="AF80" s="34" t="s">
        <v>90</v>
      </c>
      <c r="AG80" s="183">
        <v>44187</v>
      </c>
      <c r="AI80" s="52">
        <v>43</v>
      </c>
      <c r="AJ80" s="16">
        <v>18</v>
      </c>
      <c r="AK80" s="16">
        <f t="shared" si="89"/>
        <v>8440</v>
      </c>
      <c r="AL80" s="16">
        <f t="shared" si="90"/>
        <v>0</v>
      </c>
    </row>
    <row r="81" spans="1:42" s="41" customFormat="1" ht="36" customHeight="1">
      <c r="A81" s="13">
        <v>72</v>
      </c>
      <c r="B81" s="16">
        <v>11208</v>
      </c>
      <c r="C81" s="12" t="s">
        <v>275</v>
      </c>
      <c r="D81" s="12" t="s">
        <v>276</v>
      </c>
      <c r="E81" s="22" t="s">
        <v>59</v>
      </c>
      <c r="F81" s="12">
        <v>1321219093</v>
      </c>
      <c r="G81" s="14">
        <v>1234</v>
      </c>
      <c r="H81" s="89" t="s">
        <v>277</v>
      </c>
      <c r="I81" s="106">
        <v>16200</v>
      </c>
      <c r="J81" s="104">
        <v>0</v>
      </c>
      <c r="K81" s="104">
        <v>0</v>
      </c>
      <c r="L81" s="104">
        <v>0</v>
      </c>
      <c r="M81" s="16">
        <f t="shared" si="72"/>
        <v>16200</v>
      </c>
      <c r="N81" s="16">
        <v>22</v>
      </c>
      <c r="O81" s="16">
        <v>0</v>
      </c>
      <c r="P81" s="30">
        <f t="shared" si="85"/>
        <v>11880</v>
      </c>
      <c r="Q81" s="30">
        <f t="shared" si="74"/>
        <v>0</v>
      </c>
      <c r="R81" s="30">
        <f t="shared" si="75"/>
        <v>0</v>
      </c>
      <c r="S81" s="30">
        <f t="shared" si="86"/>
        <v>0</v>
      </c>
      <c r="T81" s="30">
        <f t="shared" si="87"/>
        <v>10</v>
      </c>
      <c r="U81" s="30">
        <v>0</v>
      </c>
      <c r="V81" s="31">
        <f t="shared" si="78"/>
        <v>11890</v>
      </c>
      <c r="W81" s="31">
        <f t="shared" si="79"/>
        <v>11880</v>
      </c>
      <c r="X81" s="31">
        <f t="shared" si="91"/>
        <v>11890</v>
      </c>
      <c r="Y81" s="30">
        <f t="shared" si="81"/>
        <v>1426</v>
      </c>
      <c r="Z81" s="30">
        <f>CEILING(X81*0.75%,1)</f>
        <v>90</v>
      </c>
      <c r="AA81" s="30">
        <v>0</v>
      </c>
      <c r="AB81" s="30">
        <v>0</v>
      </c>
      <c r="AC81" s="30">
        <v>0</v>
      </c>
      <c r="AD81" s="30">
        <f t="shared" si="92"/>
        <v>1516</v>
      </c>
      <c r="AE81" s="30">
        <f t="shared" si="84"/>
        <v>10374</v>
      </c>
      <c r="AF81" s="34" t="s">
        <v>90</v>
      </c>
      <c r="AG81" s="183">
        <v>44170</v>
      </c>
      <c r="AI81" s="52">
        <v>58</v>
      </c>
      <c r="AJ81" s="16">
        <v>58</v>
      </c>
      <c r="AK81" s="55">
        <f>190*AI81+15*AJ81</f>
        <v>11890</v>
      </c>
      <c r="AL81" s="16">
        <f>AK81-V81</f>
        <v>0</v>
      </c>
    </row>
    <row r="82" spans="1:42" s="41" customFormat="1" ht="39.6" customHeight="1">
      <c r="A82" s="160">
        <v>73</v>
      </c>
      <c r="B82" s="16">
        <v>11216</v>
      </c>
      <c r="C82" s="12" t="s">
        <v>278</v>
      </c>
      <c r="D82" s="12" t="s">
        <v>279</v>
      </c>
      <c r="E82" s="22" t="s">
        <v>59</v>
      </c>
      <c r="F82" s="12">
        <v>1321570258</v>
      </c>
      <c r="G82" s="14">
        <v>1242</v>
      </c>
      <c r="H82" s="89" t="s">
        <v>280</v>
      </c>
      <c r="I82" s="106">
        <v>16200</v>
      </c>
      <c r="J82" s="104">
        <v>0</v>
      </c>
      <c r="K82" s="104">
        <v>0</v>
      </c>
      <c r="L82" s="104">
        <v>0</v>
      </c>
      <c r="M82" s="16">
        <f t="shared" si="72"/>
        <v>16200</v>
      </c>
      <c r="N82" s="16">
        <v>29</v>
      </c>
      <c r="O82" s="16">
        <v>0</v>
      </c>
      <c r="P82" s="30">
        <f t="shared" si="85"/>
        <v>15660</v>
      </c>
      <c r="Q82" s="30">
        <f t="shared" si="74"/>
        <v>0</v>
      </c>
      <c r="R82" s="30">
        <v>2000</v>
      </c>
      <c r="S82" s="30">
        <f t="shared" si="86"/>
        <v>0</v>
      </c>
      <c r="T82" s="30">
        <f t="shared" si="87"/>
        <v>240</v>
      </c>
      <c r="U82" s="30">
        <v>0</v>
      </c>
      <c r="V82" s="31">
        <f t="shared" si="78"/>
        <v>17900</v>
      </c>
      <c r="W82" s="31">
        <f t="shared" si="79"/>
        <v>15000</v>
      </c>
      <c r="X82" s="31">
        <f t="shared" si="91"/>
        <v>17900</v>
      </c>
      <c r="Y82" s="30">
        <f t="shared" si="81"/>
        <v>1800</v>
      </c>
      <c r="Z82" s="30">
        <f t="shared" ref="Z82:Z91" si="93">CEILING(X82*0.75%,1)</f>
        <v>135</v>
      </c>
      <c r="AA82" s="30">
        <v>0</v>
      </c>
      <c r="AB82" s="30">
        <v>0</v>
      </c>
      <c r="AC82" s="30">
        <v>0</v>
      </c>
      <c r="AD82" s="30">
        <f t="shared" ref="AD82:AD91" si="94">Y82+Z82+AA82+AB82+AC82</f>
        <v>1935</v>
      </c>
      <c r="AE82" s="30">
        <f t="shared" si="84"/>
        <v>15965</v>
      </c>
      <c r="AF82" s="34" t="s">
        <v>90</v>
      </c>
      <c r="AG82" s="183">
        <v>44187</v>
      </c>
      <c r="AH82" s="138"/>
      <c r="AI82" s="52">
        <v>57</v>
      </c>
      <c r="AJ82" s="16">
        <v>338</v>
      </c>
      <c r="AK82" s="16">
        <f t="shared" ref="AK82:AK91" si="95">190*AI82+15*AJ82</f>
        <v>15900</v>
      </c>
      <c r="AL82" s="116">
        <f t="shared" ref="AL82:AL91" si="96">AK82-V82</f>
        <v>-2000</v>
      </c>
    </row>
    <row r="83" spans="1:42" s="138" customFormat="1" ht="39" customHeight="1">
      <c r="A83" s="160">
        <v>74</v>
      </c>
      <c r="B83" s="21">
        <v>12781</v>
      </c>
      <c r="C83" s="23" t="s">
        <v>281</v>
      </c>
      <c r="D83" s="23" t="s">
        <v>282</v>
      </c>
      <c r="E83" s="22" t="s">
        <v>59</v>
      </c>
      <c r="F83" s="133">
        <v>1115578415</v>
      </c>
      <c r="G83" s="14">
        <v>11810</v>
      </c>
      <c r="H83" s="127" t="s">
        <v>283</v>
      </c>
      <c r="I83" s="106">
        <v>16200</v>
      </c>
      <c r="J83" s="104">
        <v>0</v>
      </c>
      <c r="K83" s="104">
        <v>0</v>
      </c>
      <c r="L83" s="104">
        <v>0</v>
      </c>
      <c r="M83" s="12">
        <f t="shared" si="72"/>
        <v>16200</v>
      </c>
      <c r="N83" s="16">
        <v>22</v>
      </c>
      <c r="O83" s="16">
        <v>0</v>
      </c>
      <c r="P83" s="30">
        <f t="shared" si="85"/>
        <v>11880</v>
      </c>
      <c r="Q83" s="30">
        <f t="shared" si="74"/>
        <v>0</v>
      </c>
      <c r="R83" s="30">
        <v>2000</v>
      </c>
      <c r="S83" s="30">
        <f t="shared" si="86"/>
        <v>0</v>
      </c>
      <c r="T83" s="30">
        <f t="shared" si="87"/>
        <v>360</v>
      </c>
      <c r="U83" s="30">
        <v>0</v>
      </c>
      <c r="V83" s="31">
        <f t="shared" si="78"/>
        <v>14240</v>
      </c>
      <c r="W83" s="31">
        <f t="shared" si="79"/>
        <v>11880</v>
      </c>
      <c r="X83" s="31">
        <f t="shared" si="91"/>
        <v>14240</v>
      </c>
      <c r="Y83" s="30">
        <f t="shared" si="81"/>
        <v>1426</v>
      </c>
      <c r="Z83" s="30">
        <f t="shared" si="93"/>
        <v>107</v>
      </c>
      <c r="AA83" s="30">
        <v>0</v>
      </c>
      <c r="AB83" s="30">
        <v>0</v>
      </c>
      <c r="AC83" s="30">
        <v>0</v>
      </c>
      <c r="AD83" s="30">
        <f t="shared" si="94"/>
        <v>1533</v>
      </c>
      <c r="AE83" s="30">
        <f t="shared" si="84"/>
        <v>12707</v>
      </c>
      <c r="AF83" s="34" t="s">
        <v>90</v>
      </c>
      <c r="AG83" s="183">
        <v>44187</v>
      </c>
      <c r="AH83" s="113"/>
      <c r="AI83" s="52">
        <v>45</v>
      </c>
      <c r="AJ83" s="16">
        <v>246</v>
      </c>
      <c r="AK83" s="16">
        <f t="shared" si="95"/>
        <v>12240</v>
      </c>
      <c r="AL83" s="116">
        <f t="shared" si="96"/>
        <v>-2000</v>
      </c>
    </row>
    <row r="84" spans="1:42" s="138" customFormat="1" ht="39" customHeight="1">
      <c r="A84" s="13">
        <v>75</v>
      </c>
      <c r="B84" s="21">
        <v>12788</v>
      </c>
      <c r="C84" s="23" t="s">
        <v>284</v>
      </c>
      <c r="D84" s="23" t="s">
        <v>285</v>
      </c>
      <c r="E84" s="22" t="s">
        <v>59</v>
      </c>
      <c r="F84" s="133">
        <v>1115608676</v>
      </c>
      <c r="G84" s="14">
        <v>11817</v>
      </c>
      <c r="H84" s="127">
        <v>101505717526</v>
      </c>
      <c r="I84" s="106">
        <v>16200</v>
      </c>
      <c r="J84" s="104">
        <v>0</v>
      </c>
      <c r="K84" s="104">
        <v>0</v>
      </c>
      <c r="L84" s="104">
        <v>0</v>
      </c>
      <c r="M84" s="12">
        <f t="shared" si="72"/>
        <v>16200</v>
      </c>
      <c r="N84" s="16">
        <v>30</v>
      </c>
      <c r="O84" s="16">
        <v>0</v>
      </c>
      <c r="P84" s="30">
        <f t="shared" si="85"/>
        <v>16200</v>
      </c>
      <c r="Q84" s="30">
        <f t="shared" si="74"/>
        <v>0</v>
      </c>
      <c r="R84" s="30">
        <f t="shared" si="75"/>
        <v>0</v>
      </c>
      <c r="S84" s="30">
        <f t="shared" si="86"/>
        <v>0</v>
      </c>
      <c r="T84" s="30">
        <f t="shared" si="87"/>
        <v>470</v>
      </c>
      <c r="U84" s="30">
        <v>0</v>
      </c>
      <c r="V84" s="31">
        <f t="shared" si="78"/>
        <v>16670</v>
      </c>
      <c r="W84" s="31">
        <f t="shared" si="79"/>
        <v>15000</v>
      </c>
      <c r="X84" s="31">
        <f t="shared" si="91"/>
        <v>16670</v>
      </c>
      <c r="Y84" s="30">
        <f t="shared" si="81"/>
        <v>1800</v>
      </c>
      <c r="Z84" s="30">
        <f t="shared" si="93"/>
        <v>126</v>
      </c>
      <c r="AA84" s="30">
        <v>0</v>
      </c>
      <c r="AB84" s="30">
        <v>5000</v>
      </c>
      <c r="AC84" s="30">
        <v>0</v>
      </c>
      <c r="AD84" s="30">
        <f t="shared" si="94"/>
        <v>6926</v>
      </c>
      <c r="AE84" s="30">
        <f t="shared" si="84"/>
        <v>9744</v>
      </c>
      <c r="AF84" s="34" t="s">
        <v>90</v>
      </c>
      <c r="AG84" s="183">
        <v>44187</v>
      </c>
      <c r="AH84" s="113"/>
      <c r="AI84" s="52">
        <v>62</v>
      </c>
      <c r="AJ84" s="16">
        <v>326</v>
      </c>
      <c r="AK84" s="16">
        <f t="shared" si="95"/>
        <v>16670</v>
      </c>
      <c r="AL84" s="116">
        <f t="shared" si="96"/>
        <v>0</v>
      </c>
    </row>
    <row r="85" spans="1:42" s="253" customFormat="1" ht="39" customHeight="1">
      <c r="A85" s="160">
        <v>76</v>
      </c>
      <c r="B85" s="220">
        <v>12798</v>
      </c>
      <c r="C85" s="235" t="s">
        <v>286</v>
      </c>
      <c r="D85" s="235" t="s">
        <v>255</v>
      </c>
      <c r="E85" s="248" t="s">
        <v>59</v>
      </c>
      <c r="F85" s="249">
        <v>1115514789</v>
      </c>
      <c r="G85" s="250">
        <v>11827</v>
      </c>
      <c r="H85" s="251" t="s">
        <v>287</v>
      </c>
      <c r="I85" s="222">
        <v>16200</v>
      </c>
      <c r="J85" s="223">
        <v>0</v>
      </c>
      <c r="K85" s="223">
        <v>0</v>
      </c>
      <c r="L85" s="223">
        <v>0</v>
      </c>
      <c r="M85" s="215">
        <f t="shared" si="72"/>
        <v>16200</v>
      </c>
      <c r="N85" s="215">
        <v>0</v>
      </c>
      <c r="O85" s="137">
        <v>0</v>
      </c>
      <c r="P85" s="224">
        <f t="shared" si="85"/>
        <v>0</v>
      </c>
      <c r="Q85" s="224">
        <f t="shared" si="74"/>
        <v>0</v>
      </c>
      <c r="R85" s="224">
        <f t="shared" si="75"/>
        <v>0</v>
      </c>
      <c r="S85" s="224">
        <f t="shared" si="86"/>
        <v>0</v>
      </c>
      <c r="T85" s="224">
        <f t="shared" si="87"/>
        <v>0</v>
      </c>
      <c r="U85" s="224">
        <v>0</v>
      </c>
      <c r="V85" s="225">
        <f t="shared" si="78"/>
        <v>0</v>
      </c>
      <c r="W85" s="225">
        <f t="shared" si="79"/>
        <v>0</v>
      </c>
      <c r="X85" s="225">
        <f t="shared" si="91"/>
        <v>0</v>
      </c>
      <c r="Y85" s="224">
        <f t="shared" si="81"/>
        <v>0</v>
      </c>
      <c r="Z85" s="224">
        <f t="shared" si="93"/>
        <v>0</v>
      </c>
      <c r="AA85" s="224">
        <v>0</v>
      </c>
      <c r="AB85" s="224">
        <v>0</v>
      </c>
      <c r="AC85" s="224">
        <v>0</v>
      </c>
      <c r="AD85" s="224">
        <f t="shared" si="94"/>
        <v>0</v>
      </c>
      <c r="AE85" s="224">
        <f t="shared" si="84"/>
        <v>0</v>
      </c>
      <c r="AF85" s="34"/>
      <c r="AG85" s="183"/>
      <c r="AI85" s="226">
        <v>0</v>
      </c>
      <c r="AJ85" s="137">
        <v>0</v>
      </c>
      <c r="AK85" s="137">
        <f t="shared" si="95"/>
        <v>0</v>
      </c>
      <c r="AL85" s="227">
        <f t="shared" si="96"/>
        <v>0</v>
      </c>
    </row>
    <row r="86" spans="1:42" s="138" customFormat="1" ht="39" customHeight="1">
      <c r="A86" s="160">
        <v>77</v>
      </c>
      <c r="B86" s="110">
        <v>12852</v>
      </c>
      <c r="C86" s="23" t="s">
        <v>288</v>
      </c>
      <c r="D86" s="23" t="s">
        <v>289</v>
      </c>
      <c r="E86" s="22" t="s">
        <v>59</v>
      </c>
      <c r="F86" s="114">
        <v>6718539220</v>
      </c>
      <c r="G86" s="177">
        <v>11881</v>
      </c>
      <c r="H86" s="127" t="s">
        <v>290</v>
      </c>
      <c r="I86" s="106">
        <v>16200</v>
      </c>
      <c r="J86" s="104">
        <v>0</v>
      </c>
      <c r="K86" s="104">
        <v>0</v>
      </c>
      <c r="L86" s="104">
        <v>0</v>
      </c>
      <c r="M86" s="12">
        <f t="shared" si="72"/>
        <v>16200</v>
      </c>
      <c r="N86" s="12">
        <v>21</v>
      </c>
      <c r="O86" s="16">
        <v>0</v>
      </c>
      <c r="P86" s="30">
        <f t="shared" si="85"/>
        <v>11340</v>
      </c>
      <c r="Q86" s="30">
        <f t="shared" si="74"/>
        <v>0</v>
      </c>
      <c r="R86" s="30">
        <f t="shared" si="75"/>
        <v>0</v>
      </c>
      <c r="S86" s="30">
        <f t="shared" si="86"/>
        <v>0</v>
      </c>
      <c r="T86" s="30">
        <f t="shared" si="87"/>
        <v>190</v>
      </c>
      <c r="U86" s="30">
        <v>0</v>
      </c>
      <c r="V86" s="31">
        <f t="shared" si="78"/>
        <v>11530</v>
      </c>
      <c r="W86" s="31">
        <f t="shared" si="79"/>
        <v>11340</v>
      </c>
      <c r="X86" s="31">
        <f t="shared" si="91"/>
        <v>11530</v>
      </c>
      <c r="Y86" s="30">
        <f t="shared" si="81"/>
        <v>1361</v>
      </c>
      <c r="Z86" s="30">
        <f t="shared" si="93"/>
        <v>87</v>
      </c>
      <c r="AA86" s="30">
        <v>0</v>
      </c>
      <c r="AB86" s="30">
        <v>0</v>
      </c>
      <c r="AC86" s="30">
        <v>0</v>
      </c>
      <c r="AD86" s="30">
        <f t="shared" si="94"/>
        <v>1448</v>
      </c>
      <c r="AE86" s="30">
        <f t="shared" si="84"/>
        <v>10082</v>
      </c>
      <c r="AF86" s="34" t="s">
        <v>90</v>
      </c>
      <c r="AG86" s="183">
        <v>44187</v>
      </c>
      <c r="AI86" s="52">
        <v>49</v>
      </c>
      <c r="AJ86" s="16">
        <v>148</v>
      </c>
      <c r="AK86" s="16">
        <f t="shared" si="95"/>
        <v>11530</v>
      </c>
      <c r="AL86" s="116">
        <f t="shared" si="96"/>
        <v>0</v>
      </c>
    </row>
    <row r="87" spans="1:42" s="138" customFormat="1" ht="39" customHeight="1">
      <c r="A87" s="13">
        <v>78</v>
      </c>
      <c r="B87" s="21">
        <v>12860</v>
      </c>
      <c r="C87" s="23" t="s">
        <v>291</v>
      </c>
      <c r="D87" s="23" t="s">
        <v>289</v>
      </c>
      <c r="E87" s="22" t="s">
        <v>59</v>
      </c>
      <c r="F87" s="114">
        <v>1115738804</v>
      </c>
      <c r="G87" s="160">
        <v>11889</v>
      </c>
      <c r="H87" s="127" t="s">
        <v>292</v>
      </c>
      <c r="I87" s="106">
        <v>16200</v>
      </c>
      <c r="J87" s="104">
        <v>0</v>
      </c>
      <c r="K87" s="104">
        <v>0</v>
      </c>
      <c r="L87" s="104">
        <v>0</v>
      </c>
      <c r="M87" s="12">
        <f t="shared" si="72"/>
        <v>16200</v>
      </c>
      <c r="N87" s="12">
        <v>30</v>
      </c>
      <c r="O87" s="16">
        <v>0</v>
      </c>
      <c r="P87" s="30">
        <f t="shared" si="85"/>
        <v>16200</v>
      </c>
      <c r="Q87" s="30">
        <f t="shared" si="74"/>
        <v>0</v>
      </c>
      <c r="R87" s="30">
        <f t="shared" si="75"/>
        <v>0</v>
      </c>
      <c r="S87" s="30">
        <f t="shared" si="86"/>
        <v>0</v>
      </c>
      <c r="T87" s="30">
        <f t="shared" si="87"/>
        <v>1140</v>
      </c>
      <c r="U87" s="30">
        <v>0</v>
      </c>
      <c r="V87" s="31">
        <f t="shared" si="78"/>
        <v>17340</v>
      </c>
      <c r="W87" s="31">
        <f t="shared" si="79"/>
        <v>15000</v>
      </c>
      <c r="X87" s="31">
        <f t="shared" si="91"/>
        <v>17340</v>
      </c>
      <c r="Y87" s="30">
        <f t="shared" si="81"/>
        <v>1800</v>
      </c>
      <c r="Z87" s="30">
        <f t="shared" si="93"/>
        <v>131</v>
      </c>
      <c r="AA87" s="30">
        <v>0</v>
      </c>
      <c r="AB87" s="30">
        <v>0</v>
      </c>
      <c r="AC87" s="30">
        <v>0</v>
      </c>
      <c r="AD87" s="30">
        <f t="shared" si="94"/>
        <v>1931</v>
      </c>
      <c r="AE87" s="30">
        <f t="shared" si="84"/>
        <v>15409</v>
      </c>
      <c r="AF87" s="34" t="s">
        <v>90</v>
      </c>
      <c r="AG87" s="183">
        <v>44187</v>
      </c>
      <c r="AI87" s="52">
        <v>66</v>
      </c>
      <c r="AJ87" s="16">
        <v>320</v>
      </c>
      <c r="AK87" s="16">
        <f t="shared" si="95"/>
        <v>17340</v>
      </c>
      <c r="AL87" s="116">
        <f t="shared" si="96"/>
        <v>0</v>
      </c>
    </row>
    <row r="88" spans="1:42" s="138" customFormat="1" ht="39" customHeight="1">
      <c r="A88" s="160">
        <v>79</v>
      </c>
      <c r="B88" s="16">
        <v>11207</v>
      </c>
      <c r="C88" s="12" t="s">
        <v>293</v>
      </c>
      <c r="D88" s="12" t="s">
        <v>294</v>
      </c>
      <c r="E88" s="22" t="s">
        <v>59</v>
      </c>
      <c r="F88" s="12">
        <v>1321200427</v>
      </c>
      <c r="G88" s="14">
        <v>1233</v>
      </c>
      <c r="H88" s="89" t="s">
        <v>295</v>
      </c>
      <c r="I88" s="106">
        <v>16200</v>
      </c>
      <c r="J88" s="104">
        <v>0</v>
      </c>
      <c r="K88" s="104">
        <v>0</v>
      </c>
      <c r="L88" s="104">
        <v>0</v>
      </c>
      <c r="M88" s="12">
        <f t="shared" si="72"/>
        <v>16200</v>
      </c>
      <c r="N88" s="12">
        <v>18</v>
      </c>
      <c r="O88" s="16">
        <v>0</v>
      </c>
      <c r="P88" s="30">
        <f t="shared" si="85"/>
        <v>9720</v>
      </c>
      <c r="Q88" s="30">
        <f t="shared" si="74"/>
        <v>0</v>
      </c>
      <c r="R88" s="30">
        <f t="shared" si="75"/>
        <v>0</v>
      </c>
      <c r="S88" s="30">
        <f t="shared" si="86"/>
        <v>0</v>
      </c>
      <c r="T88" s="30">
        <f t="shared" si="87"/>
        <v>230</v>
      </c>
      <c r="U88" s="30">
        <v>0</v>
      </c>
      <c r="V88" s="31">
        <f t="shared" si="78"/>
        <v>9950</v>
      </c>
      <c r="W88" s="31">
        <f t="shared" si="79"/>
        <v>9720</v>
      </c>
      <c r="X88" s="31">
        <f t="shared" si="91"/>
        <v>9950</v>
      </c>
      <c r="Y88" s="30">
        <f t="shared" si="81"/>
        <v>1166</v>
      </c>
      <c r="Z88" s="30">
        <f t="shared" si="93"/>
        <v>75</v>
      </c>
      <c r="AA88" s="30">
        <v>0</v>
      </c>
      <c r="AB88" s="30">
        <v>0</v>
      </c>
      <c r="AC88" s="30">
        <v>0</v>
      </c>
      <c r="AD88" s="30">
        <f t="shared" si="94"/>
        <v>1241</v>
      </c>
      <c r="AE88" s="30">
        <f t="shared" si="84"/>
        <v>8709</v>
      </c>
      <c r="AF88" s="34" t="s">
        <v>90</v>
      </c>
      <c r="AG88" s="183">
        <v>44187</v>
      </c>
      <c r="AI88" s="52">
        <v>41</v>
      </c>
      <c r="AJ88" s="16">
        <v>144</v>
      </c>
      <c r="AK88" s="16">
        <f t="shared" si="95"/>
        <v>9950</v>
      </c>
      <c r="AL88" s="116">
        <f t="shared" si="96"/>
        <v>0</v>
      </c>
    </row>
    <row r="89" spans="1:42" s="253" customFormat="1" ht="39" customHeight="1">
      <c r="A89" s="160">
        <v>80</v>
      </c>
      <c r="B89" s="254">
        <v>12849</v>
      </c>
      <c r="C89" s="235" t="s">
        <v>296</v>
      </c>
      <c r="D89" s="235" t="s">
        <v>297</v>
      </c>
      <c r="E89" s="248" t="s">
        <v>59</v>
      </c>
      <c r="F89" s="255">
        <v>6928066564</v>
      </c>
      <c r="G89" s="256">
        <v>11878</v>
      </c>
      <c r="H89" s="257" t="s">
        <v>298</v>
      </c>
      <c r="I89" s="258">
        <v>16200</v>
      </c>
      <c r="J89" s="259">
        <v>0</v>
      </c>
      <c r="K89" s="259">
        <v>0</v>
      </c>
      <c r="L89" s="259">
        <v>0</v>
      </c>
      <c r="M89" s="215">
        <f t="shared" si="72"/>
        <v>16200</v>
      </c>
      <c r="N89" s="215">
        <v>0</v>
      </c>
      <c r="O89" s="215">
        <v>0</v>
      </c>
      <c r="P89" s="224">
        <f t="shared" si="85"/>
        <v>0</v>
      </c>
      <c r="Q89" s="224">
        <f t="shared" si="74"/>
        <v>0</v>
      </c>
      <c r="R89" s="224">
        <f t="shared" si="75"/>
        <v>0</v>
      </c>
      <c r="S89" s="224">
        <f t="shared" si="86"/>
        <v>0</v>
      </c>
      <c r="T89" s="224">
        <f t="shared" si="87"/>
        <v>0</v>
      </c>
      <c r="U89" s="224">
        <v>0</v>
      </c>
      <c r="V89" s="260">
        <f t="shared" si="78"/>
        <v>0</v>
      </c>
      <c r="W89" s="260">
        <f t="shared" si="79"/>
        <v>0</v>
      </c>
      <c r="X89" s="260">
        <f t="shared" si="91"/>
        <v>0</v>
      </c>
      <c r="Y89" s="261">
        <f t="shared" si="81"/>
        <v>0</v>
      </c>
      <c r="Z89" s="261">
        <f t="shared" si="93"/>
        <v>0</v>
      </c>
      <c r="AA89" s="261">
        <v>0</v>
      </c>
      <c r="AB89" s="224">
        <v>0</v>
      </c>
      <c r="AC89" s="261">
        <v>0</v>
      </c>
      <c r="AD89" s="261">
        <f t="shared" si="94"/>
        <v>0</v>
      </c>
      <c r="AE89" s="261">
        <f t="shared" si="84"/>
        <v>0</v>
      </c>
      <c r="AF89" s="187"/>
      <c r="AG89" s="252"/>
      <c r="AI89" s="226">
        <v>0</v>
      </c>
      <c r="AJ89" s="215">
        <v>0</v>
      </c>
      <c r="AK89" s="215">
        <f t="shared" si="95"/>
        <v>0</v>
      </c>
      <c r="AL89" s="221">
        <f t="shared" si="96"/>
        <v>0</v>
      </c>
    </row>
    <row r="90" spans="1:42" s="262" customFormat="1" ht="39" customHeight="1">
      <c r="A90" s="13">
        <v>81</v>
      </c>
      <c r="B90" s="21">
        <v>12872</v>
      </c>
      <c r="C90" s="23" t="s">
        <v>225</v>
      </c>
      <c r="D90" s="23" t="s">
        <v>226</v>
      </c>
      <c r="E90" s="22" t="s">
        <v>59</v>
      </c>
      <c r="F90" s="45">
        <v>6714298422</v>
      </c>
      <c r="G90" s="26">
        <v>11901</v>
      </c>
      <c r="H90" s="89" t="s">
        <v>227</v>
      </c>
      <c r="I90" s="12">
        <v>16200</v>
      </c>
      <c r="J90" s="26">
        <v>0</v>
      </c>
      <c r="K90" s="26">
        <v>0</v>
      </c>
      <c r="L90" s="26">
        <v>0</v>
      </c>
      <c r="M90" s="12">
        <f t="shared" si="72"/>
        <v>16200</v>
      </c>
      <c r="N90" s="12">
        <v>16</v>
      </c>
      <c r="O90" s="12">
        <v>0</v>
      </c>
      <c r="P90" s="30">
        <f t="shared" si="85"/>
        <v>8640</v>
      </c>
      <c r="Q90" s="30">
        <f t="shared" si="74"/>
        <v>0</v>
      </c>
      <c r="R90" s="30">
        <f t="shared" si="75"/>
        <v>0</v>
      </c>
      <c r="S90" s="30">
        <f t="shared" si="86"/>
        <v>0</v>
      </c>
      <c r="T90" s="30">
        <f t="shared" si="87"/>
        <v>80</v>
      </c>
      <c r="U90" s="30">
        <v>0</v>
      </c>
      <c r="V90" s="112">
        <f t="shared" si="78"/>
        <v>8720</v>
      </c>
      <c r="W90" s="112">
        <f t="shared" si="79"/>
        <v>8640</v>
      </c>
      <c r="X90" s="112">
        <f t="shared" si="91"/>
        <v>8720</v>
      </c>
      <c r="Y90" s="111">
        <f t="shared" si="81"/>
        <v>1037</v>
      </c>
      <c r="Z90" s="111">
        <f t="shared" si="93"/>
        <v>66</v>
      </c>
      <c r="AA90" s="111">
        <v>0</v>
      </c>
      <c r="AB90" s="30">
        <v>0</v>
      </c>
      <c r="AC90" s="111">
        <v>0</v>
      </c>
      <c r="AD90" s="111">
        <f t="shared" si="94"/>
        <v>1103</v>
      </c>
      <c r="AE90" s="111">
        <f t="shared" si="84"/>
        <v>7617</v>
      </c>
      <c r="AF90" s="34" t="s">
        <v>90</v>
      </c>
      <c r="AG90" s="183">
        <v>44187</v>
      </c>
      <c r="AH90" s="262">
        <v>9874</v>
      </c>
      <c r="AI90" s="52">
        <v>44</v>
      </c>
      <c r="AJ90" s="12">
        <v>24</v>
      </c>
      <c r="AK90" s="12">
        <f t="shared" si="95"/>
        <v>8720</v>
      </c>
      <c r="AL90" s="12">
        <f t="shared" si="96"/>
        <v>0</v>
      </c>
    </row>
    <row r="91" spans="1:42" s="262" customFormat="1" ht="39" customHeight="1">
      <c r="A91" s="160">
        <v>82</v>
      </c>
      <c r="B91" s="21">
        <v>12873</v>
      </c>
      <c r="C91" s="23" t="s">
        <v>299</v>
      </c>
      <c r="D91" s="23" t="s">
        <v>300</v>
      </c>
      <c r="E91" s="22" t="s">
        <v>59</v>
      </c>
      <c r="F91" s="45">
        <v>1115748747</v>
      </c>
      <c r="G91" s="26">
        <v>11902</v>
      </c>
      <c r="H91" s="89" t="s">
        <v>301</v>
      </c>
      <c r="I91" s="12">
        <v>16200</v>
      </c>
      <c r="J91" s="26">
        <v>0</v>
      </c>
      <c r="K91" s="26">
        <v>0</v>
      </c>
      <c r="L91" s="26">
        <v>0</v>
      </c>
      <c r="M91" s="12">
        <f t="shared" si="72"/>
        <v>16200</v>
      </c>
      <c r="N91" s="12">
        <v>11</v>
      </c>
      <c r="O91" s="12">
        <v>0</v>
      </c>
      <c r="P91" s="30">
        <f t="shared" si="85"/>
        <v>5940</v>
      </c>
      <c r="Q91" s="30">
        <f t="shared" si="74"/>
        <v>0</v>
      </c>
      <c r="R91" s="30">
        <f t="shared" si="75"/>
        <v>0</v>
      </c>
      <c r="S91" s="30">
        <f t="shared" si="86"/>
        <v>0</v>
      </c>
      <c r="T91" s="30">
        <f t="shared" si="87"/>
        <v>520</v>
      </c>
      <c r="U91" s="30">
        <v>0</v>
      </c>
      <c r="V91" s="112">
        <f t="shared" si="78"/>
        <v>6460</v>
      </c>
      <c r="W91" s="112">
        <f t="shared" si="79"/>
        <v>5940</v>
      </c>
      <c r="X91" s="112">
        <f t="shared" si="91"/>
        <v>6460</v>
      </c>
      <c r="Y91" s="111">
        <f t="shared" si="81"/>
        <v>713</v>
      </c>
      <c r="Z91" s="111">
        <f t="shared" si="93"/>
        <v>49</v>
      </c>
      <c r="AA91" s="111">
        <v>0</v>
      </c>
      <c r="AB91" s="30">
        <v>0</v>
      </c>
      <c r="AC91" s="111">
        <v>0</v>
      </c>
      <c r="AD91" s="111">
        <f t="shared" si="94"/>
        <v>762</v>
      </c>
      <c r="AE91" s="111">
        <f t="shared" si="84"/>
        <v>5698</v>
      </c>
      <c r="AF91" s="34" t="s">
        <v>90</v>
      </c>
      <c r="AG91" s="183">
        <v>44187</v>
      </c>
      <c r="AH91" s="262">
        <v>12340</v>
      </c>
      <c r="AI91" s="52">
        <v>28</v>
      </c>
      <c r="AJ91" s="12">
        <v>76</v>
      </c>
      <c r="AK91" s="12">
        <f t="shared" si="95"/>
        <v>6460</v>
      </c>
      <c r="AL91" s="12">
        <f t="shared" si="96"/>
        <v>0</v>
      </c>
    </row>
    <row r="92" spans="1:42" s="42" customFormat="1" ht="30.6" customHeight="1">
      <c r="A92" s="160">
        <v>83</v>
      </c>
      <c r="B92" s="16" t="s">
        <v>303</v>
      </c>
      <c r="C92" s="12" t="s">
        <v>303</v>
      </c>
      <c r="D92" s="12" t="s">
        <v>304</v>
      </c>
      <c r="E92" s="16" t="s">
        <v>305</v>
      </c>
      <c r="F92" s="17">
        <v>1113926504</v>
      </c>
      <c r="G92" s="17">
        <v>804</v>
      </c>
      <c r="H92" s="145" t="s">
        <v>306</v>
      </c>
      <c r="I92" s="28">
        <v>18000</v>
      </c>
      <c r="J92" s="28">
        <v>0</v>
      </c>
      <c r="K92" s="28">
        <v>0</v>
      </c>
      <c r="L92" s="28">
        <v>0</v>
      </c>
      <c r="M92" s="28">
        <f t="shared" ref="M92:M94" si="97">I92+J92+K92+L92</f>
        <v>18000</v>
      </c>
      <c r="N92" s="17">
        <v>30</v>
      </c>
      <c r="O92" s="17">
        <v>0</v>
      </c>
      <c r="P92" s="28">
        <f>ROUND(I92/30*N92,0)</f>
        <v>18000</v>
      </c>
      <c r="Q92" s="28">
        <f>ROUND(J92/30*N92,0)</f>
        <v>0</v>
      </c>
      <c r="R92" s="28">
        <f>ROUND(K92/30*N92,0)</f>
        <v>0</v>
      </c>
      <c r="S92" s="28">
        <v>0</v>
      </c>
      <c r="T92" s="28">
        <v>0</v>
      </c>
      <c r="U92" s="28">
        <v>0</v>
      </c>
      <c r="V92" s="28">
        <f t="shared" ref="V92:V94" si="98">P92+Q92+R92+S92+T92+U92</f>
        <v>18000</v>
      </c>
      <c r="W92" s="28">
        <f t="shared" ref="W92:W94" si="99">IF(P92&gt;15000,15000,P92)</f>
        <v>15000</v>
      </c>
      <c r="X92" s="28">
        <f t="shared" ref="X92:X94" si="100">V92</f>
        <v>18000</v>
      </c>
      <c r="Y92" s="28">
        <f t="shared" ref="Y92:Y155" si="101">ROUND(W92*12%,0)</f>
        <v>1800</v>
      </c>
      <c r="Z92" s="28">
        <f>CEILING(X92*0.75%,1)</f>
        <v>135</v>
      </c>
      <c r="AA92" s="38">
        <v>0</v>
      </c>
      <c r="AB92" s="28">
        <v>0</v>
      </c>
      <c r="AC92" s="28">
        <v>0</v>
      </c>
      <c r="AD92" s="28">
        <f t="shared" ref="AD92:AD94" si="102">+Y92+Z92+AA92+AB92+AC92</f>
        <v>1935</v>
      </c>
      <c r="AE92" s="28">
        <f t="shared" ref="AE92:AE102" si="103">V92-AD92</f>
        <v>16065</v>
      </c>
      <c r="AF92" s="34" t="s">
        <v>90</v>
      </c>
      <c r="AG92" s="47">
        <v>44181</v>
      </c>
      <c r="AH92" s="56"/>
      <c r="AI92" s="56"/>
      <c r="AJ92" s="56"/>
      <c r="AK92" s="56"/>
      <c r="AL92" s="56"/>
      <c r="AM92" s="56"/>
      <c r="AN92" s="56"/>
      <c r="AO92" s="56"/>
      <c r="AP92" s="57"/>
    </row>
    <row r="93" spans="1:42" s="42" customFormat="1" ht="30.6" customHeight="1">
      <c r="A93" s="13">
        <v>84</v>
      </c>
      <c r="B93" s="16" t="s">
        <v>303</v>
      </c>
      <c r="C93" s="12" t="s">
        <v>201</v>
      </c>
      <c r="D93" s="12" t="s">
        <v>307</v>
      </c>
      <c r="E93" s="16" t="s">
        <v>305</v>
      </c>
      <c r="F93" s="17">
        <v>1113926371</v>
      </c>
      <c r="G93" s="17">
        <v>802</v>
      </c>
      <c r="H93" s="145" t="s">
        <v>308</v>
      </c>
      <c r="I93" s="28">
        <v>18000</v>
      </c>
      <c r="J93" s="28">
        <v>0</v>
      </c>
      <c r="K93" s="28">
        <v>0</v>
      </c>
      <c r="L93" s="28">
        <v>0</v>
      </c>
      <c r="M93" s="28">
        <f t="shared" si="97"/>
        <v>18000</v>
      </c>
      <c r="N93" s="17">
        <v>30</v>
      </c>
      <c r="O93" s="17">
        <v>0</v>
      </c>
      <c r="P93" s="28">
        <f t="shared" ref="P93:P156" si="104">ROUND(I93/30*N93,0)</f>
        <v>18000</v>
      </c>
      <c r="Q93" s="28">
        <f t="shared" ref="Q93:Q156" si="105">ROUND(J93/30*N93,0)</f>
        <v>0</v>
      </c>
      <c r="R93" s="28">
        <f t="shared" ref="R93:R156" si="106">ROUND(K93/30*N93,0)</f>
        <v>0</v>
      </c>
      <c r="S93" s="28">
        <v>0</v>
      </c>
      <c r="T93" s="28">
        <v>0</v>
      </c>
      <c r="U93" s="28">
        <v>0</v>
      </c>
      <c r="V93" s="28">
        <f t="shared" si="98"/>
        <v>18000</v>
      </c>
      <c r="W93" s="28">
        <f t="shared" si="99"/>
        <v>15000</v>
      </c>
      <c r="X93" s="28">
        <f t="shared" si="100"/>
        <v>18000</v>
      </c>
      <c r="Y93" s="28">
        <f t="shared" si="101"/>
        <v>1800</v>
      </c>
      <c r="Z93" s="28">
        <f t="shared" ref="Z93:Z147" si="107">CEILING(X93*0.75%,1)</f>
        <v>135</v>
      </c>
      <c r="AA93" s="38">
        <v>0</v>
      </c>
      <c r="AB93" s="28">
        <v>0</v>
      </c>
      <c r="AC93" s="28">
        <v>0</v>
      </c>
      <c r="AD93" s="28">
        <f t="shared" si="102"/>
        <v>1935</v>
      </c>
      <c r="AE93" s="28">
        <f t="shared" si="103"/>
        <v>16065</v>
      </c>
      <c r="AF93" s="34" t="s">
        <v>90</v>
      </c>
      <c r="AG93" s="47">
        <v>44181</v>
      </c>
      <c r="AH93" s="56"/>
      <c r="AI93" s="56"/>
      <c r="AJ93" s="56"/>
      <c r="AK93" s="56"/>
      <c r="AL93" s="56"/>
      <c r="AM93" s="56"/>
      <c r="AN93" s="56"/>
      <c r="AO93" s="56"/>
      <c r="AP93" s="57"/>
    </row>
    <row r="94" spans="1:42" s="42" customFormat="1" ht="30.6" customHeight="1">
      <c r="A94" s="160">
        <v>85</v>
      </c>
      <c r="B94" s="16" t="s">
        <v>303</v>
      </c>
      <c r="C94" s="12" t="s">
        <v>309</v>
      </c>
      <c r="D94" s="12" t="s">
        <v>310</v>
      </c>
      <c r="E94" s="16" t="s">
        <v>311</v>
      </c>
      <c r="F94" s="14">
        <v>1113921683</v>
      </c>
      <c r="G94" s="14">
        <v>1347</v>
      </c>
      <c r="H94" s="145" t="s">
        <v>312</v>
      </c>
      <c r="I94" s="28">
        <v>14900</v>
      </c>
      <c r="J94" s="28">
        <v>0</v>
      </c>
      <c r="K94" s="28">
        <v>0</v>
      </c>
      <c r="L94" s="28">
        <v>0</v>
      </c>
      <c r="M94" s="28">
        <f t="shared" si="97"/>
        <v>14900</v>
      </c>
      <c r="N94" s="17">
        <v>15</v>
      </c>
      <c r="O94" s="17">
        <v>0</v>
      </c>
      <c r="P94" s="28">
        <f t="shared" si="104"/>
        <v>7450</v>
      </c>
      <c r="Q94" s="28">
        <f t="shared" si="105"/>
        <v>0</v>
      </c>
      <c r="R94" s="28">
        <f t="shared" si="106"/>
        <v>0</v>
      </c>
      <c r="S94" s="28">
        <v>0</v>
      </c>
      <c r="T94" s="28">
        <v>0</v>
      </c>
      <c r="U94" s="28">
        <v>0</v>
      </c>
      <c r="V94" s="28">
        <f t="shared" si="98"/>
        <v>7450</v>
      </c>
      <c r="W94" s="28">
        <f t="shared" si="99"/>
        <v>7450</v>
      </c>
      <c r="X94" s="28">
        <f t="shared" si="100"/>
        <v>7450</v>
      </c>
      <c r="Y94" s="28">
        <f t="shared" si="101"/>
        <v>894</v>
      </c>
      <c r="Z94" s="28">
        <f t="shared" si="107"/>
        <v>56</v>
      </c>
      <c r="AA94" s="38">
        <v>0</v>
      </c>
      <c r="AB94" s="28">
        <v>0</v>
      </c>
      <c r="AC94" s="28">
        <v>0</v>
      </c>
      <c r="AD94" s="28">
        <f t="shared" si="102"/>
        <v>950</v>
      </c>
      <c r="AE94" s="28">
        <f t="shared" si="103"/>
        <v>6500</v>
      </c>
      <c r="AF94" s="34"/>
      <c r="AG94" s="47"/>
      <c r="AH94" s="56"/>
      <c r="AI94" s="56"/>
      <c r="AJ94" s="56"/>
      <c r="AK94" s="56"/>
      <c r="AL94" s="56"/>
      <c r="AM94" s="56"/>
      <c r="AN94" s="56"/>
      <c r="AO94" s="56"/>
      <c r="AP94" s="57"/>
    </row>
    <row r="95" spans="1:42" s="42" customFormat="1" ht="30.6" customHeight="1">
      <c r="A95" s="160">
        <v>86</v>
      </c>
      <c r="B95" s="16" t="s">
        <v>303</v>
      </c>
      <c r="C95" s="23" t="s">
        <v>313</v>
      </c>
      <c r="D95" s="23" t="s">
        <v>304</v>
      </c>
      <c r="E95" s="16" t="s">
        <v>314</v>
      </c>
      <c r="F95" s="17">
        <v>1114180388</v>
      </c>
      <c r="G95" s="17">
        <v>1010</v>
      </c>
      <c r="H95" s="145" t="s">
        <v>315</v>
      </c>
      <c r="I95" s="28">
        <v>14900</v>
      </c>
      <c r="J95" s="28">
        <v>0</v>
      </c>
      <c r="K95" s="28">
        <v>0</v>
      </c>
      <c r="L95" s="28">
        <v>0</v>
      </c>
      <c r="M95" s="28">
        <f>I95+J95+K95+L95</f>
        <v>14900</v>
      </c>
      <c r="N95" s="17">
        <v>10</v>
      </c>
      <c r="O95" s="17">
        <v>0</v>
      </c>
      <c r="P95" s="28">
        <f t="shared" si="104"/>
        <v>4967</v>
      </c>
      <c r="Q95" s="28">
        <f t="shared" si="105"/>
        <v>0</v>
      </c>
      <c r="R95" s="28">
        <f t="shared" si="106"/>
        <v>0</v>
      </c>
      <c r="S95" s="28">
        <v>0</v>
      </c>
      <c r="T95" s="28">
        <v>0</v>
      </c>
      <c r="U95" s="28">
        <v>0</v>
      </c>
      <c r="V95" s="28">
        <f>P95+Q95+R95+S95+T95+U95</f>
        <v>4967</v>
      </c>
      <c r="W95" s="28">
        <f>IF(P95&gt;15000,15000,P95)</f>
        <v>4967</v>
      </c>
      <c r="X95" s="28">
        <f>V95</f>
        <v>4967</v>
      </c>
      <c r="Y95" s="28">
        <f t="shared" si="101"/>
        <v>596</v>
      </c>
      <c r="Z95" s="28">
        <f t="shared" si="107"/>
        <v>38</v>
      </c>
      <c r="AA95" s="38">
        <v>0</v>
      </c>
      <c r="AB95" s="28">
        <v>0</v>
      </c>
      <c r="AC95" s="28">
        <v>0</v>
      </c>
      <c r="AD95" s="28">
        <f>+Y95+Z95+AA95+AB95+AC95</f>
        <v>634</v>
      </c>
      <c r="AE95" s="28">
        <f t="shared" si="103"/>
        <v>4333</v>
      </c>
      <c r="AF95" s="34"/>
      <c r="AG95" s="47"/>
      <c r="AH95" s="56"/>
      <c r="AI95" s="56"/>
      <c r="AJ95" s="56"/>
      <c r="AK95" s="56"/>
      <c r="AL95" s="56"/>
      <c r="AM95" s="56"/>
      <c r="AN95" s="56"/>
      <c r="AO95" s="56"/>
      <c r="AP95" s="57"/>
    </row>
    <row r="96" spans="1:42" s="42" customFormat="1" ht="30.6" customHeight="1">
      <c r="A96" s="13">
        <v>87</v>
      </c>
      <c r="B96" s="16" t="s">
        <v>303</v>
      </c>
      <c r="C96" s="23" t="s">
        <v>316</v>
      </c>
      <c r="D96" s="23" t="s">
        <v>317</v>
      </c>
      <c r="E96" s="16" t="s">
        <v>314</v>
      </c>
      <c r="F96" s="13">
        <v>1114385729</v>
      </c>
      <c r="G96" s="14">
        <v>1149</v>
      </c>
      <c r="H96" s="145" t="s">
        <v>318</v>
      </c>
      <c r="I96" s="28">
        <v>14900</v>
      </c>
      <c r="J96" s="28">
        <v>0</v>
      </c>
      <c r="K96" s="28">
        <v>0</v>
      </c>
      <c r="L96" s="28">
        <v>0</v>
      </c>
      <c r="M96" s="28">
        <f>I96+J96+K96+L96</f>
        <v>14900</v>
      </c>
      <c r="N96" s="17">
        <v>0</v>
      </c>
      <c r="O96" s="17">
        <v>0</v>
      </c>
      <c r="P96" s="28">
        <f t="shared" si="104"/>
        <v>0</v>
      </c>
      <c r="Q96" s="28">
        <f t="shared" si="105"/>
        <v>0</v>
      </c>
      <c r="R96" s="28">
        <f t="shared" si="106"/>
        <v>0</v>
      </c>
      <c r="S96" s="28">
        <v>0</v>
      </c>
      <c r="T96" s="28">
        <v>0</v>
      </c>
      <c r="U96" s="28">
        <v>0</v>
      </c>
      <c r="V96" s="28">
        <f>P96+Q96+R96+S96+T96+U96</f>
        <v>0</v>
      </c>
      <c r="W96" s="28">
        <f>IF(P96&gt;15000,15000,P96)</f>
        <v>0</v>
      </c>
      <c r="X96" s="28">
        <f>V96</f>
        <v>0</v>
      </c>
      <c r="Y96" s="28">
        <f t="shared" si="101"/>
        <v>0</v>
      </c>
      <c r="Z96" s="28">
        <f t="shared" si="107"/>
        <v>0</v>
      </c>
      <c r="AA96" s="38">
        <v>0</v>
      </c>
      <c r="AB96" s="28">
        <v>0</v>
      </c>
      <c r="AC96" s="28">
        <v>0</v>
      </c>
      <c r="AD96" s="28">
        <f>+Y96+Z96+AA96+AB96+AC96</f>
        <v>0</v>
      </c>
      <c r="AE96" s="28">
        <f t="shared" si="103"/>
        <v>0</v>
      </c>
      <c r="AF96" s="77"/>
      <c r="AG96" s="47"/>
      <c r="AH96" s="56"/>
      <c r="AI96" s="56"/>
      <c r="AJ96" s="56"/>
      <c r="AK96" s="56"/>
      <c r="AL96" s="56"/>
      <c r="AM96" s="56"/>
      <c r="AN96" s="56"/>
      <c r="AO96" s="56"/>
      <c r="AP96" s="57"/>
    </row>
    <row r="97" spans="1:42" s="42" customFormat="1" ht="30.6" customHeight="1">
      <c r="A97" s="160">
        <v>88</v>
      </c>
      <c r="B97" s="16" t="s">
        <v>303</v>
      </c>
      <c r="C97" s="23" t="s">
        <v>319</v>
      </c>
      <c r="D97" s="92" t="s">
        <v>317</v>
      </c>
      <c r="E97" s="16" t="s">
        <v>314</v>
      </c>
      <c r="F97" s="62">
        <v>1113921669</v>
      </c>
      <c r="G97" s="14">
        <v>11733</v>
      </c>
      <c r="H97" s="115" t="s">
        <v>320</v>
      </c>
      <c r="I97" s="28">
        <v>14900</v>
      </c>
      <c r="J97" s="28">
        <v>0</v>
      </c>
      <c r="K97" s="28">
        <v>0</v>
      </c>
      <c r="L97" s="28">
        <v>0</v>
      </c>
      <c r="M97" s="28">
        <f>I97+J97+K97+L97</f>
        <v>14900</v>
      </c>
      <c r="N97" s="17">
        <v>15</v>
      </c>
      <c r="O97" s="17">
        <v>0</v>
      </c>
      <c r="P97" s="28">
        <f t="shared" si="104"/>
        <v>7450</v>
      </c>
      <c r="Q97" s="28">
        <f t="shared" si="105"/>
        <v>0</v>
      </c>
      <c r="R97" s="28">
        <f t="shared" si="106"/>
        <v>0</v>
      </c>
      <c r="S97" s="28">
        <v>0</v>
      </c>
      <c r="T97" s="28">
        <v>0</v>
      </c>
      <c r="U97" s="28">
        <v>0</v>
      </c>
      <c r="V97" s="28">
        <f>P97+Q97+R97+S97+T97+U97</f>
        <v>7450</v>
      </c>
      <c r="W97" s="28">
        <f>IF(P97&gt;15000,15000,P97)</f>
        <v>7450</v>
      </c>
      <c r="X97" s="28">
        <f>V97</f>
        <v>7450</v>
      </c>
      <c r="Y97" s="28">
        <f t="shared" si="101"/>
        <v>894</v>
      </c>
      <c r="Z97" s="28">
        <f t="shared" si="107"/>
        <v>56</v>
      </c>
      <c r="AA97" s="38">
        <v>0</v>
      </c>
      <c r="AB97" s="28">
        <v>0</v>
      </c>
      <c r="AC97" s="28">
        <v>0</v>
      </c>
      <c r="AD97" s="28">
        <f>+Y97+Z97+AA97+AB97+AC97</f>
        <v>950</v>
      </c>
      <c r="AE97" s="28">
        <f t="shared" si="103"/>
        <v>6500</v>
      </c>
      <c r="AF97" s="34"/>
      <c r="AG97" s="47"/>
      <c r="AH97" s="56"/>
      <c r="AI97" s="56"/>
      <c r="AJ97" s="56"/>
      <c r="AK97" s="56"/>
      <c r="AL97" s="56"/>
      <c r="AM97" s="56"/>
      <c r="AN97" s="56"/>
      <c r="AO97" s="56"/>
      <c r="AP97" s="57"/>
    </row>
    <row r="98" spans="1:42" s="42" customFormat="1" ht="30.6" customHeight="1">
      <c r="A98" s="160">
        <v>89</v>
      </c>
      <c r="B98" s="16" t="s">
        <v>303</v>
      </c>
      <c r="C98" s="23" t="s">
        <v>321</v>
      </c>
      <c r="D98" s="23" t="s">
        <v>317</v>
      </c>
      <c r="E98" s="16" t="s">
        <v>314</v>
      </c>
      <c r="F98" s="96">
        <v>1115513535</v>
      </c>
      <c r="G98" s="14">
        <v>11751</v>
      </c>
      <c r="H98" s="115" t="s">
        <v>322</v>
      </c>
      <c r="I98" s="28">
        <v>14900</v>
      </c>
      <c r="J98" s="28">
        <v>0</v>
      </c>
      <c r="K98" s="28">
        <v>0</v>
      </c>
      <c r="L98" s="28">
        <v>0</v>
      </c>
      <c r="M98" s="28">
        <f t="shared" ref="M98:M106" si="108">I98+J98+K98+L98</f>
        <v>14900</v>
      </c>
      <c r="N98" s="17">
        <v>15</v>
      </c>
      <c r="O98" s="17">
        <v>0</v>
      </c>
      <c r="P98" s="28">
        <f t="shared" si="104"/>
        <v>7450</v>
      </c>
      <c r="Q98" s="28">
        <f t="shared" si="105"/>
        <v>0</v>
      </c>
      <c r="R98" s="28">
        <f t="shared" si="106"/>
        <v>0</v>
      </c>
      <c r="S98" s="28">
        <v>0</v>
      </c>
      <c r="T98" s="28">
        <v>0</v>
      </c>
      <c r="U98" s="28">
        <v>0</v>
      </c>
      <c r="V98" s="28">
        <f>P98+Q98+R98+S98+T98+U98</f>
        <v>7450</v>
      </c>
      <c r="W98" s="28">
        <f>IF(P98&gt;15000,15000,P98)</f>
        <v>7450</v>
      </c>
      <c r="X98" s="28">
        <f>V98</f>
        <v>7450</v>
      </c>
      <c r="Y98" s="28">
        <f t="shared" si="101"/>
        <v>894</v>
      </c>
      <c r="Z98" s="28">
        <f t="shared" si="107"/>
        <v>56</v>
      </c>
      <c r="AA98" s="38">
        <v>0</v>
      </c>
      <c r="AB98" s="28">
        <v>0</v>
      </c>
      <c r="AC98" s="28">
        <v>0</v>
      </c>
      <c r="AD98" s="28">
        <f>+Y98+Z98+AA98+AB98+AC98</f>
        <v>950</v>
      </c>
      <c r="AE98" s="28">
        <f t="shared" si="103"/>
        <v>6500</v>
      </c>
      <c r="AF98" s="77"/>
      <c r="AG98" s="47"/>
      <c r="AH98" s="56"/>
      <c r="AI98" s="56"/>
      <c r="AJ98" s="56"/>
      <c r="AK98" s="56"/>
      <c r="AL98" s="56"/>
      <c r="AM98" s="56"/>
      <c r="AN98" s="56"/>
      <c r="AO98" s="56"/>
      <c r="AP98" s="57"/>
    </row>
    <row r="99" spans="1:42" s="42" customFormat="1" ht="30.6" customHeight="1">
      <c r="A99" s="13">
        <v>90</v>
      </c>
      <c r="B99" s="16" t="s">
        <v>303</v>
      </c>
      <c r="C99" s="23" t="s">
        <v>323</v>
      </c>
      <c r="D99" s="23" t="s">
        <v>324</v>
      </c>
      <c r="E99" s="16" t="s">
        <v>314</v>
      </c>
      <c r="F99" s="96">
        <v>1115513728</v>
      </c>
      <c r="G99" s="14">
        <v>11754</v>
      </c>
      <c r="H99" s="115" t="s">
        <v>325</v>
      </c>
      <c r="I99" s="28">
        <v>14900</v>
      </c>
      <c r="J99" s="28">
        <v>0</v>
      </c>
      <c r="K99" s="28">
        <v>0</v>
      </c>
      <c r="L99" s="28">
        <v>0</v>
      </c>
      <c r="M99" s="28">
        <f t="shared" si="108"/>
        <v>14900</v>
      </c>
      <c r="N99" s="17">
        <v>0</v>
      </c>
      <c r="O99" s="17">
        <v>0</v>
      </c>
      <c r="P99" s="28">
        <f t="shared" si="104"/>
        <v>0</v>
      </c>
      <c r="Q99" s="28">
        <f t="shared" si="105"/>
        <v>0</v>
      </c>
      <c r="R99" s="28">
        <f t="shared" si="106"/>
        <v>0</v>
      </c>
      <c r="S99" s="28">
        <v>0</v>
      </c>
      <c r="T99" s="28">
        <v>0</v>
      </c>
      <c r="U99" s="28">
        <v>0</v>
      </c>
      <c r="V99" s="28">
        <f t="shared" ref="V99:V102" si="109">P99+Q99+R99+S99+T99+U99</f>
        <v>0</v>
      </c>
      <c r="W99" s="28">
        <f t="shared" ref="W99:W106" si="110">IF(P99&gt;15000,15000,P99)</f>
        <v>0</v>
      </c>
      <c r="X99" s="28">
        <f t="shared" ref="X99:X106" si="111">V99</f>
        <v>0</v>
      </c>
      <c r="Y99" s="28">
        <f t="shared" si="101"/>
        <v>0</v>
      </c>
      <c r="Z99" s="28">
        <f t="shared" si="107"/>
        <v>0</v>
      </c>
      <c r="AA99" s="38">
        <v>0</v>
      </c>
      <c r="AB99" s="28">
        <v>0</v>
      </c>
      <c r="AC99" s="28">
        <v>0</v>
      </c>
      <c r="AD99" s="28">
        <f t="shared" ref="AD99:AD106" si="112">+Y99+Z99+AA99+AB99+AC99</f>
        <v>0</v>
      </c>
      <c r="AE99" s="28">
        <f t="shared" si="103"/>
        <v>0</v>
      </c>
      <c r="AF99" s="77"/>
      <c r="AG99" s="47"/>
      <c r="AH99" s="56"/>
      <c r="AI99" s="56"/>
      <c r="AJ99" s="56"/>
      <c r="AK99" s="56"/>
      <c r="AL99" s="56"/>
      <c r="AM99" s="56"/>
      <c r="AN99" s="56"/>
      <c r="AO99" s="56"/>
      <c r="AP99" s="57"/>
    </row>
    <row r="100" spans="1:42" s="42" customFormat="1" ht="30.6" customHeight="1">
      <c r="A100" s="160">
        <v>91</v>
      </c>
      <c r="B100" s="16" t="s">
        <v>303</v>
      </c>
      <c r="C100" s="23" t="s">
        <v>326</v>
      </c>
      <c r="D100" s="23" t="s">
        <v>327</v>
      </c>
      <c r="E100" s="16" t="s">
        <v>314</v>
      </c>
      <c r="F100" s="118">
        <v>1115513558</v>
      </c>
      <c r="G100" s="14">
        <v>11752</v>
      </c>
      <c r="H100" s="115" t="s">
        <v>328</v>
      </c>
      <c r="I100" s="28">
        <v>14900</v>
      </c>
      <c r="J100" s="28">
        <v>0</v>
      </c>
      <c r="K100" s="28">
        <v>0</v>
      </c>
      <c r="L100" s="28">
        <v>0</v>
      </c>
      <c r="M100" s="28">
        <f t="shared" si="108"/>
        <v>14900</v>
      </c>
      <c r="N100" s="17">
        <v>15</v>
      </c>
      <c r="O100" s="17">
        <v>0</v>
      </c>
      <c r="P100" s="28">
        <f t="shared" si="104"/>
        <v>7450</v>
      </c>
      <c r="Q100" s="28">
        <f t="shared" si="105"/>
        <v>0</v>
      </c>
      <c r="R100" s="28">
        <f t="shared" si="106"/>
        <v>0</v>
      </c>
      <c r="S100" s="28">
        <v>0</v>
      </c>
      <c r="T100" s="28">
        <v>0</v>
      </c>
      <c r="U100" s="28">
        <v>0</v>
      </c>
      <c r="V100" s="28">
        <f t="shared" si="109"/>
        <v>7450</v>
      </c>
      <c r="W100" s="28">
        <f>IF(P100&gt;15000,15000,P100)</f>
        <v>7450</v>
      </c>
      <c r="X100" s="28">
        <f t="shared" si="111"/>
        <v>7450</v>
      </c>
      <c r="Y100" s="28">
        <f t="shared" si="101"/>
        <v>894</v>
      </c>
      <c r="Z100" s="28">
        <f t="shared" si="107"/>
        <v>56</v>
      </c>
      <c r="AA100" s="38">
        <v>0</v>
      </c>
      <c r="AB100" s="28">
        <v>0</v>
      </c>
      <c r="AC100" s="28">
        <v>0</v>
      </c>
      <c r="AD100" s="28">
        <f t="shared" si="112"/>
        <v>950</v>
      </c>
      <c r="AE100" s="28">
        <f t="shared" si="103"/>
        <v>6500</v>
      </c>
      <c r="AF100" s="78"/>
      <c r="AG100" s="47"/>
      <c r="AH100" s="56"/>
      <c r="AI100" s="56"/>
      <c r="AJ100" s="56"/>
      <c r="AK100" s="56"/>
      <c r="AL100" s="56"/>
      <c r="AM100" s="56"/>
      <c r="AN100" s="56"/>
      <c r="AO100" s="56"/>
      <c r="AP100" s="57"/>
    </row>
    <row r="101" spans="1:42" s="147" customFormat="1" ht="30.6" customHeight="1">
      <c r="A101" s="160">
        <v>92</v>
      </c>
      <c r="B101" s="137" t="s">
        <v>303</v>
      </c>
      <c r="C101" s="235" t="s">
        <v>329</v>
      </c>
      <c r="D101" s="235" t="s">
        <v>330</v>
      </c>
      <c r="E101" s="137" t="s">
        <v>314</v>
      </c>
      <c r="F101" s="236">
        <v>1115513590</v>
      </c>
      <c r="G101" s="186">
        <v>11753</v>
      </c>
      <c r="H101" s="214" t="s">
        <v>331</v>
      </c>
      <c r="I101" s="202">
        <v>14900</v>
      </c>
      <c r="J101" s="202">
        <v>0</v>
      </c>
      <c r="K101" s="202">
        <v>0</v>
      </c>
      <c r="L101" s="202">
        <v>0</v>
      </c>
      <c r="M101" s="202">
        <f t="shared" si="108"/>
        <v>14900</v>
      </c>
      <c r="N101" s="203">
        <v>0</v>
      </c>
      <c r="O101" s="203">
        <v>0</v>
      </c>
      <c r="P101" s="202">
        <f t="shared" si="104"/>
        <v>0</v>
      </c>
      <c r="Q101" s="202">
        <f t="shared" si="105"/>
        <v>0</v>
      </c>
      <c r="R101" s="202">
        <f t="shared" si="106"/>
        <v>0</v>
      </c>
      <c r="S101" s="202">
        <v>0</v>
      </c>
      <c r="T101" s="202">
        <v>0</v>
      </c>
      <c r="U101" s="202">
        <v>0</v>
      </c>
      <c r="V101" s="202">
        <f t="shared" si="109"/>
        <v>0</v>
      </c>
      <c r="W101" s="202">
        <f t="shared" si="110"/>
        <v>0</v>
      </c>
      <c r="X101" s="202">
        <f t="shared" si="111"/>
        <v>0</v>
      </c>
      <c r="Y101" s="202">
        <f t="shared" si="101"/>
        <v>0</v>
      </c>
      <c r="Z101" s="202">
        <f t="shared" si="107"/>
        <v>0</v>
      </c>
      <c r="AA101" s="204">
        <v>0</v>
      </c>
      <c r="AB101" s="202">
        <v>0</v>
      </c>
      <c r="AC101" s="202">
        <v>0</v>
      </c>
      <c r="AD101" s="202">
        <f t="shared" si="112"/>
        <v>0</v>
      </c>
      <c r="AE101" s="202">
        <f t="shared" si="103"/>
        <v>0</v>
      </c>
      <c r="AF101" s="237"/>
      <c r="AG101" s="205"/>
      <c r="AH101" s="206"/>
      <c r="AI101" s="206"/>
      <c r="AJ101" s="206"/>
      <c r="AK101" s="206"/>
      <c r="AL101" s="206"/>
      <c r="AM101" s="206"/>
      <c r="AN101" s="206"/>
      <c r="AO101" s="206"/>
      <c r="AP101" s="207"/>
    </row>
    <row r="102" spans="1:42" s="42" customFormat="1" ht="30.6" customHeight="1">
      <c r="A102" s="13">
        <v>93</v>
      </c>
      <c r="B102" s="16" t="s">
        <v>303</v>
      </c>
      <c r="C102" s="23" t="s">
        <v>332</v>
      </c>
      <c r="D102" s="23" t="s">
        <v>333</v>
      </c>
      <c r="E102" s="16" t="s">
        <v>314</v>
      </c>
      <c r="F102" s="96">
        <v>1115515927</v>
      </c>
      <c r="G102" s="14">
        <v>11765</v>
      </c>
      <c r="H102" s="115" t="s">
        <v>334</v>
      </c>
      <c r="I102" s="28">
        <v>14900</v>
      </c>
      <c r="J102" s="28">
        <v>0</v>
      </c>
      <c r="K102" s="28">
        <v>0</v>
      </c>
      <c r="L102" s="28">
        <v>0</v>
      </c>
      <c r="M102" s="28">
        <f t="shared" si="108"/>
        <v>14900</v>
      </c>
      <c r="N102" s="17">
        <v>15</v>
      </c>
      <c r="O102" s="17">
        <v>0</v>
      </c>
      <c r="P102" s="28">
        <f t="shared" si="104"/>
        <v>7450</v>
      </c>
      <c r="Q102" s="28">
        <f t="shared" si="105"/>
        <v>0</v>
      </c>
      <c r="R102" s="28">
        <f t="shared" si="106"/>
        <v>0</v>
      </c>
      <c r="S102" s="28">
        <v>0</v>
      </c>
      <c r="T102" s="28">
        <v>0</v>
      </c>
      <c r="U102" s="28">
        <v>0</v>
      </c>
      <c r="V102" s="28">
        <f t="shared" si="109"/>
        <v>7450</v>
      </c>
      <c r="W102" s="28">
        <f t="shared" si="110"/>
        <v>7450</v>
      </c>
      <c r="X102" s="28">
        <f t="shared" si="111"/>
        <v>7450</v>
      </c>
      <c r="Y102" s="28">
        <f t="shared" si="101"/>
        <v>894</v>
      </c>
      <c r="Z102" s="28">
        <f t="shared" si="107"/>
        <v>56</v>
      </c>
      <c r="AA102" s="38">
        <v>0</v>
      </c>
      <c r="AB102" s="28">
        <v>0</v>
      </c>
      <c r="AC102" s="28">
        <v>0</v>
      </c>
      <c r="AD102" s="28">
        <f t="shared" si="112"/>
        <v>950</v>
      </c>
      <c r="AE102" s="28">
        <f t="shared" si="103"/>
        <v>6500</v>
      </c>
      <c r="AF102" s="77"/>
      <c r="AG102" s="47"/>
      <c r="AH102" s="56"/>
      <c r="AI102" s="56"/>
      <c r="AJ102" s="56"/>
      <c r="AK102" s="56"/>
      <c r="AL102" s="56"/>
      <c r="AM102" s="56"/>
      <c r="AN102" s="56"/>
      <c r="AO102" s="56"/>
      <c r="AP102" s="57"/>
    </row>
    <row r="103" spans="1:42" s="42" customFormat="1" ht="30.6" customHeight="1">
      <c r="A103" s="160">
        <v>94</v>
      </c>
      <c r="B103" s="16" t="s">
        <v>335</v>
      </c>
      <c r="C103" s="23" t="s">
        <v>335</v>
      </c>
      <c r="D103" s="23" t="s">
        <v>237</v>
      </c>
      <c r="E103" s="16" t="s">
        <v>305</v>
      </c>
      <c r="F103" s="14">
        <v>1113369937</v>
      </c>
      <c r="G103" s="14">
        <v>11691</v>
      </c>
      <c r="H103" s="145" t="s">
        <v>336</v>
      </c>
      <c r="I103" s="28">
        <v>18000</v>
      </c>
      <c r="J103" s="28">
        <v>0</v>
      </c>
      <c r="K103" s="28">
        <v>0</v>
      </c>
      <c r="L103" s="28">
        <v>0</v>
      </c>
      <c r="M103" s="28">
        <f t="shared" si="108"/>
        <v>18000</v>
      </c>
      <c r="N103" s="17">
        <v>30</v>
      </c>
      <c r="O103" s="17">
        <v>0</v>
      </c>
      <c r="P103" s="28">
        <f t="shared" si="104"/>
        <v>18000</v>
      </c>
      <c r="Q103" s="28">
        <f t="shared" si="105"/>
        <v>0</v>
      </c>
      <c r="R103" s="28">
        <f t="shared" si="106"/>
        <v>0</v>
      </c>
      <c r="S103" s="28">
        <v>0</v>
      </c>
      <c r="T103" s="28">
        <v>0</v>
      </c>
      <c r="U103" s="28">
        <v>0</v>
      </c>
      <c r="V103" s="28">
        <f>P103+Q103+R103+S103+T103+U103</f>
        <v>18000</v>
      </c>
      <c r="W103" s="28">
        <f t="shared" si="110"/>
        <v>15000</v>
      </c>
      <c r="X103" s="28">
        <f t="shared" si="111"/>
        <v>18000</v>
      </c>
      <c r="Y103" s="28">
        <f t="shared" si="101"/>
        <v>1800</v>
      </c>
      <c r="Z103" s="28">
        <f t="shared" si="107"/>
        <v>135</v>
      </c>
      <c r="AA103" s="38">
        <v>0</v>
      </c>
      <c r="AB103" s="28">
        <v>0</v>
      </c>
      <c r="AC103" s="28">
        <v>0</v>
      </c>
      <c r="AD103" s="28">
        <f t="shared" si="112"/>
        <v>1935</v>
      </c>
      <c r="AE103" s="28">
        <f>V103-AD103</f>
        <v>16065</v>
      </c>
      <c r="AF103" s="34" t="s">
        <v>90</v>
      </c>
      <c r="AG103" s="47">
        <v>44181</v>
      </c>
      <c r="AH103" s="58"/>
      <c r="AI103" s="56"/>
      <c r="AJ103" s="56"/>
      <c r="AK103" s="56"/>
      <c r="AL103" s="59"/>
      <c r="AM103" s="56"/>
      <c r="AN103" s="56"/>
      <c r="AO103" s="56"/>
      <c r="AP103" s="57"/>
    </row>
    <row r="104" spans="1:42" s="42" customFormat="1" ht="30.6" customHeight="1">
      <c r="A104" s="160">
        <v>95</v>
      </c>
      <c r="B104" s="16" t="s">
        <v>335</v>
      </c>
      <c r="C104" s="23" t="s">
        <v>337</v>
      </c>
      <c r="D104" s="92" t="s">
        <v>338</v>
      </c>
      <c r="E104" s="16" t="s">
        <v>314</v>
      </c>
      <c r="F104" s="96">
        <v>1114833933</v>
      </c>
      <c r="G104" s="45">
        <v>11740</v>
      </c>
      <c r="H104" s="127" t="s">
        <v>339</v>
      </c>
      <c r="I104" s="28">
        <v>14900</v>
      </c>
      <c r="J104" s="28">
        <v>0</v>
      </c>
      <c r="K104" s="28">
        <v>0</v>
      </c>
      <c r="L104" s="28">
        <v>0</v>
      </c>
      <c r="M104" s="28">
        <f t="shared" si="108"/>
        <v>14900</v>
      </c>
      <c r="N104" s="17">
        <v>0</v>
      </c>
      <c r="O104" s="17">
        <v>0</v>
      </c>
      <c r="P104" s="28">
        <f t="shared" si="104"/>
        <v>0</v>
      </c>
      <c r="Q104" s="28">
        <f t="shared" si="105"/>
        <v>0</v>
      </c>
      <c r="R104" s="28">
        <f t="shared" si="106"/>
        <v>0</v>
      </c>
      <c r="S104" s="28">
        <v>0</v>
      </c>
      <c r="T104" s="28">
        <v>0</v>
      </c>
      <c r="U104" s="28">
        <v>0</v>
      </c>
      <c r="V104" s="28">
        <f t="shared" ref="V104:V106" si="113">P104+Q104+R104+S104+T104+U104</f>
        <v>0</v>
      </c>
      <c r="W104" s="28">
        <f t="shared" si="110"/>
        <v>0</v>
      </c>
      <c r="X104" s="28">
        <f t="shared" si="111"/>
        <v>0</v>
      </c>
      <c r="Y104" s="28">
        <f t="shared" si="101"/>
        <v>0</v>
      </c>
      <c r="Z104" s="28">
        <f t="shared" si="107"/>
        <v>0</v>
      </c>
      <c r="AA104" s="38">
        <v>0</v>
      </c>
      <c r="AB104" s="28">
        <v>0</v>
      </c>
      <c r="AC104" s="28">
        <v>0</v>
      </c>
      <c r="AD104" s="28">
        <f t="shared" si="112"/>
        <v>0</v>
      </c>
      <c r="AE104" s="28">
        <f t="shared" ref="AE104:AE140" si="114">V104-AD104</f>
        <v>0</v>
      </c>
      <c r="AF104" s="34"/>
      <c r="AG104" s="47"/>
      <c r="AH104" s="58"/>
      <c r="AI104" s="56"/>
      <c r="AJ104" s="56"/>
      <c r="AK104" s="56"/>
      <c r="AL104" s="59"/>
      <c r="AM104" s="56"/>
      <c r="AN104" s="56"/>
      <c r="AO104" s="56"/>
      <c r="AP104" s="57"/>
    </row>
    <row r="105" spans="1:42" s="42" customFormat="1" ht="30.6" customHeight="1">
      <c r="A105" s="13">
        <v>96</v>
      </c>
      <c r="B105" s="16" t="s">
        <v>335</v>
      </c>
      <c r="C105" s="23" t="s">
        <v>340</v>
      </c>
      <c r="D105" s="23" t="s">
        <v>335</v>
      </c>
      <c r="E105" s="16" t="s">
        <v>314</v>
      </c>
      <c r="F105" s="96">
        <v>1115514439</v>
      </c>
      <c r="G105" s="45">
        <v>11757</v>
      </c>
      <c r="H105" s="127" t="s">
        <v>341</v>
      </c>
      <c r="I105" s="28">
        <v>14900</v>
      </c>
      <c r="J105" s="28">
        <v>0</v>
      </c>
      <c r="K105" s="28">
        <v>0</v>
      </c>
      <c r="L105" s="28">
        <v>0</v>
      </c>
      <c r="M105" s="28">
        <f t="shared" si="108"/>
        <v>14900</v>
      </c>
      <c r="N105" s="17">
        <v>20</v>
      </c>
      <c r="O105" s="17">
        <v>0</v>
      </c>
      <c r="P105" s="28">
        <f t="shared" si="104"/>
        <v>9933</v>
      </c>
      <c r="Q105" s="28">
        <f t="shared" si="105"/>
        <v>0</v>
      </c>
      <c r="R105" s="28">
        <f t="shared" si="106"/>
        <v>0</v>
      </c>
      <c r="S105" s="28">
        <v>0</v>
      </c>
      <c r="T105" s="28">
        <v>0</v>
      </c>
      <c r="U105" s="28">
        <v>0</v>
      </c>
      <c r="V105" s="28">
        <f t="shared" si="113"/>
        <v>9933</v>
      </c>
      <c r="W105" s="28">
        <f t="shared" si="110"/>
        <v>9933</v>
      </c>
      <c r="X105" s="28">
        <f t="shared" si="111"/>
        <v>9933</v>
      </c>
      <c r="Y105" s="28">
        <f t="shared" si="101"/>
        <v>1192</v>
      </c>
      <c r="Z105" s="28">
        <f t="shared" si="107"/>
        <v>75</v>
      </c>
      <c r="AA105" s="38">
        <v>0</v>
      </c>
      <c r="AB105" s="28">
        <v>0</v>
      </c>
      <c r="AC105" s="28">
        <v>0</v>
      </c>
      <c r="AD105" s="28">
        <f t="shared" si="112"/>
        <v>1267</v>
      </c>
      <c r="AE105" s="28">
        <f t="shared" si="114"/>
        <v>8666</v>
      </c>
      <c r="AF105" s="34" t="s">
        <v>90</v>
      </c>
      <c r="AG105" s="47">
        <v>44181</v>
      </c>
      <c r="AH105" s="58"/>
      <c r="AI105" s="56"/>
      <c r="AJ105" s="56"/>
      <c r="AK105" s="56"/>
      <c r="AL105" s="59"/>
      <c r="AM105" s="56"/>
      <c r="AN105" s="56"/>
      <c r="AO105" s="56"/>
      <c r="AP105" s="57"/>
    </row>
    <row r="106" spans="1:42" s="42" customFormat="1" ht="30.6" customHeight="1">
      <c r="A106" s="160">
        <v>97</v>
      </c>
      <c r="B106" s="45" t="s">
        <v>342</v>
      </c>
      <c r="C106" s="23" t="s">
        <v>342</v>
      </c>
      <c r="D106" s="23" t="s">
        <v>343</v>
      </c>
      <c r="E106" s="16" t="s">
        <v>305</v>
      </c>
      <c r="F106" s="16">
        <v>1113935375</v>
      </c>
      <c r="G106" s="14">
        <v>11585</v>
      </c>
      <c r="H106" s="146" t="s">
        <v>344</v>
      </c>
      <c r="I106" s="208">
        <v>18000</v>
      </c>
      <c r="J106" s="28">
        <v>0</v>
      </c>
      <c r="K106" s="28">
        <v>0</v>
      </c>
      <c r="L106" s="28">
        <v>0</v>
      </c>
      <c r="M106" s="28">
        <f t="shared" si="108"/>
        <v>18000</v>
      </c>
      <c r="N106" s="17">
        <v>30</v>
      </c>
      <c r="O106" s="17">
        <v>0</v>
      </c>
      <c r="P106" s="28">
        <f t="shared" si="104"/>
        <v>18000</v>
      </c>
      <c r="Q106" s="28">
        <f t="shared" si="105"/>
        <v>0</v>
      </c>
      <c r="R106" s="28">
        <f t="shared" si="106"/>
        <v>0</v>
      </c>
      <c r="S106" s="28">
        <v>0</v>
      </c>
      <c r="T106" s="28">
        <v>0</v>
      </c>
      <c r="U106" s="28">
        <v>0</v>
      </c>
      <c r="V106" s="28">
        <f t="shared" si="113"/>
        <v>18000</v>
      </c>
      <c r="W106" s="28">
        <f t="shared" si="110"/>
        <v>15000</v>
      </c>
      <c r="X106" s="28">
        <f t="shared" si="111"/>
        <v>18000</v>
      </c>
      <c r="Y106" s="28">
        <f t="shared" si="101"/>
        <v>1800</v>
      </c>
      <c r="Z106" s="28">
        <f t="shared" si="107"/>
        <v>135</v>
      </c>
      <c r="AA106" s="38">
        <v>0</v>
      </c>
      <c r="AB106" s="28"/>
      <c r="AC106" s="28">
        <v>0</v>
      </c>
      <c r="AD106" s="28">
        <f t="shared" si="112"/>
        <v>1935</v>
      </c>
      <c r="AE106" s="28">
        <f t="shared" si="114"/>
        <v>16065</v>
      </c>
      <c r="AF106" s="34" t="s">
        <v>90</v>
      </c>
      <c r="AG106" s="47">
        <v>44177</v>
      </c>
      <c r="AH106" s="56"/>
      <c r="AI106" s="56"/>
      <c r="AJ106" s="56"/>
      <c r="AK106" s="56"/>
      <c r="AL106" s="56"/>
      <c r="AM106" s="56"/>
      <c r="AN106" s="56"/>
      <c r="AO106" s="56"/>
      <c r="AP106" s="57"/>
    </row>
    <row r="107" spans="1:42" s="42" customFormat="1" ht="30.6" customHeight="1">
      <c r="A107" s="160">
        <v>98</v>
      </c>
      <c r="B107" s="45" t="s">
        <v>342</v>
      </c>
      <c r="C107" s="23" t="s">
        <v>345</v>
      </c>
      <c r="D107" s="23" t="s">
        <v>346</v>
      </c>
      <c r="E107" s="16" t="s">
        <v>314</v>
      </c>
      <c r="F107" s="14">
        <v>1113619893</v>
      </c>
      <c r="G107" s="14">
        <v>1404</v>
      </c>
      <c r="H107" s="145" t="s">
        <v>347</v>
      </c>
      <c r="I107" s="28">
        <v>14900</v>
      </c>
      <c r="J107" s="28">
        <v>0</v>
      </c>
      <c r="K107" s="28">
        <v>0</v>
      </c>
      <c r="L107" s="28">
        <v>0</v>
      </c>
      <c r="M107" s="28">
        <f>I107+J107+K107+L107</f>
        <v>14900</v>
      </c>
      <c r="N107" s="17">
        <v>30</v>
      </c>
      <c r="O107" s="17">
        <v>0</v>
      </c>
      <c r="P107" s="28">
        <f t="shared" si="104"/>
        <v>14900</v>
      </c>
      <c r="Q107" s="28">
        <f t="shared" si="105"/>
        <v>0</v>
      </c>
      <c r="R107" s="28">
        <f t="shared" si="106"/>
        <v>0</v>
      </c>
      <c r="S107" s="28">
        <v>0</v>
      </c>
      <c r="T107" s="28">
        <v>0</v>
      </c>
      <c r="U107" s="28">
        <v>0</v>
      </c>
      <c r="V107" s="28">
        <f>P107+Q107+R107+S107+T107+U107</f>
        <v>14900</v>
      </c>
      <c r="W107" s="28">
        <f>IF(P107&gt;15000,15000,P107)</f>
        <v>14900</v>
      </c>
      <c r="X107" s="28">
        <f>V107</f>
        <v>14900</v>
      </c>
      <c r="Y107" s="28">
        <f t="shared" si="101"/>
        <v>1788</v>
      </c>
      <c r="Z107" s="28">
        <f t="shared" si="107"/>
        <v>112</v>
      </c>
      <c r="AA107" s="38">
        <v>0</v>
      </c>
      <c r="AB107" s="28">
        <v>0</v>
      </c>
      <c r="AC107" s="28">
        <v>0</v>
      </c>
      <c r="AD107" s="28">
        <f>+Y107+Z107+AA107+AB107+AC107</f>
        <v>1900</v>
      </c>
      <c r="AE107" s="28">
        <f t="shared" si="114"/>
        <v>13000</v>
      </c>
      <c r="AF107" s="34" t="s">
        <v>90</v>
      </c>
      <c r="AG107" s="47">
        <v>44177</v>
      </c>
      <c r="AH107" s="56"/>
      <c r="AI107" s="56"/>
      <c r="AJ107" s="56"/>
      <c r="AK107" s="56"/>
      <c r="AL107" s="56"/>
      <c r="AM107" s="56"/>
      <c r="AN107" s="56"/>
      <c r="AO107" s="56"/>
      <c r="AP107" s="57"/>
    </row>
    <row r="108" spans="1:42" s="42" customFormat="1" ht="30.6" customHeight="1">
      <c r="A108" s="13">
        <v>99</v>
      </c>
      <c r="B108" s="45" t="s">
        <v>342</v>
      </c>
      <c r="C108" s="12" t="s">
        <v>348</v>
      </c>
      <c r="D108" s="276" t="s">
        <v>349</v>
      </c>
      <c r="E108" s="16" t="s">
        <v>314</v>
      </c>
      <c r="F108" s="96">
        <v>1115514557</v>
      </c>
      <c r="G108" s="14">
        <v>11760</v>
      </c>
      <c r="H108" s="145" t="s">
        <v>350</v>
      </c>
      <c r="I108" s="28">
        <v>14900</v>
      </c>
      <c r="J108" s="28">
        <v>0</v>
      </c>
      <c r="K108" s="28">
        <v>0</v>
      </c>
      <c r="L108" s="28">
        <v>0</v>
      </c>
      <c r="M108" s="28">
        <f>I108+J108+K108+L108</f>
        <v>14900</v>
      </c>
      <c r="N108" s="17">
        <v>0</v>
      </c>
      <c r="O108" s="17">
        <v>0</v>
      </c>
      <c r="P108" s="28">
        <f t="shared" si="104"/>
        <v>0</v>
      </c>
      <c r="Q108" s="28">
        <f t="shared" si="105"/>
        <v>0</v>
      </c>
      <c r="R108" s="28">
        <f t="shared" si="106"/>
        <v>0</v>
      </c>
      <c r="S108" s="28">
        <v>0</v>
      </c>
      <c r="T108" s="28">
        <v>0</v>
      </c>
      <c r="U108" s="28">
        <v>0</v>
      </c>
      <c r="V108" s="28">
        <f>P108+Q108+R108+S108+T108+U108</f>
        <v>0</v>
      </c>
      <c r="W108" s="28">
        <f>IF(P108&gt;15000,15000,P108)</f>
        <v>0</v>
      </c>
      <c r="X108" s="28">
        <f>V108</f>
        <v>0</v>
      </c>
      <c r="Y108" s="28">
        <f t="shared" si="101"/>
        <v>0</v>
      </c>
      <c r="Z108" s="28">
        <f t="shared" si="107"/>
        <v>0</v>
      </c>
      <c r="AA108" s="38">
        <v>0</v>
      </c>
      <c r="AB108" s="28">
        <v>0</v>
      </c>
      <c r="AC108" s="28">
        <v>0</v>
      </c>
      <c r="AD108" s="28">
        <f>+Y108+Z108+AA108+AB108+AC108</f>
        <v>0</v>
      </c>
      <c r="AE108" s="28">
        <f t="shared" si="114"/>
        <v>0</v>
      </c>
      <c r="AF108" s="34"/>
      <c r="AG108" s="47"/>
      <c r="AH108" s="56"/>
      <c r="AI108" s="56"/>
      <c r="AJ108" s="56"/>
      <c r="AK108" s="56"/>
      <c r="AL108" s="56"/>
      <c r="AM108" s="56"/>
      <c r="AN108" s="56"/>
      <c r="AO108" s="56"/>
      <c r="AP108" s="57"/>
    </row>
    <row r="109" spans="1:42" s="42" customFormat="1" ht="30.6" customHeight="1">
      <c r="A109" s="160">
        <v>100</v>
      </c>
      <c r="B109" s="45" t="s">
        <v>342</v>
      </c>
      <c r="C109" s="12" t="s">
        <v>351</v>
      </c>
      <c r="D109" s="276" t="s">
        <v>352</v>
      </c>
      <c r="E109" s="16" t="s">
        <v>314</v>
      </c>
      <c r="F109" s="96">
        <v>1114217850</v>
      </c>
      <c r="G109" s="96">
        <v>11778</v>
      </c>
      <c r="H109" s="98" t="s">
        <v>353</v>
      </c>
      <c r="I109" s="28">
        <v>14900</v>
      </c>
      <c r="J109" s="28">
        <v>0</v>
      </c>
      <c r="K109" s="28">
        <v>0</v>
      </c>
      <c r="L109" s="28">
        <v>0</v>
      </c>
      <c r="M109" s="28">
        <f>I109+J109+K109+L109</f>
        <v>14900</v>
      </c>
      <c r="N109" s="17">
        <v>0</v>
      </c>
      <c r="O109" s="17">
        <v>0</v>
      </c>
      <c r="P109" s="28">
        <f t="shared" si="104"/>
        <v>0</v>
      </c>
      <c r="Q109" s="28">
        <f t="shared" si="105"/>
        <v>0</v>
      </c>
      <c r="R109" s="28">
        <f t="shared" si="106"/>
        <v>0</v>
      </c>
      <c r="S109" s="28">
        <v>0</v>
      </c>
      <c r="T109" s="28">
        <v>0</v>
      </c>
      <c r="U109" s="28">
        <v>0</v>
      </c>
      <c r="V109" s="28">
        <f>P109+Q109+R109+S109+T109+U109</f>
        <v>0</v>
      </c>
      <c r="W109" s="28">
        <f>IF(P109&gt;15000,15000,P109)</f>
        <v>0</v>
      </c>
      <c r="X109" s="28">
        <f>V109</f>
        <v>0</v>
      </c>
      <c r="Y109" s="28">
        <f t="shared" si="101"/>
        <v>0</v>
      </c>
      <c r="Z109" s="28">
        <f>CEILING(X109*0.75%,1)</f>
        <v>0</v>
      </c>
      <c r="AA109" s="38">
        <v>0</v>
      </c>
      <c r="AB109" s="28">
        <v>0</v>
      </c>
      <c r="AC109" s="28">
        <v>0</v>
      </c>
      <c r="AD109" s="28">
        <f>+Y109+Z109+AA109+AB109+AC109</f>
        <v>0</v>
      </c>
      <c r="AE109" s="28">
        <f t="shared" si="114"/>
        <v>0</v>
      </c>
      <c r="AF109" s="34"/>
      <c r="AG109" s="47"/>
      <c r="AH109" s="56"/>
      <c r="AI109" s="56"/>
      <c r="AJ109" s="56"/>
      <c r="AK109" s="56"/>
      <c r="AL109" s="56"/>
      <c r="AM109" s="56"/>
      <c r="AN109" s="56"/>
      <c r="AO109" s="56"/>
      <c r="AP109" s="57"/>
    </row>
    <row r="110" spans="1:42" s="42" customFormat="1" ht="30.6" customHeight="1">
      <c r="A110" s="160">
        <v>101</v>
      </c>
      <c r="B110" s="45" t="s">
        <v>342</v>
      </c>
      <c r="C110" s="23" t="s">
        <v>354</v>
      </c>
      <c r="D110" s="23" t="s">
        <v>355</v>
      </c>
      <c r="E110" s="16" t="s">
        <v>314</v>
      </c>
      <c r="F110" s="13">
        <v>1113516248</v>
      </c>
      <c r="G110" s="14">
        <v>1310</v>
      </c>
      <c r="H110" s="145" t="s">
        <v>356</v>
      </c>
      <c r="I110" s="28">
        <v>14900</v>
      </c>
      <c r="J110" s="28">
        <v>0</v>
      </c>
      <c r="K110" s="28">
        <v>0</v>
      </c>
      <c r="L110" s="28">
        <v>0</v>
      </c>
      <c r="M110" s="28">
        <f>I110+J110+K110+L110</f>
        <v>14900</v>
      </c>
      <c r="N110" s="17">
        <v>30</v>
      </c>
      <c r="O110" s="17">
        <v>0</v>
      </c>
      <c r="P110" s="28">
        <f t="shared" si="104"/>
        <v>14900</v>
      </c>
      <c r="Q110" s="28">
        <f t="shared" si="105"/>
        <v>0</v>
      </c>
      <c r="R110" s="28">
        <f t="shared" si="106"/>
        <v>0</v>
      </c>
      <c r="S110" s="28">
        <v>0</v>
      </c>
      <c r="T110" s="28">
        <v>0</v>
      </c>
      <c r="U110" s="28">
        <v>0</v>
      </c>
      <c r="V110" s="28">
        <f>P110+Q110+R110+S110+T110+U110</f>
        <v>14900</v>
      </c>
      <c r="W110" s="28">
        <f>IF(P110&gt;15000,15000,P110)</f>
        <v>14900</v>
      </c>
      <c r="X110" s="28">
        <f>V110</f>
        <v>14900</v>
      </c>
      <c r="Y110" s="28">
        <f t="shared" si="101"/>
        <v>1788</v>
      </c>
      <c r="Z110" s="28">
        <f>CEILING(X110*0.75%,1)</f>
        <v>112</v>
      </c>
      <c r="AA110" s="38">
        <v>0</v>
      </c>
      <c r="AB110" s="28">
        <v>0</v>
      </c>
      <c r="AC110" s="28">
        <v>0</v>
      </c>
      <c r="AD110" s="28">
        <f>+Y110+Z110+AA110+AB110+AC110</f>
        <v>1900</v>
      </c>
      <c r="AE110" s="28">
        <f t="shared" si="114"/>
        <v>13000</v>
      </c>
      <c r="AF110" s="34"/>
      <c r="AG110" s="47"/>
      <c r="AI110" s="56"/>
      <c r="AJ110" s="56"/>
      <c r="AK110" s="56"/>
      <c r="AL110" s="56"/>
      <c r="AM110" s="56"/>
      <c r="AN110" s="56"/>
      <c r="AO110" s="56"/>
      <c r="AP110" s="57"/>
    </row>
    <row r="111" spans="1:42" s="42" customFormat="1" ht="30.6" customHeight="1">
      <c r="A111" s="13">
        <v>102</v>
      </c>
      <c r="B111" s="16" t="s">
        <v>357</v>
      </c>
      <c r="C111" s="12" t="s">
        <v>358</v>
      </c>
      <c r="D111" s="12" t="s">
        <v>359</v>
      </c>
      <c r="E111" s="16" t="s">
        <v>311</v>
      </c>
      <c r="F111" s="17">
        <v>1113147654</v>
      </c>
      <c r="G111" s="14">
        <v>1178</v>
      </c>
      <c r="H111" s="145" t="s">
        <v>360</v>
      </c>
      <c r="I111" s="28">
        <v>18000</v>
      </c>
      <c r="J111" s="28">
        <v>0</v>
      </c>
      <c r="K111" s="28">
        <v>0</v>
      </c>
      <c r="L111" s="28">
        <v>0</v>
      </c>
      <c r="M111" s="28">
        <f t="shared" ref="M111:M114" si="115">I111+J111+K111+L111</f>
        <v>18000</v>
      </c>
      <c r="N111" s="17">
        <v>30</v>
      </c>
      <c r="O111" s="17">
        <v>0</v>
      </c>
      <c r="P111" s="28">
        <f t="shared" si="104"/>
        <v>18000</v>
      </c>
      <c r="Q111" s="28">
        <f t="shared" si="105"/>
        <v>0</v>
      </c>
      <c r="R111" s="28">
        <f t="shared" si="106"/>
        <v>0</v>
      </c>
      <c r="S111" s="28">
        <v>0</v>
      </c>
      <c r="T111" s="28">
        <v>0</v>
      </c>
      <c r="U111" s="28">
        <v>0</v>
      </c>
      <c r="V111" s="28">
        <f t="shared" ref="V111:V114" si="116">P111+Q111+R111+S111+T111+U111</f>
        <v>18000</v>
      </c>
      <c r="W111" s="28">
        <f t="shared" ref="W111:W114" si="117">IF(P111&gt;15000,15000,P111)</f>
        <v>15000</v>
      </c>
      <c r="X111" s="28">
        <f t="shared" ref="X111:X114" si="118">V111</f>
        <v>18000</v>
      </c>
      <c r="Y111" s="28">
        <f t="shared" si="101"/>
        <v>1800</v>
      </c>
      <c r="Z111" s="28">
        <f t="shared" si="107"/>
        <v>135</v>
      </c>
      <c r="AA111" s="38">
        <v>0</v>
      </c>
      <c r="AB111" s="28">
        <v>0</v>
      </c>
      <c r="AC111" s="28">
        <v>0</v>
      </c>
      <c r="AD111" s="28">
        <f t="shared" ref="AD111:AD114" si="119">+Y111+Z111+AA111+AB111+AC111</f>
        <v>1935</v>
      </c>
      <c r="AE111" s="28">
        <f t="shared" si="114"/>
        <v>16065</v>
      </c>
      <c r="AF111" s="34" t="s">
        <v>90</v>
      </c>
      <c r="AG111" s="47">
        <v>44177</v>
      </c>
      <c r="AH111" s="56"/>
      <c r="AI111" s="56"/>
      <c r="AJ111" s="56"/>
      <c r="AK111" s="56"/>
      <c r="AL111" s="56"/>
      <c r="AM111" s="56"/>
      <c r="AN111" s="56"/>
      <c r="AO111" s="56"/>
      <c r="AP111" s="57"/>
    </row>
    <row r="112" spans="1:42" s="42" customFormat="1" ht="30.6" customHeight="1">
      <c r="A112" s="160">
        <v>103</v>
      </c>
      <c r="B112" s="16" t="s">
        <v>357</v>
      </c>
      <c r="C112" s="12" t="s">
        <v>361</v>
      </c>
      <c r="D112" s="12" t="s">
        <v>362</v>
      </c>
      <c r="E112" s="16" t="s">
        <v>311</v>
      </c>
      <c r="F112" s="116">
        <v>1113147657</v>
      </c>
      <c r="G112" s="14">
        <v>1319</v>
      </c>
      <c r="H112" s="145" t="s">
        <v>363</v>
      </c>
      <c r="I112" s="28">
        <v>18000</v>
      </c>
      <c r="J112" s="28">
        <v>0</v>
      </c>
      <c r="K112" s="28">
        <v>0</v>
      </c>
      <c r="L112" s="28">
        <v>0</v>
      </c>
      <c r="M112" s="28">
        <f t="shared" si="115"/>
        <v>18000</v>
      </c>
      <c r="N112" s="17">
        <v>30</v>
      </c>
      <c r="O112" s="17">
        <v>0</v>
      </c>
      <c r="P112" s="28">
        <f t="shared" si="104"/>
        <v>18000</v>
      </c>
      <c r="Q112" s="28">
        <f t="shared" si="105"/>
        <v>0</v>
      </c>
      <c r="R112" s="28">
        <f t="shared" si="106"/>
        <v>0</v>
      </c>
      <c r="S112" s="28">
        <v>0</v>
      </c>
      <c r="T112" s="28">
        <v>0</v>
      </c>
      <c r="U112" s="28">
        <v>0</v>
      </c>
      <c r="V112" s="28">
        <f t="shared" si="116"/>
        <v>18000</v>
      </c>
      <c r="W112" s="28">
        <f t="shared" si="117"/>
        <v>15000</v>
      </c>
      <c r="X112" s="28">
        <f t="shared" si="118"/>
        <v>18000</v>
      </c>
      <c r="Y112" s="28">
        <f t="shared" si="101"/>
        <v>1800</v>
      </c>
      <c r="Z112" s="28">
        <f t="shared" si="107"/>
        <v>135</v>
      </c>
      <c r="AA112" s="38">
        <v>0</v>
      </c>
      <c r="AB112" s="28">
        <v>0</v>
      </c>
      <c r="AC112" s="28">
        <v>0</v>
      </c>
      <c r="AD112" s="28">
        <f t="shared" si="119"/>
        <v>1935</v>
      </c>
      <c r="AE112" s="28">
        <f t="shared" si="114"/>
        <v>16065</v>
      </c>
      <c r="AF112" s="34" t="s">
        <v>90</v>
      </c>
      <c r="AG112" s="47">
        <v>44177</v>
      </c>
      <c r="AH112" s="56"/>
      <c r="AI112" s="56"/>
      <c r="AJ112" s="56"/>
      <c r="AK112" s="56"/>
      <c r="AL112" s="56"/>
      <c r="AM112" s="56"/>
      <c r="AN112" s="56"/>
      <c r="AO112" s="56"/>
      <c r="AP112" s="57"/>
    </row>
    <row r="113" spans="1:42" s="42" customFormat="1" ht="30.6" customHeight="1">
      <c r="A113" s="160">
        <v>104</v>
      </c>
      <c r="B113" s="16" t="s">
        <v>364</v>
      </c>
      <c r="C113" s="23" t="s">
        <v>364</v>
      </c>
      <c r="D113" s="23" t="s">
        <v>365</v>
      </c>
      <c r="E113" s="16" t="s">
        <v>311</v>
      </c>
      <c r="F113" s="17">
        <v>1113210052</v>
      </c>
      <c r="G113" s="17">
        <v>617</v>
      </c>
      <c r="H113" s="145" t="s">
        <v>366</v>
      </c>
      <c r="I113" s="28">
        <v>18000</v>
      </c>
      <c r="J113" s="28">
        <v>0</v>
      </c>
      <c r="K113" s="28">
        <v>0</v>
      </c>
      <c r="L113" s="28">
        <v>0</v>
      </c>
      <c r="M113" s="28">
        <f t="shared" si="115"/>
        <v>18000</v>
      </c>
      <c r="N113" s="17">
        <v>30</v>
      </c>
      <c r="O113" s="17">
        <v>0</v>
      </c>
      <c r="P113" s="28">
        <f t="shared" si="104"/>
        <v>18000</v>
      </c>
      <c r="Q113" s="28">
        <f t="shared" si="105"/>
        <v>0</v>
      </c>
      <c r="R113" s="28">
        <f t="shared" si="106"/>
        <v>0</v>
      </c>
      <c r="S113" s="28">
        <v>0</v>
      </c>
      <c r="T113" s="28">
        <v>0</v>
      </c>
      <c r="U113" s="28">
        <v>0</v>
      </c>
      <c r="V113" s="28">
        <f t="shared" si="116"/>
        <v>18000</v>
      </c>
      <c r="W113" s="28">
        <f t="shared" si="117"/>
        <v>15000</v>
      </c>
      <c r="X113" s="28">
        <f t="shared" si="118"/>
        <v>18000</v>
      </c>
      <c r="Y113" s="28">
        <f t="shared" si="101"/>
        <v>1800</v>
      </c>
      <c r="Z113" s="28">
        <f t="shared" si="107"/>
        <v>135</v>
      </c>
      <c r="AA113" s="38">
        <v>0</v>
      </c>
      <c r="AB113" s="28">
        <v>0</v>
      </c>
      <c r="AC113" s="28">
        <v>0</v>
      </c>
      <c r="AD113" s="28">
        <f t="shared" si="119"/>
        <v>1935</v>
      </c>
      <c r="AE113" s="28">
        <f t="shared" si="114"/>
        <v>16065</v>
      </c>
      <c r="AF113" s="34" t="s">
        <v>90</v>
      </c>
      <c r="AG113" s="47">
        <v>44183</v>
      </c>
      <c r="AH113" s="56"/>
      <c r="AI113" s="56"/>
      <c r="AJ113" s="56"/>
      <c r="AK113" s="56"/>
      <c r="AL113" s="56"/>
      <c r="AM113" s="56"/>
      <c r="AN113" s="56"/>
      <c r="AO113" s="57"/>
    </row>
    <row r="114" spans="1:42" s="42" customFormat="1" ht="30.6" customHeight="1">
      <c r="A114" s="13">
        <v>105</v>
      </c>
      <c r="B114" s="16" t="s">
        <v>364</v>
      </c>
      <c r="C114" s="23" t="s">
        <v>367</v>
      </c>
      <c r="D114" s="23" t="s">
        <v>368</v>
      </c>
      <c r="E114" s="16" t="s">
        <v>314</v>
      </c>
      <c r="F114" s="118">
        <v>1115502329</v>
      </c>
      <c r="G114" s="14">
        <v>11738</v>
      </c>
      <c r="H114" s="145" t="s">
        <v>369</v>
      </c>
      <c r="I114" s="28">
        <v>14900</v>
      </c>
      <c r="J114" s="28">
        <v>0</v>
      </c>
      <c r="K114" s="28">
        <v>0</v>
      </c>
      <c r="L114" s="28">
        <v>0</v>
      </c>
      <c r="M114" s="28">
        <f t="shared" si="115"/>
        <v>14900</v>
      </c>
      <c r="N114" s="17">
        <v>15</v>
      </c>
      <c r="O114" s="17">
        <v>0</v>
      </c>
      <c r="P114" s="28">
        <f t="shared" si="104"/>
        <v>7450</v>
      </c>
      <c r="Q114" s="28">
        <f t="shared" si="105"/>
        <v>0</v>
      </c>
      <c r="R114" s="28">
        <f t="shared" si="106"/>
        <v>0</v>
      </c>
      <c r="S114" s="28">
        <v>0</v>
      </c>
      <c r="T114" s="28">
        <v>0</v>
      </c>
      <c r="U114" s="28">
        <v>0</v>
      </c>
      <c r="V114" s="28">
        <f t="shared" si="116"/>
        <v>7450</v>
      </c>
      <c r="W114" s="28">
        <f t="shared" si="117"/>
        <v>7450</v>
      </c>
      <c r="X114" s="28">
        <f t="shared" si="118"/>
        <v>7450</v>
      </c>
      <c r="Y114" s="28">
        <f t="shared" si="101"/>
        <v>894</v>
      </c>
      <c r="Z114" s="28">
        <f t="shared" si="107"/>
        <v>56</v>
      </c>
      <c r="AA114" s="38">
        <v>0</v>
      </c>
      <c r="AB114" s="28">
        <v>0</v>
      </c>
      <c r="AC114" s="28">
        <v>0</v>
      </c>
      <c r="AD114" s="28">
        <f t="shared" si="119"/>
        <v>950</v>
      </c>
      <c r="AE114" s="28">
        <f t="shared" si="114"/>
        <v>6500</v>
      </c>
      <c r="AF114" s="34"/>
      <c r="AG114" s="35"/>
      <c r="AI114" s="56"/>
      <c r="AJ114" s="56"/>
      <c r="AK114" s="56"/>
      <c r="AL114" s="56"/>
      <c r="AM114" s="56"/>
      <c r="AN114" s="56"/>
      <c r="AO114" s="56"/>
      <c r="AP114" s="57"/>
    </row>
    <row r="115" spans="1:42" s="42" customFormat="1" ht="30.6" customHeight="1">
      <c r="A115" s="160">
        <v>106</v>
      </c>
      <c r="B115" s="116" t="s">
        <v>370</v>
      </c>
      <c r="C115" s="121" t="s">
        <v>370</v>
      </c>
      <c r="D115" s="12" t="s">
        <v>371</v>
      </c>
      <c r="E115" s="16" t="s">
        <v>314</v>
      </c>
      <c r="F115" s="116">
        <v>1114782836</v>
      </c>
      <c r="G115" s="14">
        <v>1368</v>
      </c>
      <c r="H115" s="145" t="s">
        <v>372</v>
      </c>
      <c r="I115" s="28">
        <v>18000</v>
      </c>
      <c r="J115" s="28">
        <v>0</v>
      </c>
      <c r="K115" s="28">
        <v>0</v>
      </c>
      <c r="L115" s="28">
        <v>0</v>
      </c>
      <c r="M115" s="28">
        <f>I115+J115+K115+L115</f>
        <v>18000</v>
      </c>
      <c r="N115" s="17">
        <v>30</v>
      </c>
      <c r="O115" s="17">
        <v>0</v>
      </c>
      <c r="P115" s="28">
        <f t="shared" si="104"/>
        <v>18000</v>
      </c>
      <c r="Q115" s="28">
        <f t="shared" si="105"/>
        <v>0</v>
      </c>
      <c r="R115" s="28">
        <f t="shared" si="106"/>
        <v>0</v>
      </c>
      <c r="S115" s="28">
        <v>0</v>
      </c>
      <c r="T115" s="28">
        <v>0</v>
      </c>
      <c r="U115" s="28">
        <v>0</v>
      </c>
      <c r="V115" s="28">
        <f>P115+Q115+R115+S115+T115+U115</f>
        <v>18000</v>
      </c>
      <c r="W115" s="28">
        <f>IF(P115&gt;15000,15000,P115)</f>
        <v>15000</v>
      </c>
      <c r="X115" s="28">
        <f>V115</f>
        <v>18000</v>
      </c>
      <c r="Y115" s="28">
        <f t="shared" si="101"/>
        <v>1800</v>
      </c>
      <c r="Z115" s="28">
        <f t="shared" si="107"/>
        <v>135</v>
      </c>
      <c r="AA115" s="38">
        <v>0</v>
      </c>
      <c r="AB115" s="28">
        <v>0</v>
      </c>
      <c r="AC115" s="28">
        <v>0</v>
      </c>
      <c r="AD115" s="28">
        <f>+Y115+Z115+AA115+AB115+AC115</f>
        <v>1935</v>
      </c>
      <c r="AE115" s="28">
        <f t="shared" si="114"/>
        <v>16065</v>
      </c>
      <c r="AF115" s="34" t="s">
        <v>90</v>
      </c>
      <c r="AG115" s="47">
        <v>44183</v>
      </c>
      <c r="AH115" s="56"/>
      <c r="AI115" s="56"/>
      <c r="AJ115" s="56"/>
      <c r="AK115" s="56"/>
      <c r="AL115" s="57"/>
    </row>
    <row r="116" spans="1:42" s="42" customFormat="1" ht="30.6" customHeight="1">
      <c r="A116" s="160">
        <v>107</v>
      </c>
      <c r="B116" s="116" t="s">
        <v>370</v>
      </c>
      <c r="C116" s="121" t="s">
        <v>373</v>
      </c>
      <c r="D116" s="121" t="s">
        <v>374</v>
      </c>
      <c r="E116" s="16" t="s">
        <v>314</v>
      </c>
      <c r="F116" s="116">
        <v>1114816916</v>
      </c>
      <c r="G116" s="14">
        <v>1395</v>
      </c>
      <c r="H116" s="145" t="s">
        <v>375</v>
      </c>
      <c r="I116" s="28">
        <v>18000</v>
      </c>
      <c r="J116" s="28">
        <v>0</v>
      </c>
      <c r="K116" s="28">
        <v>0</v>
      </c>
      <c r="L116" s="28">
        <v>0</v>
      </c>
      <c r="M116" s="28">
        <f>I116+J116+K116+L116</f>
        <v>18000</v>
      </c>
      <c r="N116" s="17">
        <v>30</v>
      </c>
      <c r="O116" s="17">
        <v>0</v>
      </c>
      <c r="P116" s="28">
        <f t="shared" si="104"/>
        <v>18000</v>
      </c>
      <c r="Q116" s="28">
        <f t="shared" si="105"/>
        <v>0</v>
      </c>
      <c r="R116" s="28">
        <f t="shared" si="106"/>
        <v>0</v>
      </c>
      <c r="S116" s="28">
        <v>0</v>
      </c>
      <c r="T116" s="28">
        <v>0</v>
      </c>
      <c r="U116" s="28">
        <v>0</v>
      </c>
      <c r="V116" s="28">
        <f>P116+Q116+R116+S116+T116+U116</f>
        <v>18000</v>
      </c>
      <c r="W116" s="28">
        <f>IF(P116&gt;15000,15000,P116)</f>
        <v>15000</v>
      </c>
      <c r="X116" s="28">
        <f>V116</f>
        <v>18000</v>
      </c>
      <c r="Y116" s="28">
        <f t="shared" si="101"/>
        <v>1800</v>
      </c>
      <c r="Z116" s="28">
        <f t="shared" si="107"/>
        <v>135</v>
      </c>
      <c r="AA116" s="38">
        <v>0</v>
      </c>
      <c r="AB116" s="28">
        <v>0</v>
      </c>
      <c r="AC116" s="28">
        <v>0</v>
      </c>
      <c r="AD116" s="28">
        <f>+Y116+Z116+AA116+AB116+AC116</f>
        <v>1935</v>
      </c>
      <c r="AE116" s="28">
        <f t="shared" si="114"/>
        <v>16065</v>
      </c>
      <c r="AF116" s="34" t="s">
        <v>90</v>
      </c>
      <c r="AG116" s="47">
        <v>44183</v>
      </c>
      <c r="AH116" s="56"/>
      <c r="AI116" s="56"/>
      <c r="AJ116" s="56"/>
      <c r="AK116" s="56"/>
      <c r="AL116" s="59"/>
      <c r="AM116" s="56"/>
      <c r="AN116" s="56"/>
      <c r="AO116" s="56"/>
      <c r="AP116" s="57"/>
    </row>
    <row r="117" spans="1:42" s="42" customFormat="1" ht="30.6" customHeight="1">
      <c r="A117" s="13">
        <v>108</v>
      </c>
      <c r="B117" s="119" t="s">
        <v>376</v>
      </c>
      <c r="C117" s="120" t="s">
        <v>376</v>
      </c>
      <c r="D117" s="120" t="s">
        <v>377</v>
      </c>
      <c r="E117" s="16" t="s">
        <v>311</v>
      </c>
      <c r="F117" s="13">
        <v>1314328838</v>
      </c>
      <c r="G117" s="14">
        <v>1262</v>
      </c>
      <c r="H117" s="145" t="s">
        <v>378</v>
      </c>
      <c r="I117" s="28">
        <v>16400</v>
      </c>
      <c r="J117" s="28">
        <v>0</v>
      </c>
      <c r="K117" s="28">
        <v>0</v>
      </c>
      <c r="L117" s="28">
        <v>0</v>
      </c>
      <c r="M117" s="28">
        <f t="shared" ref="M117:M147" si="120">I117+J117+K117+L117</f>
        <v>16400</v>
      </c>
      <c r="N117" s="17">
        <v>0</v>
      </c>
      <c r="O117" s="17">
        <v>0</v>
      </c>
      <c r="P117" s="28">
        <f t="shared" si="104"/>
        <v>0</v>
      </c>
      <c r="Q117" s="28">
        <f t="shared" si="105"/>
        <v>0</v>
      </c>
      <c r="R117" s="28">
        <f t="shared" si="106"/>
        <v>0</v>
      </c>
      <c r="S117" s="28">
        <v>0</v>
      </c>
      <c r="T117" s="28">
        <v>0</v>
      </c>
      <c r="U117" s="28">
        <v>0</v>
      </c>
      <c r="V117" s="28">
        <f t="shared" ref="V117:V147" si="121">P117+Q117+R117+S117+T117+U117</f>
        <v>0</v>
      </c>
      <c r="W117" s="28">
        <f t="shared" ref="W117:W147" si="122">IF(P117&gt;15000,15000,P117)</f>
        <v>0</v>
      </c>
      <c r="X117" s="28">
        <f t="shared" ref="X117:X136" si="123">V117</f>
        <v>0</v>
      </c>
      <c r="Y117" s="28">
        <f t="shared" si="101"/>
        <v>0</v>
      </c>
      <c r="Z117" s="28">
        <f t="shared" si="107"/>
        <v>0</v>
      </c>
      <c r="AA117" s="38">
        <v>0</v>
      </c>
      <c r="AB117" s="28">
        <v>0</v>
      </c>
      <c r="AC117" s="28">
        <v>0</v>
      </c>
      <c r="AD117" s="28">
        <f t="shared" ref="AD117:AD140" si="124">+Y117+Z117+AA117+AB117+AC117</f>
        <v>0</v>
      </c>
      <c r="AE117" s="28">
        <f t="shared" si="114"/>
        <v>0</v>
      </c>
      <c r="AF117" s="34"/>
      <c r="AG117" s="47"/>
      <c r="AH117" s="56"/>
      <c r="AI117" s="56"/>
      <c r="AJ117" s="56"/>
      <c r="AK117" s="56"/>
      <c r="AL117" s="56"/>
      <c r="AM117" s="56"/>
      <c r="AN117" s="56"/>
      <c r="AO117" s="56"/>
      <c r="AP117" s="57"/>
    </row>
    <row r="118" spans="1:42" s="42" customFormat="1" ht="30.6" customHeight="1">
      <c r="A118" s="160">
        <v>109</v>
      </c>
      <c r="B118" s="119" t="s">
        <v>376</v>
      </c>
      <c r="C118" s="23" t="s">
        <v>379</v>
      </c>
      <c r="D118" s="23" t="s">
        <v>380</v>
      </c>
      <c r="E118" s="16" t="s">
        <v>314</v>
      </c>
      <c r="F118" s="114">
        <v>1113959086</v>
      </c>
      <c r="G118" s="14">
        <v>11797</v>
      </c>
      <c r="H118" s="127" t="s">
        <v>381</v>
      </c>
      <c r="I118" s="28">
        <v>14900</v>
      </c>
      <c r="J118" s="28">
        <v>0</v>
      </c>
      <c r="K118" s="28">
        <v>0</v>
      </c>
      <c r="L118" s="28">
        <v>0</v>
      </c>
      <c r="M118" s="28">
        <f t="shared" si="120"/>
        <v>14900</v>
      </c>
      <c r="N118" s="17">
        <v>0</v>
      </c>
      <c r="O118" s="17">
        <v>0</v>
      </c>
      <c r="P118" s="28">
        <f t="shared" si="104"/>
        <v>0</v>
      </c>
      <c r="Q118" s="28">
        <f t="shared" si="105"/>
        <v>0</v>
      </c>
      <c r="R118" s="28">
        <f t="shared" si="106"/>
        <v>0</v>
      </c>
      <c r="S118" s="28">
        <v>0</v>
      </c>
      <c r="T118" s="28">
        <v>0</v>
      </c>
      <c r="U118" s="28">
        <v>0</v>
      </c>
      <c r="V118" s="28">
        <f t="shared" si="121"/>
        <v>0</v>
      </c>
      <c r="W118" s="28">
        <f t="shared" si="122"/>
        <v>0</v>
      </c>
      <c r="X118" s="28">
        <f t="shared" si="123"/>
        <v>0</v>
      </c>
      <c r="Y118" s="28">
        <f t="shared" si="101"/>
        <v>0</v>
      </c>
      <c r="Z118" s="28">
        <f t="shared" si="107"/>
        <v>0</v>
      </c>
      <c r="AA118" s="38">
        <v>0</v>
      </c>
      <c r="AB118" s="28">
        <v>0</v>
      </c>
      <c r="AC118" s="28">
        <v>0</v>
      </c>
      <c r="AD118" s="28">
        <f t="shared" si="124"/>
        <v>0</v>
      </c>
      <c r="AE118" s="28">
        <f t="shared" si="114"/>
        <v>0</v>
      </c>
      <c r="AF118" s="34"/>
      <c r="AG118" s="47"/>
      <c r="AH118" s="56"/>
      <c r="AI118" s="56"/>
      <c r="AJ118" s="56"/>
      <c r="AK118" s="56"/>
      <c r="AL118" s="56"/>
      <c r="AM118" s="56"/>
      <c r="AN118" s="56"/>
      <c r="AO118" s="56"/>
      <c r="AP118" s="57"/>
    </row>
    <row r="119" spans="1:42" s="42" customFormat="1" ht="30.6" customHeight="1">
      <c r="A119" s="160">
        <v>110</v>
      </c>
      <c r="B119" s="16" t="s">
        <v>382</v>
      </c>
      <c r="C119" s="23" t="s">
        <v>383</v>
      </c>
      <c r="D119" s="121" t="s">
        <v>384</v>
      </c>
      <c r="E119" s="16" t="s">
        <v>385</v>
      </c>
      <c r="F119" s="116">
        <v>2006757230</v>
      </c>
      <c r="G119" s="148">
        <v>691</v>
      </c>
      <c r="H119" s="79" t="s">
        <v>386</v>
      </c>
      <c r="I119" s="28">
        <v>18000</v>
      </c>
      <c r="J119" s="28">
        <v>0</v>
      </c>
      <c r="K119" s="28">
        <v>0</v>
      </c>
      <c r="L119" s="28">
        <v>0</v>
      </c>
      <c r="M119" s="28">
        <f t="shared" si="120"/>
        <v>18000</v>
      </c>
      <c r="N119" s="17">
        <v>30</v>
      </c>
      <c r="O119" s="39">
        <v>0</v>
      </c>
      <c r="P119" s="28">
        <f t="shared" si="104"/>
        <v>18000</v>
      </c>
      <c r="Q119" s="28">
        <f t="shared" si="105"/>
        <v>0</v>
      </c>
      <c r="R119" s="28">
        <f t="shared" si="106"/>
        <v>0</v>
      </c>
      <c r="S119" s="28">
        <v>0</v>
      </c>
      <c r="T119" s="28">
        <v>0</v>
      </c>
      <c r="U119" s="28">
        <v>0</v>
      </c>
      <c r="V119" s="28">
        <f t="shared" si="121"/>
        <v>18000</v>
      </c>
      <c r="W119" s="28">
        <f t="shared" si="122"/>
        <v>15000</v>
      </c>
      <c r="X119" s="28">
        <f t="shared" si="123"/>
        <v>18000</v>
      </c>
      <c r="Y119" s="28">
        <f t="shared" si="101"/>
        <v>1800</v>
      </c>
      <c r="Z119" s="28">
        <f t="shared" si="107"/>
        <v>135</v>
      </c>
      <c r="AA119" s="38">
        <v>0</v>
      </c>
      <c r="AB119" s="28">
        <v>0</v>
      </c>
      <c r="AC119" s="28">
        <v>0</v>
      </c>
      <c r="AD119" s="28">
        <f t="shared" si="124"/>
        <v>1935</v>
      </c>
      <c r="AE119" s="28">
        <f t="shared" si="114"/>
        <v>16065</v>
      </c>
      <c r="AF119" s="78"/>
      <c r="AG119" s="49"/>
      <c r="AH119" s="56"/>
      <c r="AI119" s="56"/>
      <c r="AJ119" s="56"/>
      <c r="AK119" s="56"/>
      <c r="AL119" s="57"/>
    </row>
    <row r="120" spans="1:42" s="42" customFormat="1" ht="30.6" customHeight="1">
      <c r="A120" s="13">
        <v>111</v>
      </c>
      <c r="B120" s="16" t="s">
        <v>382</v>
      </c>
      <c r="C120" s="23" t="s">
        <v>387</v>
      </c>
      <c r="D120" s="23" t="s">
        <v>388</v>
      </c>
      <c r="E120" s="16" t="s">
        <v>389</v>
      </c>
      <c r="F120" s="13">
        <v>1114385845</v>
      </c>
      <c r="G120" s="14">
        <v>1150</v>
      </c>
      <c r="H120" s="80" t="s">
        <v>390</v>
      </c>
      <c r="I120" s="28">
        <v>20000</v>
      </c>
      <c r="J120" s="28">
        <v>0</v>
      </c>
      <c r="K120" s="28">
        <v>0</v>
      </c>
      <c r="L120" s="28">
        <v>0</v>
      </c>
      <c r="M120" s="28">
        <f t="shared" si="120"/>
        <v>20000</v>
      </c>
      <c r="N120" s="17">
        <v>30</v>
      </c>
      <c r="O120" s="39">
        <v>0</v>
      </c>
      <c r="P120" s="28">
        <f t="shared" si="104"/>
        <v>20000</v>
      </c>
      <c r="Q120" s="28">
        <f t="shared" si="105"/>
        <v>0</v>
      </c>
      <c r="R120" s="28">
        <f t="shared" si="106"/>
        <v>0</v>
      </c>
      <c r="S120" s="28">
        <v>0</v>
      </c>
      <c r="T120" s="28">
        <v>0</v>
      </c>
      <c r="U120" s="28">
        <v>0</v>
      </c>
      <c r="V120" s="28">
        <f t="shared" si="121"/>
        <v>20000</v>
      </c>
      <c r="W120" s="28">
        <f t="shared" si="122"/>
        <v>15000</v>
      </c>
      <c r="X120" s="28">
        <f t="shared" si="123"/>
        <v>20000</v>
      </c>
      <c r="Y120" s="28">
        <f t="shared" si="101"/>
        <v>1800</v>
      </c>
      <c r="Z120" s="28">
        <f t="shared" si="107"/>
        <v>150</v>
      </c>
      <c r="AA120" s="38">
        <v>0</v>
      </c>
      <c r="AB120" s="28">
        <v>0</v>
      </c>
      <c r="AC120" s="28">
        <v>0</v>
      </c>
      <c r="AD120" s="28">
        <f t="shared" si="124"/>
        <v>1950</v>
      </c>
      <c r="AE120" s="28">
        <f t="shared" si="114"/>
        <v>18050</v>
      </c>
      <c r="AF120" s="34" t="s">
        <v>90</v>
      </c>
      <c r="AG120" s="47">
        <v>44183</v>
      </c>
      <c r="AH120" s="56"/>
      <c r="AI120" s="56"/>
      <c r="AJ120" s="56"/>
      <c r="AK120" s="56"/>
      <c r="AL120" s="56"/>
      <c r="AM120" s="56"/>
      <c r="AN120" s="56"/>
      <c r="AO120" s="56"/>
      <c r="AP120" s="57"/>
    </row>
    <row r="121" spans="1:42" s="42" customFormat="1" ht="30.6" customHeight="1">
      <c r="A121" s="160">
        <v>112</v>
      </c>
      <c r="B121" s="16" t="s">
        <v>382</v>
      </c>
      <c r="C121" s="23" t="s">
        <v>391</v>
      </c>
      <c r="D121" s="23" t="s">
        <v>392</v>
      </c>
      <c r="E121" s="16" t="s">
        <v>389</v>
      </c>
      <c r="F121" s="16">
        <v>1115398223</v>
      </c>
      <c r="G121" s="14">
        <v>11678</v>
      </c>
      <c r="H121" s="33" t="s">
        <v>393</v>
      </c>
      <c r="I121" s="28">
        <v>14900</v>
      </c>
      <c r="J121" s="28">
        <v>0</v>
      </c>
      <c r="K121" s="28">
        <v>0</v>
      </c>
      <c r="L121" s="28">
        <v>0</v>
      </c>
      <c r="M121" s="28">
        <f t="shared" si="120"/>
        <v>14900</v>
      </c>
      <c r="N121" s="17">
        <v>30</v>
      </c>
      <c r="O121" s="39">
        <v>0</v>
      </c>
      <c r="P121" s="28">
        <f t="shared" si="104"/>
        <v>14900</v>
      </c>
      <c r="Q121" s="28">
        <f t="shared" si="105"/>
        <v>0</v>
      </c>
      <c r="R121" s="28">
        <f t="shared" si="106"/>
        <v>0</v>
      </c>
      <c r="S121" s="28">
        <v>0</v>
      </c>
      <c r="T121" s="28">
        <v>0</v>
      </c>
      <c r="U121" s="28">
        <v>0</v>
      </c>
      <c r="V121" s="28">
        <f t="shared" si="121"/>
        <v>14900</v>
      </c>
      <c r="W121" s="28">
        <f t="shared" si="122"/>
        <v>14900</v>
      </c>
      <c r="X121" s="28">
        <f t="shared" si="123"/>
        <v>14900</v>
      </c>
      <c r="Y121" s="28">
        <f t="shared" si="101"/>
        <v>1788</v>
      </c>
      <c r="Z121" s="28">
        <f t="shared" si="107"/>
        <v>112</v>
      </c>
      <c r="AA121" s="38">
        <v>0</v>
      </c>
      <c r="AB121" s="28">
        <v>0</v>
      </c>
      <c r="AC121" s="28">
        <v>0</v>
      </c>
      <c r="AD121" s="28">
        <f t="shared" si="124"/>
        <v>1900</v>
      </c>
      <c r="AE121" s="28">
        <f t="shared" si="114"/>
        <v>13000</v>
      </c>
      <c r="AF121" s="34"/>
      <c r="AG121" s="47"/>
      <c r="AH121" s="56"/>
      <c r="AI121" s="56"/>
      <c r="AJ121" s="56"/>
      <c r="AK121" s="56"/>
      <c r="AL121" s="56"/>
      <c r="AM121" s="56"/>
      <c r="AN121" s="56"/>
      <c r="AO121" s="56"/>
      <c r="AP121" s="57"/>
    </row>
    <row r="122" spans="1:42" s="42" customFormat="1" ht="30.6" customHeight="1">
      <c r="A122" s="160">
        <v>113</v>
      </c>
      <c r="B122" s="16" t="s">
        <v>382</v>
      </c>
      <c r="C122" s="23" t="s">
        <v>394</v>
      </c>
      <c r="D122" s="23" t="s">
        <v>395</v>
      </c>
      <c r="E122" s="16" t="s">
        <v>396</v>
      </c>
      <c r="F122" s="114">
        <v>2016655986</v>
      </c>
      <c r="G122" s="14">
        <v>11800</v>
      </c>
      <c r="H122" s="127" t="s">
        <v>397</v>
      </c>
      <c r="I122" s="28">
        <v>14900</v>
      </c>
      <c r="J122" s="28">
        <v>0</v>
      </c>
      <c r="K122" s="28">
        <v>0</v>
      </c>
      <c r="L122" s="28">
        <v>0</v>
      </c>
      <c r="M122" s="28">
        <f t="shared" si="120"/>
        <v>14900</v>
      </c>
      <c r="N122" s="17">
        <v>30</v>
      </c>
      <c r="O122" s="39">
        <v>0</v>
      </c>
      <c r="P122" s="28">
        <f t="shared" si="104"/>
        <v>14900</v>
      </c>
      <c r="Q122" s="28">
        <f t="shared" si="105"/>
        <v>0</v>
      </c>
      <c r="R122" s="28">
        <f t="shared" si="106"/>
        <v>0</v>
      </c>
      <c r="S122" s="28">
        <v>0</v>
      </c>
      <c r="T122" s="28">
        <v>0</v>
      </c>
      <c r="U122" s="28">
        <v>0</v>
      </c>
      <c r="V122" s="28">
        <f t="shared" si="121"/>
        <v>14900</v>
      </c>
      <c r="W122" s="28">
        <f t="shared" si="122"/>
        <v>14900</v>
      </c>
      <c r="X122" s="28">
        <f t="shared" si="123"/>
        <v>14900</v>
      </c>
      <c r="Y122" s="28">
        <f t="shared" si="101"/>
        <v>1788</v>
      </c>
      <c r="Z122" s="28">
        <f t="shared" si="107"/>
        <v>112</v>
      </c>
      <c r="AA122" s="38">
        <v>0</v>
      </c>
      <c r="AB122" s="28">
        <v>0</v>
      </c>
      <c r="AC122" s="28">
        <v>0</v>
      </c>
      <c r="AD122" s="28">
        <f t="shared" si="124"/>
        <v>1900</v>
      </c>
      <c r="AE122" s="28">
        <f t="shared" si="114"/>
        <v>13000</v>
      </c>
      <c r="AF122" s="34" t="s">
        <v>90</v>
      </c>
      <c r="AG122" s="47">
        <v>44183</v>
      </c>
      <c r="AH122" s="56"/>
      <c r="AI122" s="56"/>
      <c r="AJ122" s="56"/>
      <c r="AK122" s="56"/>
      <c r="AL122" s="56"/>
      <c r="AM122" s="56"/>
      <c r="AN122" s="56"/>
      <c r="AO122" s="56"/>
      <c r="AP122" s="57"/>
    </row>
    <row r="123" spans="1:42" s="42" customFormat="1" ht="30.6" customHeight="1">
      <c r="A123" s="13">
        <v>114</v>
      </c>
      <c r="B123" s="16" t="s">
        <v>398</v>
      </c>
      <c r="C123" s="23" t="s">
        <v>399</v>
      </c>
      <c r="D123" s="23" t="s">
        <v>400</v>
      </c>
      <c r="E123" s="16" t="s">
        <v>401</v>
      </c>
      <c r="F123" s="17">
        <v>1113947372</v>
      </c>
      <c r="G123" s="17">
        <v>829</v>
      </c>
      <c r="H123" s="145" t="s">
        <v>402</v>
      </c>
      <c r="I123" s="28">
        <v>16400</v>
      </c>
      <c r="J123" s="28">
        <v>0</v>
      </c>
      <c r="K123" s="28">
        <v>0</v>
      </c>
      <c r="L123" s="28">
        <v>0</v>
      </c>
      <c r="M123" s="28">
        <f t="shared" si="120"/>
        <v>16400</v>
      </c>
      <c r="N123" s="17">
        <v>25</v>
      </c>
      <c r="O123" s="17">
        <v>0</v>
      </c>
      <c r="P123" s="28">
        <f t="shared" si="104"/>
        <v>13667</v>
      </c>
      <c r="Q123" s="28">
        <f t="shared" si="105"/>
        <v>0</v>
      </c>
      <c r="R123" s="28">
        <f t="shared" si="106"/>
        <v>0</v>
      </c>
      <c r="S123" s="28">
        <v>0</v>
      </c>
      <c r="T123" s="28">
        <v>0</v>
      </c>
      <c r="U123" s="28">
        <v>0</v>
      </c>
      <c r="V123" s="28">
        <f t="shared" si="121"/>
        <v>13667</v>
      </c>
      <c r="W123" s="28">
        <f t="shared" si="122"/>
        <v>13667</v>
      </c>
      <c r="X123" s="28">
        <f t="shared" si="123"/>
        <v>13667</v>
      </c>
      <c r="Y123" s="28">
        <f t="shared" si="101"/>
        <v>1640</v>
      </c>
      <c r="Z123" s="28">
        <f t="shared" si="107"/>
        <v>103</v>
      </c>
      <c r="AA123" s="38">
        <v>0</v>
      </c>
      <c r="AB123" s="28">
        <v>0</v>
      </c>
      <c r="AC123" s="28">
        <v>0</v>
      </c>
      <c r="AD123" s="28">
        <f t="shared" si="124"/>
        <v>1743</v>
      </c>
      <c r="AE123" s="28">
        <f t="shared" si="114"/>
        <v>11924</v>
      </c>
      <c r="AF123" s="34" t="s">
        <v>90</v>
      </c>
      <c r="AG123" s="47">
        <v>44179</v>
      </c>
      <c r="AH123" s="56"/>
      <c r="AI123" s="56"/>
      <c r="AJ123" s="56"/>
      <c r="AK123" s="56"/>
      <c r="AL123" s="56"/>
      <c r="AM123" s="56"/>
      <c r="AN123" s="56"/>
      <c r="AO123" s="56"/>
      <c r="AP123" s="57"/>
    </row>
    <row r="124" spans="1:42" s="42" customFormat="1" ht="30.6" customHeight="1">
      <c r="A124" s="160">
        <v>115</v>
      </c>
      <c r="B124" s="16" t="s">
        <v>398</v>
      </c>
      <c r="C124" s="23" t="s">
        <v>403</v>
      </c>
      <c r="D124" s="23" t="s">
        <v>404</v>
      </c>
      <c r="E124" s="16" t="s">
        <v>401</v>
      </c>
      <c r="F124" s="16">
        <v>1113947350</v>
      </c>
      <c r="G124" s="14">
        <v>832</v>
      </c>
      <c r="H124" s="145" t="s">
        <v>405</v>
      </c>
      <c r="I124" s="28">
        <v>14900</v>
      </c>
      <c r="J124" s="28">
        <v>0</v>
      </c>
      <c r="K124" s="28">
        <v>0</v>
      </c>
      <c r="L124" s="28">
        <v>0</v>
      </c>
      <c r="M124" s="28">
        <f t="shared" si="120"/>
        <v>14900</v>
      </c>
      <c r="N124" s="17">
        <v>15</v>
      </c>
      <c r="O124" s="17">
        <v>0</v>
      </c>
      <c r="P124" s="28">
        <f t="shared" si="104"/>
        <v>7450</v>
      </c>
      <c r="Q124" s="28">
        <f t="shared" si="105"/>
        <v>0</v>
      </c>
      <c r="R124" s="28">
        <f t="shared" si="106"/>
        <v>0</v>
      </c>
      <c r="S124" s="28">
        <v>0</v>
      </c>
      <c r="T124" s="28">
        <v>0</v>
      </c>
      <c r="U124" s="28">
        <v>0</v>
      </c>
      <c r="V124" s="28">
        <f t="shared" si="121"/>
        <v>7450</v>
      </c>
      <c r="W124" s="28">
        <f t="shared" si="122"/>
        <v>7450</v>
      </c>
      <c r="X124" s="28">
        <f t="shared" si="123"/>
        <v>7450</v>
      </c>
      <c r="Y124" s="28">
        <f t="shared" si="101"/>
        <v>894</v>
      </c>
      <c r="Z124" s="28">
        <f t="shared" si="107"/>
        <v>56</v>
      </c>
      <c r="AA124" s="38">
        <v>0</v>
      </c>
      <c r="AB124" s="28">
        <v>0</v>
      </c>
      <c r="AC124" s="28">
        <v>0</v>
      </c>
      <c r="AD124" s="28">
        <f t="shared" si="124"/>
        <v>950</v>
      </c>
      <c r="AE124" s="28">
        <f t="shared" si="114"/>
        <v>6500</v>
      </c>
      <c r="AF124" s="34" t="s">
        <v>90</v>
      </c>
      <c r="AG124" s="47">
        <v>44183</v>
      </c>
      <c r="AH124" s="56"/>
      <c r="AI124" s="56"/>
      <c r="AJ124" s="56"/>
      <c r="AK124" s="56"/>
      <c r="AL124" s="56"/>
      <c r="AM124" s="56"/>
      <c r="AN124" s="56"/>
      <c r="AO124" s="56"/>
      <c r="AP124" s="57"/>
    </row>
    <row r="125" spans="1:42" s="42" customFormat="1" ht="30.6" customHeight="1">
      <c r="A125" s="160">
        <v>116</v>
      </c>
      <c r="B125" s="16" t="s">
        <v>398</v>
      </c>
      <c r="C125" s="12" t="s">
        <v>406</v>
      </c>
      <c r="D125" s="12" t="s">
        <v>407</v>
      </c>
      <c r="E125" s="16" t="s">
        <v>401</v>
      </c>
      <c r="F125" s="13">
        <v>1114727415</v>
      </c>
      <c r="G125" s="14">
        <v>1338</v>
      </c>
      <c r="H125" s="145" t="s">
        <v>408</v>
      </c>
      <c r="I125" s="28">
        <v>14900</v>
      </c>
      <c r="J125" s="28">
        <v>0</v>
      </c>
      <c r="K125" s="28">
        <v>0</v>
      </c>
      <c r="L125" s="28">
        <v>0</v>
      </c>
      <c r="M125" s="28">
        <f t="shared" si="120"/>
        <v>14900</v>
      </c>
      <c r="N125" s="17">
        <v>15</v>
      </c>
      <c r="O125" s="17">
        <v>0</v>
      </c>
      <c r="P125" s="28">
        <f t="shared" si="104"/>
        <v>7450</v>
      </c>
      <c r="Q125" s="28">
        <f t="shared" si="105"/>
        <v>0</v>
      </c>
      <c r="R125" s="28">
        <f t="shared" si="106"/>
        <v>0</v>
      </c>
      <c r="S125" s="28">
        <v>0</v>
      </c>
      <c r="T125" s="28">
        <v>0</v>
      </c>
      <c r="U125" s="28">
        <v>0</v>
      </c>
      <c r="V125" s="28">
        <f t="shared" si="121"/>
        <v>7450</v>
      </c>
      <c r="W125" s="28">
        <f t="shared" si="122"/>
        <v>7450</v>
      </c>
      <c r="X125" s="28">
        <f t="shared" si="123"/>
        <v>7450</v>
      </c>
      <c r="Y125" s="28">
        <f t="shared" si="101"/>
        <v>894</v>
      </c>
      <c r="Z125" s="28">
        <f t="shared" si="107"/>
        <v>56</v>
      </c>
      <c r="AA125" s="38">
        <v>0</v>
      </c>
      <c r="AB125" s="28">
        <v>0</v>
      </c>
      <c r="AC125" s="28">
        <v>0</v>
      </c>
      <c r="AD125" s="28">
        <f t="shared" si="124"/>
        <v>950</v>
      </c>
      <c r="AE125" s="28">
        <f t="shared" si="114"/>
        <v>6500</v>
      </c>
      <c r="AF125" s="34" t="s">
        <v>90</v>
      </c>
      <c r="AG125" s="47">
        <v>44183</v>
      </c>
      <c r="AH125" s="56"/>
      <c r="AI125" s="56"/>
      <c r="AJ125" s="56"/>
      <c r="AK125" s="56"/>
      <c r="AM125" s="56"/>
      <c r="AN125" s="56"/>
      <c r="AO125" s="56"/>
      <c r="AP125" s="57"/>
    </row>
    <row r="126" spans="1:42" s="42" customFormat="1" ht="30.6" customHeight="1">
      <c r="A126" s="13">
        <v>117</v>
      </c>
      <c r="B126" s="16" t="s">
        <v>398</v>
      </c>
      <c r="C126" s="23" t="s">
        <v>409</v>
      </c>
      <c r="D126" s="23" t="s">
        <v>399</v>
      </c>
      <c r="E126" s="16" t="s">
        <v>401</v>
      </c>
      <c r="F126" s="13">
        <v>1115408380</v>
      </c>
      <c r="G126" s="14">
        <v>11865</v>
      </c>
      <c r="H126" s="127" t="s">
        <v>410</v>
      </c>
      <c r="I126" s="28">
        <v>14900</v>
      </c>
      <c r="J126" s="28">
        <v>0</v>
      </c>
      <c r="K126" s="28">
        <v>0</v>
      </c>
      <c r="L126" s="28">
        <v>0</v>
      </c>
      <c r="M126" s="28">
        <f t="shared" si="120"/>
        <v>14900</v>
      </c>
      <c r="N126" s="17">
        <v>25</v>
      </c>
      <c r="O126" s="17">
        <v>0</v>
      </c>
      <c r="P126" s="28">
        <f t="shared" si="104"/>
        <v>12417</v>
      </c>
      <c r="Q126" s="28">
        <f t="shared" si="105"/>
        <v>0</v>
      </c>
      <c r="R126" s="28">
        <f t="shared" si="106"/>
        <v>0</v>
      </c>
      <c r="S126" s="28">
        <v>0</v>
      </c>
      <c r="T126" s="28">
        <v>0</v>
      </c>
      <c r="U126" s="28">
        <v>0</v>
      </c>
      <c r="V126" s="28">
        <f t="shared" si="121"/>
        <v>12417</v>
      </c>
      <c r="W126" s="28">
        <f t="shared" si="122"/>
        <v>12417</v>
      </c>
      <c r="X126" s="28">
        <f t="shared" si="123"/>
        <v>12417</v>
      </c>
      <c r="Y126" s="28">
        <f t="shared" si="101"/>
        <v>1490</v>
      </c>
      <c r="Z126" s="28">
        <f t="shared" si="107"/>
        <v>94</v>
      </c>
      <c r="AA126" s="38">
        <v>0</v>
      </c>
      <c r="AB126" s="28">
        <v>0</v>
      </c>
      <c r="AC126" s="28">
        <v>0</v>
      </c>
      <c r="AD126" s="28">
        <f t="shared" si="124"/>
        <v>1584</v>
      </c>
      <c r="AE126" s="28">
        <f t="shared" si="114"/>
        <v>10833</v>
      </c>
      <c r="AF126" s="34" t="s">
        <v>90</v>
      </c>
      <c r="AG126" s="47">
        <v>44183</v>
      </c>
      <c r="AH126" s="179"/>
      <c r="AI126" s="56"/>
      <c r="AJ126" s="56"/>
      <c r="AK126" s="56"/>
      <c r="AM126" s="56"/>
      <c r="AN126" s="56"/>
      <c r="AO126" s="56"/>
      <c r="AP126" s="57"/>
    </row>
    <row r="127" spans="1:42" s="42" customFormat="1" ht="30.6" customHeight="1">
      <c r="A127" s="160">
        <v>118</v>
      </c>
      <c r="B127" s="45" t="s">
        <v>411</v>
      </c>
      <c r="C127" s="140" t="s">
        <v>412</v>
      </c>
      <c r="D127" s="23" t="s">
        <v>413</v>
      </c>
      <c r="E127" s="191" t="s">
        <v>305</v>
      </c>
      <c r="F127" s="17">
        <v>1113756809</v>
      </c>
      <c r="G127" s="17">
        <v>735</v>
      </c>
      <c r="H127" s="145" t="s">
        <v>414</v>
      </c>
      <c r="I127" s="208">
        <v>20000</v>
      </c>
      <c r="J127" s="28">
        <v>0</v>
      </c>
      <c r="K127" s="28">
        <v>0</v>
      </c>
      <c r="L127" s="28">
        <v>0</v>
      </c>
      <c r="M127" s="28">
        <f t="shared" si="120"/>
        <v>20000</v>
      </c>
      <c r="N127" s="17">
        <v>30</v>
      </c>
      <c r="O127" s="17">
        <v>0</v>
      </c>
      <c r="P127" s="28">
        <f t="shared" si="104"/>
        <v>20000</v>
      </c>
      <c r="Q127" s="28">
        <f t="shared" si="105"/>
        <v>0</v>
      </c>
      <c r="R127" s="28">
        <f t="shared" si="106"/>
        <v>0</v>
      </c>
      <c r="S127" s="28">
        <v>0</v>
      </c>
      <c r="T127" s="28">
        <v>0</v>
      </c>
      <c r="U127" s="28">
        <v>0</v>
      </c>
      <c r="V127" s="28">
        <f t="shared" si="121"/>
        <v>20000</v>
      </c>
      <c r="W127" s="28">
        <f t="shared" si="122"/>
        <v>15000</v>
      </c>
      <c r="X127" s="28">
        <f t="shared" si="123"/>
        <v>20000</v>
      </c>
      <c r="Y127" s="28">
        <f t="shared" si="101"/>
        <v>1800</v>
      </c>
      <c r="Z127" s="28">
        <f t="shared" si="107"/>
        <v>150</v>
      </c>
      <c r="AA127" s="38">
        <v>0</v>
      </c>
      <c r="AB127" s="28">
        <v>0</v>
      </c>
      <c r="AC127" s="28">
        <v>0</v>
      </c>
      <c r="AD127" s="28">
        <f t="shared" si="124"/>
        <v>1950</v>
      </c>
      <c r="AE127" s="28">
        <f t="shared" si="114"/>
        <v>18050</v>
      </c>
      <c r="AF127" s="34" t="s">
        <v>90</v>
      </c>
      <c r="AG127" s="47">
        <v>44183</v>
      </c>
      <c r="AH127" s="56"/>
      <c r="AI127" s="58"/>
      <c r="AJ127" s="59"/>
      <c r="AK127" s="59"/>
      <c r="AL127" s="63"/>
      <c r="AM127" s="59"/>
      <c r="AN127" s="59"/>
      <c r="AO127" s="59"/>
      <c r="AP127" s="59"/>
    </row>
    <row r="128" spans="1:42" s="42" customFormat="1" ht="30.6" customHeight="1">
      <c r="A128" s="160">
        <v>119</v>
      </c>
      <c r="B128" s="45" t="s">
        <v>411</v>
      </c>
      <c r="C128" s="23" t="s">
        <v>415</v>
      </c>
      <c r="D128" s="23" t="s">
        <v>416</v>
      </c>
      <c r="E128" s="191" t="s">
        <v>314</v>
      </c>
      <c r="F128" s="13">
        <v>1113532808</v>
      </c>
      <c r="G128" s="14">
        <v>1247</v>
      </c>
      <c r="H128" s="145" t="s">
        <v>417</v>
      </c>
      <c r="I128" s="28">
        <v>14900</v>
      </c>
      <c r="J128" s="28">
        <v>0</v>
      </c>
      <c r="K128" s="28">
        <v>0</v>
      </c>
      <c r="L128" s="28">
        <v>0</v>
      </c>
      <c r="M128" s="28">
        <f t="shared" si="120"/>
        <v>14900</v>
      </c>
      <c r="N128" s="17">
        <v>24</v>
      </c>
      <c r="O128" s="17">
        <v>0</v>
      </c>
      <c r="P128" s="28">
        <f t="shared" si="104"/>
        <v>11920</v>
      </c>
      <c r="Q128" s="28">
        <f t="shared" si="105"/>
        <v>0</v>
      </c>
      <c r="R128" s="28">
        <f t="shared" si="106"/>
        <v>0</v>
      </c>
      <c r="S128" s="28">
        <v>0</v>
      </c>
      <c r="T128" s="28">
        <v>0</v>
      </c>
      <c r="U128" s="28">
        <v>0</v>
      </c>
      <c r="V128" s="28">
        <f t="shared" si="121"/>
        <v>11920</v>
      </c>
      <c r="W128" s="28">
        <f t="shared" si="122"/>
        <v>11920</v>
      </c>
      <c r="X128" s="28">
        <f t="shared" si="123"/>
        <v>11920</v>
      </c>
      <c r="Y128" s="28">
        <f t="shared" si="101"/>
        <v>1430</v>
      </c>
      <c r="Z128" s="28">
        <f t="shared" si="107"/>
        <v>90</v>
      </c>
      <c r="AA128" s="38">
        <v>0</v>
      </c>
      <c r="AB128" s="28">
        <v>0</v>
      </c>
      <c r="AC128" s="28">
        <v>0</v>
      </c>
      <c r="AD128" s="28">
        <f t="shared" si="124"/>
        <v>1520</v>
      </c>
      <c r="AE128" s="28">
        <f t="shared" si="114"/>
        <v>10400</v>
      </c>
      <c r="AF128" s="34" t="s">
        <v>90</v>
      </c>
      <c r="AG128" s="47">
        <v>44183</v>
      </c>
      <c r="AH128" s="56"/>
      <c r="AI128" s="56"/>
      <c r="AJ128" s="56"/>
      <c r="AK128" s="56"/>
      <c r="AL128" s="56"/>
      <c r="AM128" s="56"/>
      <c r="AN128" s="56"/>
      <c r="AO128" s="56"/>
      <c r="AP128" s="57"/>
    </row>
    <row r="129" spans="1:42" s="42" customFormat="1" ht="30.6" customHeight="1">
      <c r="A129" s="13">
        <v>120</v>
      </c>
      <c r="B129" s="45" t="s">
        <v>418</v>
      </c>
      <c r="C129" s="23" t="s">
        <v>419</v>
      </c>
      <c r="D129" s="23" t="s">
        <v>420</v>
      </c>
      <c r="E129" s="16" t="s">
        <v>305</v>
      </c>
      <c r="F129" s="17">
        <v>1113916071</v>
      </c>
      <c r="G129" s="17">
        <v>787</v>
      </c>
      <c r="H129" s="145" t="s">
        <v>421</v>
      </c>
      <c r="I129" s="28">
        <v>20000</v>
      </c>
      <c r="J129" s="28">
        <v>0</v>
      </c>
      <c r="K129" s="28">
        <v>0</v>
      </c>
      <c r="L129" s="28">
        <v>0</v>
      </c>
      <c r="M129" s="28">
        <f t="shared" si="120"/>
        <v>20000</v>
      </c>
      <c r="N129" s="17">
        <v>30</v>
      </c>
      <c r="O129" s="17">
        <v>0</v>
      </c>
      <c r="P129" s="28">
        <f t="shared" si="104"/>
        <v>20000</v>
      </c>
      <c r="Q129" s="28">
        <f t="shared" si="105"/>
        <v>0</v>
      </c>
      <c r="R129" s="28">
        <f t="shared" si="106"/>
        <v>0</v>
      </c>
      <c r="S129" s="28">
        <v>0</v>
      </c>
      <c r="T129" s="28">
        <v>0</v>
      </c>
      <c r="U129" s="28">
        <v>0</v>
      </c>
      <c r="V129" s="28">
        <f t="shared" si="121"/>
        <v>20000</v>
      </c>
      <c r="W129" s="28">
        <f t="shared" si="122"/>
        <v>15000</v>
      </c>
      <c r="X129" s="28">
        <f t="shared" si="123"/>
        <v>20000</v>
      </c>
      <c r="Y129" s="28">
        <f t="shared" si="101"/>
        <v>1800</v>
      </c>
      <c r="Z129" s="28">
        <f t="shared" si="107"/>
        <v>150</v>
      </c>
      <c r="AA129" s="38">
        <v>0</v>
      </c>
      <c r="AB129" s="28">
        <v>0</v>
      </c>
      <c r="AC129" s="28">
        <v>0</v>
      </c>
      <c r="AD129" s="28">
        <f t="shared" si="124"/>
        <v>1950</v>
      </c>
      <c r="AE129" s="28">
        <f t="shared" si="114"/>
        <v>18050</v>
      </c>
      <c r="AF129" s="34" t="s">
        <v>90</v>
      </c>
      <c r="AG129" s="47">
        <v>44177</v>
      </c>
      <c r="AH129" s="58"/>
      <c r="AI129" s="56"/>
      <c r="AJ129" s="56"/>
      <c r="AK129" s="56"/>
      <c r="AL129" s="59"/>
      <c r="AM129" s="56"/>
      <c r="AN129" s="56"/>
      <c r="AO129" s="56"/>
      <c r="AP129" s="57"/>
    </row>
    <row r="130" spans="1:42" s="42" customFormat="1" ht="30.6" customHeight="1">
      <c r="A130" s="160">
        <v>121</v>
      </c>
      <c r="B130" s="45" t="s">
        <v>418</v>
      </c>
      <c r="C130" s="23" t="s">
        <v>81</v>
      </c>
      <c r="D130" s="23" t="s">
        <v>422</v>
      </c>
      <c r="E130" s="16" t="s">
        <v>311</v>
      </c>
      <c r="F130" s="17">
        <v>1113916072</v>
      </c>
      <c r="G130" s="17">
        <v>788</v>
      </c>
      <c r="H130" s="145" t="s">
        <v>423</v>
      </c>
      <c r="I130" s="28">
        <v>20000</v>
      </c>
      <c r="J130" s="28">
        <v>0</v>
      </c>
      <c r="K130" s="28">
        <v>0</v>
      </c>
      <c r="L130" s="28">
        <v>0</v>
      </c>
      <c r="M130" s="28">
        <f t="shared" si="120"/>
        <v>20000</v>
      </c>
      <c r="N130" s="17">
        <v>30</v>
      </c>
      <c r="O130" s="17">
        <v>0</v>
      </c>
      <c r="P130" s="28">
        <f t="shared" si="104"/>
        <v>20000</v>
      </c>
      <c r="Q130" s="28">
        <f t="shared" si="105"/>
        <v>0</v>
      </c>
      <c r="R130" s="28">
        <f t="shared" si="106"/>
        <v>0</v>
      </c>
      <c r="S130" s="28">
        <v>0</v>
      </c>
      <c r="T130" s="28">
        <v>0</v>
      </c>
      <c r="U130" s="28">
        <v>0</v>
      </c>
      <c r="V130" s="28">
        <f t="shared" si="121"/>
        <v>20000</v>
      </c>
      <c r="W130" s="28">
        <f t="shared" si="122"/>
        <v>15000</v>
      </c>
      <c r="X130" s="28">
        <f t="shared" si="123"/>
        <v>20000</v>
      </c>
      <c r="Y130" s="28">
        <f t="shared" si="101"/>
        <v>1800</v>
      </c>
      <c r="Z130" s="28">
        <f t="shared" si="107"/>
        <v>150</v>
      </c>
      <c r="AA130" s="38">
        <v>0</v>
      </c>
      <c r="AB130" s="28">
        <v>0</v>
      </c>
      <c r="AC130" s="28">
        <v>0</v>
      </c>
      <c r="AD130" s="28">
        <f t="shared" si="124"/>
        <v>1950</v>
      </c>
      <c r="AE130" s="28">
        <f t="shared" si="114"/>
        <v>18050</v>
      </c>
      <c r="AF130" s="34" t="s">
        <v>90</v>
      </c>
      <c r="AG130" s="47">
        <v>44177</v>
      </c>
      <c r="AH130" s="58"/>
      <c r="AI130" s="56"/>
      <c r="AJ130" s="56"/>
      <c r="AK130" s="56"/>
      <c r="AL130" s="59"/>
      <c r="AM130" s="56"/>
      <c r="AN130" s="56"/>
      <c r="AO130" s="56"/>
      <c r="AP130" s="57"/>
    </row>
    <row r="131" spans="1:42" s="42" customFormat="1" ht="30.6" customHeight="1">
      <c r="A131" s="160">
        <v>122</v>
      </c>
      <c r="B131" s="45" t="s">
        <v>418</v>
      </c>
      <c r="C131" s="23" t="s">
        <v>424</v>
      </c>
      <c r="D131" s="23" t="s">
        <v>425</v>
      </c>
      <c r="E131" s="16" t="s">
        <v>314</v>
      </c>
      <c r="F131" s="76">
        <v>1115488373</v>
      </c>
      <c r="G131" s="17">
        <v>11731</v>
      </c>
      <c r="H131" s="115" t="s">
        <v>426</v>
      </c>
      <c r="I131" s="28">
        <v>14900</v>
      </c>
      <c r="J131" s="28">
        <v>0</v>
      </c>
      <c r="K131" s="28">
        <v>0</v>
      </c>
      <c r="L131" s="28">
        <v>0</v>
      </c>
      <c r="M131" s="28">
        <f t="shared" si="120"/>
        <v>14900</v>
      </c>
      <c r="N131" s="17">
        <v>16</v>
      </c>
      <c r="O131" s="17">
        <v>0</v>
      </c>
      <c r="P131" s="28">
        <f t="shared" si="104"/>
        <v>7947</v>
      </c>
      <c r="Q131" s="28">
        <f t="shared" si="105"/>
        <v>0</v>
      </c>
      <c r="R131" s="28">
        <f t="shared" si="106"/>
        <v>0</v>
      </c>
      <c r="S131" s="28">
        <v>0</v>
      </c>
      <c r="T131" s="28">
        <v>0</v>
      </c>
      <c r="U131" s="28">
        <v>0</v>
      </c>
      <c r="V131" s="28">
        <f t="shared" si="121"/>
        <v>7947</v>
      </c>
      <c r="W131" s="28">
        <f t="shared" si="122"/>
        <v>7947</v>
      </c>
      <c r="X131" s="28">
        <f t="shared" si="123"/>
        <v>7947</v>
      </c>
      <c r="Y131" s="28">
        <f t="shared" si="101"/>
        <v>954</v>
      </c>
      <c r="Z131" s="28">
        <f t="shared" si="107"/>
        <v>60</v>
      </c>
      <c r="AA131" s="38">
        <v>0</v>
      </c>
      <c r="AB131" s="28">
        <v>0</v>
      </c>
      <c r="AC131" s="28">
        <v>0</v>
      </c>
      <c r="AD131" s="28">
        <f t="shared" si="124"/>
        <v>1014</v>
      </c>
      <c r="AE131" s="28">
        <f t="shared" si="114"/>
        <v>6933</v>
      </c>
      <c r="AF131" s="34" t="s">
        <v>90</v>
      </c>
      <c r="AG131" s="47">
        <v>44177</v>
      </c>
      <c r="AH131" s="58"/>
      <c r="AI131" s="56"/>
      <c r="AJ131" s="56"/>
      <c r="AK131" s="56"/>
      <c r="AL131" s="59"/>
      <c r="AM131" s="56"/>
      <c r="AN131" s="56"/>
      <c r="AO131" s="56"/>
      <c r="AP131" s="57"/>
    </row>
    <row r="132" spans="1:42" s="42" customFormat="1" ht="30.6" customHeight="1">
      <c r="A132" s="13">
        <v>123</v>
      </c>
      <c r="B132" s="45" t="s">
        <v>427</v>
      </c>
      <c r="C132" s="23" t="s">
        <v>427</v>
      </c>
      <c r="D132" s="23" t="s">
        <v>428</v>
      </c>
      <c r="E132" s="16" t="s">
        <v>305</v>
      </c>
      <c r="F132" s="150">
        <v>1113752847</v>
      </c>
      <c r="G132" s="151">
        <v>900</v>
      </c>
      <c r="H132" s="145" t="s">
        <v>429</v>
      </c>
      <c r="I132" s="28">
        <v>18000</v>
      </c>
      <c r="J132" s="28">
        <v>0</v>
      </c>
      <c r="K132" s="28">
        <v>0</v>
      </c>
      <c r="L132" s="28">
        <v>0</v>
      </c>
      <c r="M132" s="28">
        <f t="shared" si="120"/>
        <v>18000</v>
      </c>
      <c r="N132" s="17">
        <v>0</v>
      </c>
      <c r="O132" s="17">
        <v>0</v>
      </c>
      <c r="P132" s="28">
        <f t="shared" si="104"/>
        <v>0</v>
      </c>
      <c r="Q132" s="28">
        <f t="shared" si="105"/>
        <v>0</v>
      </c>
      <c r="R132" s="28">
        <f t="shared" si="106"/>
        <v>0</v>
      </c>
      <c r="S132" s="28">
        <v>0</v>
      </c>
      <c r="T132" s="28">
        <v>0</v>
      </c>
      <c r="U132" s="28">
        <v>0</v>
      </c>
      <c r="V132" s="28">
        <f t="shared" si="121"/>
        <v>0</v>
      </c>
      <c r="W132" s="28">
        <f t="shared" si="122"/>
        <v>0</v>
      </c>
      <c r="X132" s="28">
        <f t="shared" si="123"/>
        <v>0</v>
      </c>
      <c r="Y132" s="28">
        <f t="shared" si="101"/>
        <v>0</v>
      </c>
      <c r="Z132" s="28">
        <f t="shared" si="107"/>
        <v>0</v>
      </c>
      <c r="AA132" s="38">
        <v>0</v>
      </c>
      <c r="AB132" s="28">
        <v>0</v>
      </c>
      <c r="AC132" s="28">
        <v>0</v>
      </c>
      <c r="AD132" s="28">
        <f t="shared" si="124"/>
        <v>0</v>
      </c>
      <c r="AE132" s="28">
        <f t="shared" si="114"/>
        <v>0</v>
      </c>
      <c r="AF132" s="34"/>
      <c r="AG132" s="47"/>
      <c r="AH132" s="58"/>
      <c r="AI132" s="56"/>
      <c r="AJ132" s="56"/>
      <c r="AK132" s="56"/>
      <c r="AL132" s="59"/>
      <c r="AM132" s="56"/>
      <c r="AN132" s="56"/>
      <c r="AO132" s="56"/>
      <c r="AP132" s="57"/>
    </row>
    <row r="133" spans="1:42" s="42" customFormat="1" ht="30.6" customHeight="1">
      <c r="A133" s="160">
        <v>124</v>
      </c>
      <c r="B133" s="45" t="s">
        <v>427</v>
      </c>
      <c r="C133" s="23" t="s">
        <v>430</v>
      </c>
      <c r="D133" s="23" t="s">
        <v>431</v>
      </c>
      <c r="E133" s="16" t="s">
        <v>314</v>
      </c>
      <c r="F133" s="13">
        <v>1114816730</v>
      </c>
      <c r="G133" s="14">
        <v>1388</v>
      </c>
      <c r="H133" s="145" t="s">
        <v>432</v>
      </c>
      <c r="I133" s="28">
        <v>14900</v>
      </c>
      <c r="J133" s="28">
        <v>0</v>
      </c>
      <c r="K133" s="28">
        <v>0</v>
      </c>
      <c r="L133" s="28">
        <v>0</v>
      </c>
      <c r="M133" s="28">
        <f t="shared" si="120"/>
        <v>14900</v>
      </c>
      <c r="N133" s="17">
        <v>15</v>
      </c>
      <c r="O133" s="17">
        <v>0</v>
      </c>
      <c r="P133" s="28">
        <f t="shared" si="104"/>
        <v>7450</v>
      </c>
      <c r="Q133" s="28">
        <f t="shared" si="105"/>
        <v>0</v>
      </c>
      <c r="R133" s="28">
        <f t="shared" si="106"/>
        <v>0</v>
      </c>
      <c r="S133" s="28">
        <v>0</v>
      </c>
      <c r="T133" s="28">
        <v>0</v>
      </c>
      <c r="U133" s="28">
        <v>0</v>
      </c>
      <c r="V133" s="28">
        <f t="shared" si="121"/>
        <v>7450</v>
      </c>
      <c r="W133" s="28">
        <f t="shared" si="122"/>
        <v>7450</v>
      </c>
      <c r="X133" s="28">
        <f t="shared" si="123"/>
        <v>7450</v>
      </c>
      <c r="Y133" s="28">
        <f t="shared" si="101"/>
        <v>894</v>
      </c>
      <c r="Z133" s="28">
        <f t="shared" si="107"/>
        <v>56</v>
      </c>
      <c r="AA133" s="38">
        <v>0</v>
      </c>
      <c r="AB133" s="28">
        <v>0</v>
      </c>
      <c r="AC133" s="28">
        <v>0</v>
      </c>
      <c r="AD133" s="28">
        <f t="shared" si="124"/>
        <v>950</v>
      </c>
      <c r="AE133" s="28">
        <f t="shared" si="114"/>
        <v>6500</v>
      </c>
      <c r="AF133" s="34" t="s">
        <v>90</v>
      </c>
      <c r="AG133" s="47">
        <v>44177</v>
      </c>
      <c r="AH133" s="58"/>
      <c r="AI133" s="56"/>
      <c r="AJ133" s="56"/>
      <c r="AK133" s="56"/>
      <c r="AL133" s="59"/>
      <c r="AM133" s="56"/>
      <c r="AN133" s="56"/>
      <c r="AO133" s="56"/>
      <c r="AP133" s="57"/>
    </row>
    <row r="134" spans="1:42" s="42" customFormat="1" ht="30.6" customHeight="1">
      <c r="A134" s="160">
        <v>125</v>
      </c>
      <c r="B134" s="45" t="s">
        <v>433</v>
      </c>
      <c r="C134" s="23" t="s">
        <v>433</v>
      </c>
      <c r="D134" s="23" t="s">
        <v>434</v>
      </c>
      <c r="E134" s="16" t="s">
        <v>311</v>
      </c>
      <c r="F134" s="17">
        <v>1113960853</v>
      </c>
      <c r="G134" s="18">
        <v>11768</v>
      </c>
      <c r="H134" s="145" t="s">
        <v>435</v>
      </c>
      <c r="I134" s="28">
        <v>18000</v>
      </c>
      <c r="J134" s="28">
        <v>0</v>
      </c>
      <c r="K134" s="28">
        <v>0</v>
      </c>
      <c r="L134" s="28">
        <v>0</v>
      </c>
      <c r="M134" s="28">
        <f t="shared" si="120"/>
        <v>18000</v>
      </c>
      <c r="N134" s="17">
        <v>0</v>
      </c>
      <c r="O134" s="17">
        <v>0</v>
      </c>
      <c r="P134" s="28">
        <f t="shared" si="104"/>
        <v>0</v>
      </c>
      <c r="Q134" s="28">
        <f t="shared" si="105"/>
        <v>0</v>
      </c>
      <c r="R134" s="28">
        <f t="shared" si="106"/>
        <v>0</v>
      </c>
      <c r="S134" s="28">
        <v>0</v>
      </c>
      <c r="T134" s="28">
        <v>0</v>
      </c>
      <c r="U134" s="28">
        <v>0</v>
      </c>
      <c r="V134" s="28">
        <f t="shared" si="121"/>
        <v>0</v>
      </c>
      <c r="W134" s="28">
        <f t="shared" si="122"/>
        <v>0</v>
      </c>
      <c r="X134" s="28">
        <f t="shared" si="123"/>
        <v>0</v>
      </c>
      <c r="Y134" s="28">
        <f t="shared" si="101"/>
        <v>0</v>
      </c>
      <c r="Z134" s="28">
        <f t="shared" si="107"/>
        <v>0</v>
      </c>
      <c r="AA134" s="38">
        <v>0</v>
      </c>
      <c r="AB134" s="28">
        <v>0</v>
      </c>
      <c r="AC134" s="28">
        <v>0</v>
      </c>
      <c r="AD134" s="28">
        <f t="shared" si="124"/>
        <v>0</v>
      </c>
      <c r="AE134" s="28">
        <f t="shared" si="114"/>
        <v>0</v>
      </c>
      <c r="AF134" s="34"/>
      <c r="AG134" s="47"/>
      <c r="AH134" s="58"/>
      <c r="AI134" s="56"/>
      <c r="AJ134" s="56"/>
      <c r="AK134" s="56"/>
      <c r="AL134" s="59"/>
      <c r="AM134" s="56"/>
      <c r="AN134" s="56"/>
      <c r="AO134" s="56"/>
      <c r="AP134" s="57"/>
    </row>
    <row r="135" spans="1:42" s="42" customFormat="1" ht="30.6" customHeight="1">
      <c r="A135" s="13">
        <v>126</v>
      </c>
      <c r="B135" s="45" t="s">
        <v>433</v>
      </c>
      <c r="C135" s="23" t="s">
        <v>436</v>
      </c>
      <c r="D135" s="135" t="s">
        <v>437</v>
      </c>
      <c r="E135" s="16" t="s">
        <v>314</v>
      </c>
      <c r="F135" s="149">
        <v>1115397710</v>
      </c>
      <c r="G135" s="60">
        <v>11677</v>
      </c>
      <c r="H135" s="125" t="s">
        <v>438</v>
      </c>
      <c r="I135" s="28">
        <v>14900</v>
      </c>
      <c r="J135" s="28">
        <v>0</v>
      </c>
      <c r="K135" s="28">
        <v>0</v>
      </c>
      <c r="L135" s="28">
        <v>0</v>
      </c>
      <c r="M135" s="28">
        <f t="shared" si="120"/>
        <v>14900</v>
      </c>
      <c r="N135" s="17">
        <v>20</v>
      </c>
      <c r="O135" s="17">
        <v>0</v>
      </c>
      <c r="P135" s="28">
        <f t="shared" si="104"/>
        <v>9933</v>
      </c>
      <c r="Q135" s="28">
        <f t="shared" si="105"/>
        <v>0</v>
      </c>
      <c r="R135" s="28">
        <f t="shared" si="106"/>
        <v>0</v>
      </c>
      <c r="S135" s="28">
        <v>0</v>
      </c>
      <c r="T135" s="28">
        <v>0</v>
      </c>
      <c r="U135" s="28">
        <v>0</v>
      </c>
      <c r="V135" s="28">
        <f t="shared" si="121"/>
        <v>9933</v>
      </c>
      <c r="W135" s="28">
        <f t="shared" si="122"/>
        <v>9933</v>
      </c>
      <c r="X135" s="28">
        <f t="shared" si="123"/>
        <v>9933</v>
      </c>
      <c r="Y135" s="28">
        <f t="shared" si="101"/>
        <v>1192</v>
      </c>
      <c r="Z135" s="28">
        <f t="shared" si="107"/>
        <v>75</v>
      </c>
      <c r="AA135" s="38">
        <v>0</v>
      </c>
      <c r="AB135" s="28">
        <v>0</v>
      </c>
      <c r="AC135" s="28">
        <v>0</v>
      </c>
      <c r="AD135" s="28">
        <f t="shared" si="124"/>
        <v>1267</v>
      </c>
      <c r="AE135" s="28">
        <f t="shared" si="114"/>
        <v>8666</v>
      </c>
      <c r="AF135" s="34" t="s">
        <v>90</v>
      </c>
      <c r="AG135" s="47">
        <v>44179</v>
      </c>
      <c r="AH135" s="58"/>
      <c r="AI135" s="56"/>
      <c r="AJ135" s="56"/>
      <c r="AK135" s="56"/>
      <c r="AL135" s="59"/>
      <c r="AM135" s="56"/>
      <c r="AN135" s="56"/>
      <c r="AO135" s="56"/>
      <c r="AP135" s="57"/>
    </row>
    <row r="136" spans="1:42" s="42" customFormat="1" ht="30.6" customHeight="1">
      <c r="A136" s="160">
        <v>127</v>
      </c>
      <c r="B136" s="45" t="s">
        <v>433</v>
      </c>
      <c r="C136" s="23" t="s">
        <v>439</v>
      </c>
      <c r="D136" s="23" t="s">
        <v>440</v>
      </c>
      <c r="E136" s="16" t="s">
        <v>314</v>
      </c>
      <c r="F136" s="263">
        <v>1115737829</v>
      </c>
      <c r="G136" s="60">
        <v>11884</v>
      </c>
      <c r="H136" s="127" t="s">
        <v>441</v>
      </c>
      <c r="I136" s="28">
        <v>14900</v>
      </c>
      <c r="J136" s="28">
        <v>0</v>
      </c>
      <c r="K136" s="28">
        <v>0</v>
      </c>
      <c r="L136" s="28">
        <v>0</v>
      </c>
      <c r="M136" s="28">
        <f t="shared" si="120"/>
        <v>14900</v>
      </c>
      <c r="N136" s="17">
        <v>10</v>
      </c>
      <c r="O136" s="17">
        <v>0</v>
      </c>
      <c r="P136" s="28">
        <f t="shared" si="104"/>
        <v>4967</v>
      </c>
      <c r="Q136" s="28">
        <f t="shared" si="105"/>
        <v>0</v>
      </c>
      <c r="R136" s="28">
        <f t="shared" si="106"/>
        <v>0</v>
      </c>
      <c r="S136" s="28">
        <v>0</v>
      </c>
      <c r="T136" s="28">
        <v>0</v>
      </c>
      <c r="U136" s="28">
        <v>0</v>
      </c>
      <c r="V136" s="28">
        <f t="shared" si="121"/>
        <v>4967</v>
      </c>
      <c r="W136" s="28">
        <f t="shared" si="122"/>
        <v>4967</v>
      </c>
      <c r="X136" s="28">
        <f t="shared" si="123"/>
        <v>4967</v>
      </c>
      <c r="Y136" s="28">
        <f t="shared" si="101"/>
        <v>596</v>
      </c>
      <c r="Z136" s="28">
        <f t="shared" si="107"/>
        <v>38</v>
      </c>
      <c r="AA136" s="38">
        <v>0</v>
      </c>
      <c r="AB136" s="28">
        <v>0</v>
      </c>
      <c r="AC136" s="28">
        <v>0</v>
      </c>
      <c r="AD136" s="28">
        <f t="shared" si="124"/>
        <v>634</v>
      </c>
      <c r="AE136" s="28">
        <f t="shared" si="114"/>
        <v>4333</v>
      </c>
      <c r="AF136" s="34" t="s">
        <v>90</v>
      </c>
      <c r="AG136" s="47">
        <v>44179</v>
      </c>
      <c r="AH136" s="58"/>
      <c r="AI136" s="56"/>
      <c r="AJ136" s="56"/>
      <c r="AK136" s="56"/>
      <c r="AL136" s="59"/>
      <c r="AM136" s="56"/>
      <c r="AN136" s="56"/>
      <c r="AO136" s="56"/>
      <c r="AP136" s="57"/>
    </row>
    <row r="137" spans="1:42" s="42" customFormat="1" ht="30.6" customHeight="1">
      <c r="A137" s="160">
        <v>128</v>
      </c>
      <c r="B137" s="45" t="s">
        <v>442</v>
      </c>
      <c r="C137" s="23" t="s">
        <v>443</v>
      </c>
      <c r="D137" s="12" t="s">
        <v>444</v>
      </c>
      <c r="E137" s="16" t="s">
        <v>305</v>
      </c>
      <c r="F137" s="17" t="s">
        <v>36</v>
      </c>
      <c r="G137" s="17">
        <v>11660</v>
      </c>
      <c r="H137" s="127" t="s">
        <v>445</v>
      </c>
      <c r="I137" s="28">
        <v>30000</v>
      </c>
      <c r="J137" s="28">
        <v>0</v>
      </c>
      <c r="K137" s="28">
        <v>0</v>
      </c>
      <c r="L137" s="28">
        <v>0</v>
      </c>
      <c r="M137" s="28">
        <f t="shared" si="120"/>
        <v>30000</v>
      </c>
      <c r="N137" s="17">
        <v>30</v>
      </c>
      <c r="O137" s="17">
        <v>0</v>
      </c>
      <c r="P137" s="28">
        <f t="shared" si="104"/>
        <v>30000</v>
      </c>
      <c r="Q137" s="28">
        <f t="shared" si="105"/>
        <v>0</v>
      </c>
      <c r="R137" s="28">
        <f t="shared" si="106"/>
        <v>0</v>
      </c>
      <c r="S137" s="28">
        <v>0</v>
      </c>
      <c r="T137" s="28">
        <v>0</v>
      </c>
      <c r="U137" s="28">
        <v>0</v>
      </c>
      <c r="V137" s="28">
        <f t="shared" si="121"/>
        <v>30000</v>
      </c>
      <c r="W137" s="28">
        <f t="shared" si="122"/>
        <v>15000</v>
      </c>
      <c r="X137" s="28">
        <v>0</v>
      </c>
      <c r="Y137" s="28">
        <f t="shared" si="101"/>
        <v>1800</v>
      </c>
      <c r="Z137" s="28">
        <f t="shared" si="107"/>
        <v>0</v>
      </c>
      <c r="AA137" s="38">
        <v>0</v>
      </c>
      <c r="AB137" s="28">
        <v>0</v>
      </c>
      <c r="AC137" s="28">
        <v>0</v>
      </c>
      <c r="AD137" s="28">
        <f t="shared" si="124"/>
        <v>1800</v>
      </c>
      <c r="AE137" s="28">
        <f t="shared" si="114"/>
        <v>28200</v>
      </c>
      <c r="AF137" s="34"/>
      <c r="AG137" s="47"/>
      <c r="AH137" s="56"/>
      <c r="AI137" s="57"/>
    </row>
    <row r="138" spans="1:42" s="42" customFormat="1" ht="30.6" customHeight="1">
      <c r="A138" s="13">
        <v>129</v>
      </c>
      <c r="B138" s="45" t="s">
        <v>442</v>
      </c>
      <c r="C138" s="12" t="s">
        <v>446</v>
      </c>
      <c r="D138" s="12" t="s">
        <v>447</v>
      </c>
      <c r="E138" s="16" t="s">
        <v>311</v>
      </c>
      <c r="F138" s="116">
        <v>1113404071</v>
      </c>
      <c r="G138" s="14">
        <v>1261</v>
      </c>
      <c r="H138" s="145" t="s">
        <v>448</v>
      </c>
      <c r="I138" s="28">
        <v>18000</v>
      </c>
      <c r="J138" s="28">
        <v>0</v>
      </c>
      <c r="K138" s="28">
        <v>0</v>
      </c>
      <c r="L138" s="28">
        <v>0</v>
      </c>
      <c r="M138" s="28">
        <f t="shared" si="120"/>
        <v>18000</v>
      </c>
      <c r="N138" s="17">
        <v>20</v>
      </c>
      <c r="O138" s="17">
        <v>0</v>
      </c>
      <c r="P138" s="28">
        <f t="shared" si="104"/>
        <v>12000</v>
      </c>
      <c r="Q138" s="28">
        <f t="shared" si="105"/>
        <v>0</v>
      </c>
      <c r="R138" s="28">
        <f t="shared" si="106"/>
        <v>0</v>
      </c>
      <c r="S138" s="28">
        <v>0</v>
      </c>
      <c r="T138" s="28">
        <v>0</v>
      </c>
      <c r="U138" s="28">
        <v>0</v>
      </c>
      <c r="V138" s="28">
        <f t="shared" si="121"/>
        <v>12000</v>
      </c>
      <c r="W138" s="28">
        <f t="shared" si="122"/>
        <v>12000</v>
      </c>
      <c r="X138" s="28">
        <f t="shared" ref="X138:X147" si="125">V138</f>
        <v>12000</v>
      </c>
      <c r="Y138" s="28">
        <f t="shared" si="101"/>
        <v>1440</v>
      </c>
      <c r="Z138" s="28">
        <f t="shared" si="107"/>
        <v>90</v>
      </c>
      <c r="AA138" s="38">
        <v>0</v>
      </c>
      <c r="AB138" s="28">
        <v>0</v>
      </c>
      <c r="AC138" s="28">
        <v>0</v>
      </c>
      <c r="AD138" s="28">
        <f t="shared" si="124"/>
        <v>1530</v>
      </c>
      <c r="AE138" s="28">
        <f t="shared" si="114"/>
        <v>10470</v>
      </c>
      <c r="AF138" s="34" t="s">
        <v>90</v>
      </c>
      <c r="AG138" s="47">
        <v>44183</v>
      </c>
      <c r="AI138" s="56"/>
      <c r="AJ138" s="56"/>
      <c r="AK138" s="56"/>
      <c r="AL138" s="56"/>
      <c r="AM138" s="56"/>
      <c r="AN138" s="56"/>
      <c r="AO138" s="56"/>
      <c r="AP138" s="57"/>
    </row>
    <row r="139" spans="1:42" s="42" customFormat="1" ht="30.6" customHeight="1">
      <c r="A139" s="160">
        <v>130</v>
      </c>
      <c r="B139" s="45" t="s">
        <v>442</v>
      </c>
      <c r="C139" s="121" t="s">
        <v>449</v>
      </c>
      <c r="D139" s="23" t="s">
        <v>450</v>
      </c>
      <c r="E139" s="16" t="s">
        <v>311</v>
      </c>
      <c r="F139" s="116">
        <v>1113636118</v>
      </c>
      <c r="G139" s="14">
        <v>1328</v>
      </c>
      <c r="H139" s="145" t="s">
        <v>451</v>
      </c>
      <c r="I139" s="208">
        <v>16400</v>
      </c>
      <c r="J139" s="28">
        <v>0</v>
      </c>
      <c r="K139" s="28">
        <v>0</v>
      </c>
      <c r="L139" s="28">
        <v>0</v>
      </c>
      <c r="M139" s="28">
        <f t="shared" si="120"/>
        <v>16400</v>
      </c>
      <c r="N139" s="17">
        <v>30</v>
      </c>
      <c r="O139" s="17">
        <v>0</v>
      </c>
      <c r="P139" s="28">
        <f t="shared" si="104"/>
        <v>16400</v>
      </c>
      <c r="Q139" s="28">
        <f t="shared" si="105"/>
        <v>0</v>
      </c>
      <c r="R139" s="28">
        <f t="shared" si="106"/>
        <v>0</v>
      </c>
      <c r="S139" s="28">
        <v>0</v>
      </c>
      <c r="T139" s="28">
        <v>0</v>
      </c>
      <c r="U139" s="28">
        <v>0</v>
      </c>
      <c r="V139" s="28">
        <f t="shared" si="121"/>
        <v>16400</v>
      </c>
      <c r="W139" s="28">
        <f t="shared" si="122"/>
        <v>15000</v>
      </c>
      <c r="X139" s="28">
        <f t="shared" si="125"/>
        <v>16400</v>
      </c>
      <c r="Y139" s="28">
        <f t="shared" si="101"/>
        <v>1800</v>
      </c>
      <c r="Z139" s="28">
        <f t="shared" si="107"/>
        <v>123</v>
      </c>
      <c r="AA139" s="38">
        <v>0</v>
      </c>
      <c r="AB139" s="28">
        <v>0</v>
      </c>
      <c r="AC139" s="28">
        <v>0</v>
      </c>
      <c r="AD139" s="28">
        <f t="shared" si="124"/>
        <v>1923</v>
      </c>
      <c r="AE139" s="28">
        <f t="shared" si="114"/>
        <v>14477</v>
      </c>
      <c r="AF139" s="34" t="s">
        <v>90</v>
      </c>
      <c r="AG139" s="47">
        <v>44183</v>
      </c>
      <c r="AH139" s="40"/>
      <c r="AI139" s="56"/>
      <c r="AJ139" s="56"/>
      <c r="AK139" s="56"/>
      <c r="AL139" s="64"/>
      <c r="AM139" s="56"/>
      <c r="AN139" s="56"/>
      <c r="AO139" s="56"/>
      <c r="AP139" s="57"/>
    </row>
    <row r="140" spans="1:42" s="42" customFormat="1" ht="30.6" customHeight="1">
      <c r="A140" s="160">
        <v>131</v>
      </c>
      <c r="B140" s="45" t="s">
        <v>442</v>
      </c>
      <c r="C140" s="23" t="s">
        <v>452</v>
      </c>
      <c r="D140" s="12" t="s">
        <v>453</v>
      </c>
      <c r="E140" s="16" t="s">
        <v>311</v>
      </c>
      <c r="F140" s="14">
        <v>1112203856</v>
      </c>
      <c r="G140" s="14">
        <v>1345</v>
      </c>
      <c r="H140" s="145" t="s">
        <v>454</v>
      </c>
      <c r="I140" s="28">
        <v>16400</v>
      </c>
      <c r="J140" s="28">
        <v>0</v>
      </c>
      <c r="K140" s="28">
        <v>0</v>
      </c>
      <c r="L140" s="28">
        <v>0</v>
      </c>
      <c r="M140" s="28">
        <f t="shared" si="120"/>
        <v>16400</v>
      </c>
      <c r="N140" s="17">
        <v>0</v>
      </c>
      <c r="O140" s="17">
        <v>0</v>
      </c>
      <c r="P140" s="28">
        <f t="shared" si="104"/>
        <v>0</v>
      </c>
      <c r="Q140" s="28">
        <f t="shared" si="105"/>
        <v>0</v>
      </c>
      <c r="R140" s="28">
        <f t="shared" si="106"/>
        <v>0</v>
      </c>
      <c r="S140" s="28">
        <v>0</v>
      </c>
      <c r="T140" s="28">
        <v>0</v>
      </c>
      <c r="U140" s="28">
        <v>0</v>
      </c>
      <c r="V140" s="28">
        <f t="shared" si="121"/>
        <v>0</v>
      </c>
      <c r="W140" s="28">
        <f t="shared" si="122"/>
        <v>0</v>
      </c>
      <c r="X140" s="28">
        <f t="shared" si="125"/>
        <v>0</v>
      </c>
      <c r="Y140" s="28">
        <f t="shared" si="101"/>
        <v>0</v>
      </c>
      <c r="Z140" s="28">
        <f t="shared" si="107"/>
        <v>0</v>
      </c>
      <c r="AA140" s="38">
        <v>0</v>
      </c>
      <c r="AB140" s="28">
        <v>0</v>
      </c>
      <c r="AC140" s="28">
        <v>0</v>
      </c>
      <c r="AD140" s="28">
        <f t="shared" si="124"/>
        <v>0</v>
      </c>
      <c r="AE140" s="28">
        <f t="shared" si="114"/>
        <v>0</v>
      </c>
      <c r="AF140" s="34"/>
      <c r="AG140" s="47"/>
      <c r="AI140" s="56"/>
      <c r="AJ140" s="56"/>
      <c r="AK140" s="56"/>
      <c r="AL140" s="59"/>
      <c r="AM140" s="56"/>
      <c r="AN140" s="56"/>
      <c r="AO140" s="56"/>
      <c r="AP140" s="57"/>
    </row>
    <row r="141" spans="1:42" s="42" customFormat="1" ht="30.6" customHeight="1">
      <c r="A141" s="13">
        <v>132</v>
      </c>
      <c r="B141" s="45" t="s">
        <v>442</v>
      </c>
      <c r="C141" s="23" t="s">
        <v>455</v>
      </c>
      <c r="D141" s="131" t="s">
        <v>282</v>
      </c>
      <c r="E141" s="16" t="s">
        <v>314</v>
      </c>
      <c r="F141" s="16">
        <v>1115213620</v>
      </c>
      <c r="G141" s="17">
        <v>11596</v>
      </c>
      <c r="H141" s="115">
        <v>101223630484</v>
      </c>
      <c r="I141" s="28">
        <v>14900</v>
      </c>
      <c r="J141" s="28">
        <v>0</v>
      </c>
      <c r="K141" s="28">
        <v>0</v>
      </c>
      <c r="L141" s="28">
        <v>0</v>
      </c>
      <c r="M141" s="28">
        <f t="shared" si="120"/>
        <v>14900</v>
      </c>
      <c r="N141" s="17">
        <v>15</v>
      </c>
      <c r="O141" s="17">
        <v>0</v>
      </c>
      <c r="P141" s="28">
        <f t="shared" si="104"/>
        <v>7450</v>
      </c>
      <c r="Q141" s="28">
        <f t="shared" si="105"/>
        <v>0</v>
      </c>
      <c r="R141" s="28">
        <f t="shared" si="106"/>
        <v>0</v>
      </c>
      <c r="S141" s="28">
        <v>0</v>
      </c>
      <c r="T141" s="28">
        <v>0</v>
      </c>
      <c r="U141" s="28">
        <v>0</v>
      </c>
      <c r="V141" s="28">
        <f t="shared" si="121"/>
        <v>7450</v>
      </c>
      <c r="W141" s="28">
        <f t="shared" si="122"/>
        <v>7450</v>
      </c>
      <c r="X141" s="28">
        <f t="shared" si="125"/>
        <v>7450</v>
      </c>
      <c r="Y141" s="28">
        <f t="shared" si="101"/>
        <v>894</v>
      </c>
      <c r="Z141" s="28">
        <f t="shared" si="107"/>
        <v>56</v>
      </c>
      <c r="AA141" s="38">
        <v>0</v>
      </c>
      <c r="AB141" s="28">
        <v>0</v>
      </c>
      <c r="AC141" s="28">
        <v>0</v>
      </c>
      <c r="AD141" s="28">
        <f>+Y141+Z141+AA141+AB141+AC141</f>
        <v>950</v>
      </c>
      <c r="AE141" s="28">
        <f>V141-AD141</f>
        <v>6500</v>
      </c>
      <c r="AF141" s="34" t="s">
        <v>90</v>
      </c>
      <c r="AG141" s="47">
        <v>44183</v>
      </c>
      <c r="AI141" s="56"/>
      <c r="AJ141" s="56"/>
      <c r="AK141" s="56"/>
      <c r="AL141" s="57"/>
    </row>
    <row r="142" spans="1:42" s="42" customFormat="1" ht="30.6" customHeight="1">
      <c r="A142" s="160">
        <v>133</v>
      </c>
      <c r="B142" s="45" t="s">
        <v>442</v>
      </c>
      <c r="C142" s="23" t="s">
        <v>456</v>
      </c>
      <c r="D142" s="23" t="s">
        <v>443</v>
      </c>
      <c r="E142" s="16" t="s">
        <v>314</v>
      </c>
      <c r="F142" s="16">
        <v>1115291004</v>
      </c>
      <c r="G142" s="14">
        <v>11635</v>
      </c>
      <c r="H142" s="115" t="s">
        <v>457</v>
      </c>
      <c r="I142" s="28">
        <v>18000</v>
      </c>
      <c r="J142" s="28">
        <v>0</v>
      </c>
      <c r="K142" s="28">
        <v>0</v>
      </c>
      <c r="L142" s="28">
        <v>0</v>
      </c>
      <c r="M142" s="28">
        <f t="shared" si="120"/>
        <v>18000</v>
      </c>
      <c r="N142" s="17">
        <v>30</v>
      </c>
      <c r="O142" s="17">
        <v>0</v>
      </c>
      <c r="P142" s="28">
        <f t="shared" si="104"/>
        <v>18000</v>
      </c>
      <c r="Q142" s="28">
        <f t="shared" si="105"/>
        <v>0</v>
      </c>
      <c r="R142" s="28">
        <f t="shared" si="106"/>
        <v>0</v>
      </c>
      <c r="S142" s="28">
        <v>0</v>
      </c>
      <c r="T142" s="28">
        <v>0</v>
      </c>
      <c r="U142" s="28">
        <v>0</v>
      </c>
      <c r="V142" s="28">
        <f t="shared" si="121"/>
        <v>18000</v>
      </c>
      <c r="W142" s="28">
        <f t="shared" si="122"/>
        <v>15000</v>
      </c>
      <c r="X142" s="28">
        <f t="shared" si="125"/>
        <v>18000</v>
      </c>
      <c r="Y142" s="28">
        <f t="shared" si="101"/>
        <v>1800</v>
      </c>
      <c r="Z142" s="28">
        <f t="shared" si="107"/>
        <v>135</v>
      </c>
      <c r="AA142" s="38">
        <v>0</v>
      </c>
      <c r="AB142" s="28">
        <v>0</v>
      </c>
      <c r="AC142" s="28">
        <v>0</v>
      </c>
      <c r="AD142" s="28">
        <f t="shared" ref="AD142:AD147" si="126">+Y142+Z142+AA142+AB142+AC142</f>
        <v>1935</v>
      </c>
      <c r="AE142" s="28">
        <f t="shared" ref="AE142:AE147" si="127">V142-AD142</f>
        <v>16065</v>
      </c>
      <c r="AF142" s="34" t="s">
        <v>90</v>
      </c>
      <c r="AG142" s="47">
        <v>44183</v>
      </c>
      <c r="AI142" s="56"/>
      <c r="AJ142" s="56"/>
      <c r="AK142" s="56"/>
      <c r="AL142" s="57"/>
    </row>
    <row r="143" spans="1:42" s="42" customFormat="1" ht="30.6" customHeight="1">
      <c r="A143" s="160">
        <v>134</v>
      </c>
      <c r="B143" s="45" t="s">
        <v>442</v>
      </c>
      <c r="C143" s="23" t="s">
        <v>458</v>
      </c>
      <c r="D143" s="61" t="s">
        <v>459</v>
      </c>
      <c r="E143" s="16" t="s">
        <v>314</v>
      </c>
      <c r="F143" s="62">
        <v>1115153456</v>
      </c>
      <c r="G143" s="14">
        <v>11717</v>
      </c>
      <c r="H143" s="80" t="s">
        <v>460</v>
      </c>
      <c r="I143" s="28">
        <v>14900</v>
      </c>
      <c r="J143" s="28">
        <v>0</v>
      </c>
      <c r="K143" s="28">
        <v>0</v>
      </c>
      <c r="L143" s="28">
        <v>0</v>
      </c>
      <c r="M143" s="28">
        <f t="shared" si="120"/>
        <v>14900</v>
      </c>
      <c r="N143" s="17">
        <v>21</v>
      </c>
      <c r="O143" s="17">
        <v>0</v>
      </c>
      <c r="P143" s="28">
        <f t="shared" si="104"/>
        <v>10430</v>
      </c>
      <c r="Q143" s="28">
        <f t="shared" si="105"/>
        <v>0</v>
      </c>
      <c r="R143" s="28">
        <f t="shared" si="106"/>
        <v>0</v>
      </c>
      <c r="S143" s="28">
        <v>0</v>
      </c>
      <c r="T143" s="28">
        <v>0</v>
      </c>
      <c r="U143" s="28">
        <v>0</v>
      </c>
      <c r="V143" s="28">
        <f t="shared" si="121"/>
        <v>10430</v>
      </c>
      <c r="W143" s="28">
        <f t="shared" si="122"/>
        <v>10430</v>
      </c>
      <c r="X143" s="28">
        <f t="shared" si="125"/>
        <v>10430</v>
      </c>
      <c r="Y143" s="28">
        <f t="shared" si="101"/>
        <v>1252</v>
      </c>
      <c r="Z143" s="28">
        <f t="shared" si="107"/>
        <v>79</v>
      </c>
      <c r="AA143" s="38">
        <v>0</v>
      </c>
      <c r="AB143" s="28">
        <v>0</v>
      </c>
      <c r="AC143" s="28">
        <v>0</v>
      </c>
      <c r="AD143" s="28">
        <f t="shared" si="126"/>
        <v>1331</v>
      </c>
      <c r="AE143" s="28">
        <f t="shared" si="127"/>
        <v>9099</v>
      </c>
      <c r="AF143" s="34" t="s">
        <v>90</v>
      </c>
      <c r="AG143" s="47">
        <v>44183</v>
      </c>
      <c r="AI143" s="56"/>
      <c r="AJ143" s="56"/>
      <c r="AK143" s="56"/>
      <c r="AL143" s="57"/>
    </row>
    <row r="144" spans="1:42" s="42" customFormat="1" ht="30.6" customHeight="1">
      <c r="A144" s="13">
        <v>135</v>
      </c>
      <c r="B144" s="45" t="s">
        <v>442</v>
      </c>
      <c r="C144" s="12" t="s">
        <v>461</v>
      </c>
      <c r="D144" s="12" t="s">
        <v>462</v>
      </c>
      <c r="E144" s="16" t="s">
        <v>311</v>
      </c>
      <c r="F144" s="16">
        <v>1013763164</v>
      </c>
      <c r="G144" s="192">
        <v>11907</v>
      </c>
      <c r="H144" s="80" t="s">
        <v>463</v>
      </c>
      <c r="I144" s="28">
        <v>20000</v>
      </c>
      <c r="J144" s="28">
        <v>0</v>
      </c>
      <c r="K144" s="28">
        <v>0</v>
      </c>
      <c r="L144" s="28">
        <v>0</v>
      </c>
      <c r="M144" s="28">
        <f>I144+J144+K144+L144</f>
        <v>20000</v>
      </c>
      <c r="N144" s="17">
        <v>20</v>
      </c>
      <c r="O144" s="17">
        <v>0</v>
      </c>
      <c r="P144" s="28">
        <f t="shared" si="104"/>
        <v>13333</v>
      </c>
      <c r="Q144" s="28">
        <f t="shared" si="105"/>
        <v>0</v>
      </c>
      <c r="R144" s="28">
        <f t="shared" si="106"/>
        <v>0</v>
      </c>
      <c r="S144" s="28">
        <v>0</v>
      </c>
      <c r="T144" s="28">
        <v>0</v>
      </c>
      <c r="U144" s="28">
        <v>0</v>
      </c>
      <c r="V144" s="28">
        <f>P144+Q144+R144+S144+T144+U144</f>
        <v>13333</v>
      </c>
      <c r="W144" s="28">
        <f>IF(P144&gt;15000,15000,P144)</f>
        <v>13333</v>
      </c>
      <c r="X144" s="28">
        <f>V144</f>
        <v>13333</v>
      </c>
      <c r="Y144" s="28">
        <f>ROUND(W144*12%,0)</f>
        <v>1600</v>
      </c>
      <c r="Z144" s="28">
        <f>CEILING(X144*0.75%,1)</f>
        <v>100</v>
      </c>
      <c r="AA144" s="38">
        <v>0</v>
      </c>
      <c r="AB144" s="28">
        <v>0</v>
      </c>
      <c r="AC144" s="28">
        <v>0</v>
      </c>
      <c r="AD144" s="28">
        <f>+Y144+Z144+AA144+AB144+AC144</f>
        <v>1700</v>
      </c>
      <c r="AE144" s="28">
        <f>V144-AD144</f>
        <v>11633</v>
      </c>
      <c r="AF144" s="34" t="s">
        <v>90</v>
      </c>
      <c r="AG144" s="47">
        <v>44183</v>
      </c>
      <c r="AH144" s="56"/>
      <c r="AI144" s="56"/>
      <c r="AJ144" s="56"/>
      <c r="AK144" s="56"/>
      <c r="AL144" s="56"/>
      <c r="AM144" s="56"/>
      <c r="AN144" s="56"/>
      <c r="AO144" s="56"/>
      <c r="AP144" s="57"/>
    </row>
    <row r="145" spans="1:42" s="42" customFormat="1" ht="30.6" customHeight="1">
      <c r="A145" s="160">
        <v>136</v>
      </c>
      <c r="B145" s="45" t="s">
        <v>442</v>
      </c>
      <c r="C145" s="23" t="s">
        <v>201</v>
      </c>
      <c r="D145" s="23" t="s">
        <v>464</v>
      </c>
      <c r="E145" s="16" t="s">
        <v>314</v>
      </c>
      <c r="F145" s="62">
        <v>1115521949</v>
      </c>
      <c r="G145" s="14">
        <v>11770</v>
      </c>
      <c r="H145" s="115" t="s">
        <v>465</v>
      </c>
      <c r="I145" s="28">
        <v>14900</v>
      </c>
      <c r="J145" s="28">
        <v>0</v>
      </c>
      <c r="K145" s="28">
        <v>0</v>
      </c>
      <c r="L145" s="28">
        <v>0</v>
      </c>
      <c r="M145" s="28">
        <f t="shared" si="120"/>
        <v>14900</v>
      </c>
      <c r="N145" s="17">
        <v>0</v>
      </c>
      <c r="O145" s="17">
        <v>0</v>
      </c>
      <c r="P145" s="28">
        <f t="shared" si="104"/>
        <v>0</v>
      </c>
      <c r="Q145" s="28">
        <f t="shared" si="105"/>
        <v>0</v>
      </c>
      <c r="R145" s="28">
        <f t="shared" si="106"/>
        <v>0</v>
      </c>
      <c r="S145" s="28">
        <v>0</v>
      </c>
      <c r="T145" s="28">
        <v>0</v>
      </c>
      <c r="U145" s="28">
        <v>0</v>
      </c>
      <c r="V145" s="28">
        <f t="shared" si="121"/>
        <v>0</v>
      </c>
      <c r="W145" s="28">
        <f t="shared" si="122"/>
        <v>0</v>
      </c>
      <c r="X145" s="28">
        <f t="shared" si="125"/>
        <v>0</v>
      </c>
      <c r="Y145" s="28">
        <f t="shared" si="101"/>
        <v>0</v>
      </c>
      <c r="Z145" s="28">
        <f t="shared" si="107"/>
        <v>0</v>
      </c>
      <c r="AA145" s="38">
        <v>0</v>
      </c>
      <c r="AB145" s="28">
        <v>0</v>
      </c>
      <c r="AC145" s="28">
        <v>0</v>
      </c>
      <c r="AD145" s="28">
        <f t="shared" si="126"/>
        <v>0</v>
      </c>
      <c r="AE145" s="28">
        <f t="shared" si="127"/>
        <v>0</v>
      </c>
      <c r="AF145" s="34"/>
      <c r="AG145" s="47"/>
      <c r="AI145" s="56"/>
      <c r="AJ145" s="56"/>
      <c r="AK145" s="56"/>
      <c r="AL145" s="57"/>
    </row>
    <row r="146" spans="1:42" s="42" customFormat="1" ht="30.6" customHeight="1">
      <c r="A146" s="160">
        <v>137</v>
      </c>
      <c r="B146" s="45" t="s">
        <v>442</v>
      </c>
      <c r="C146" s="23" t="s">
        <v>466</v>
      </c>
      <c r="D146" s="92" t="s">
        <v>467</v>
      </c>
      <c r="E146" s="16" t="s">
        <v>314</v>
      </c>
      <c r="F146" s="209">
        <v>1114887030</v>
      </c>
      <c r="G146" s="62">
        <v>11880</v>
      </c>
      <c r="H146" s="127" t="s">
        <v>468</v>
      </c>
      <c r="I146" s="28">
        <v>14900</v>
      </c>
      <c r="J146" s="28">
        <v>0</v>
      </c>
      <c r="K146" s="28">
        <v>0</v>
      </c>
      <c r="L146" s="28">
        <v>0</v>
      </c>
      <c r="M146" s="28">
        <f t="shared" si="120"/>
        <v>14900</v>
      </c>
      <c r="N146" s="17">
        <v>26</v>
      </c>
      <c r="O146" s="17">
        <v>0</v>
      </c>
      <c r="P146" s="28">
        <f t="shared" si="104"/>
        <v>12913</v>
      </c>
      <c r="Q146" s="28">
        <f t="shared" si="105"/>
        <v>0</v>
      </c>
      <c r="R146" s="28">
        <f t="shared" si="106"/>
        <v>0</v>
      </c>
      <c r="S146" s="28">
        <v>0</v>
      </c>
      <c r="T146" s="28">
        <v>0</v>
      </c>
      <c r="U146" s="28">
        <v>0</v>
      </c>
      <c r="V146" s="28">
        <f t="shared" si="121"/>
        <v>12913</v>
      </c>
      <c r="W146" s="28">
        <f t="shared" si="122"/>
        <v>12913</v>
      </c>
      <c r="X146" s="28">
        <f t="shared" si="125"/>
        <v>12913</v>
      </c>
      <c r="Y146" s="28">
        <f t="shared" si="101"/>
        <v>1550</v>
      </c>
      <c r="Z146" s="28">
        <f t="shared" si="107"/>
        <v>97</v>
      </c>
      <c r="AA146" s="38">
        <v>0</v>
      </c>
      <c r="AB146" s="28">
        <v>0</v>
      </c>
      <c r="AC146" s="28">
        <v>0</v>
      </c>
      <c r="AD146" s="28">
        <f t="shared" si="126"/>
        <v>1647</v>
      </c>
      <c r="AE146" s="28">
        <f t="shared" si="127"/>
        <v>11266</v>
      </c>
      <c r="AF146" s="34" t="s">
        <v>90</v>
      </c>
      <c r="AG146" s="47">
        <v>44183</v>
      </c>
      <c r="AI146" s="56"/>
      <c r="AJ146" s="56"/>
      <c r="AK146" s="56"/>
      <c r="AL146" s="57"/>
    </row>
    <row r="147" spans="1:42" s="42" customFormat="1" ht="30.6" customHeight="1">
      <c r="A147" s="13">
        <v>138</v>
      </c>
      <c r="B147" s="45" t="s">
        <v>442</v>
      </c>
      <c r="C147" s="23" t="s">
        <v>469</v>
      </c>
      <c r="D147" s="23" t="s">
        <v>470</v>
      </c>
      <c r="E147" s="16" t="s">
        <v>314</v>
      </c>
      <c r="F147" s="210" t="s">
        <v>471</v>
      </c>
      <c r="G147" s="62">
        <v>11904</v>
      </c>
      <c r="H147" s="127" t="s">
        <v>472</v>
      </c>
      <c r="I147" s="28">
        <v>14900</v>
      </c>
      <c r="J147" s="28">
        <v>0</v>
      </c>
      <c r="K147" s="28">
        <v>0</v>
      </c>
      <c r="L147" s="28">
        <v>0</v>
      </c>
      <c r="M147" s="28">
        <f t="shared" si="120"/>
        <v>14900</v>
      </c>
      <c r="N147" s="17">
        <v>28</v>
      </c>
      <c r="O147" s="17">
        <v>0</v>
      </c>
      <c r="P147" s="28">
        <f t="shared" si="104"/>
        <v>13907</v>
      </c>
      <c r="Q147" s="28">
        <f t="shared" si="105"/>
        <v>0</v>
      </c>
      <c r="R147" s="28">
        <f t="shared" si="106"/>
        <v>0</v>
      </c>
      <c r="S147" s="28">
        <v>0</v>
      </c>
      <c r="T147" s="28">
        <v>0</v>
      </c>
      <c r="U147" s="28">
        <v>0</v>
      </c>
      <c r="V147" s="28">
        <f t="shared" si="121"/>
        <v>13907</v>
      </c>
      <c r="W147" s="28">
        <f t="shared" si="122"/>
        <v>13907</v>
      </c>
      <c r="X147" s="28">
        <f t="shared" si="125"/>
        <v>13907</v>
      </c>
      <c r="Y147" s="28">
        <f t="shared" si="101"/>
        <v>1669</v>
      </c>
      <c r="Z147" s="28">
        <f t="shared" si="107"/>
        <v>105</v>
      </c>
      <c r="AA147" s="38">
        <v>0</v>
      </c>
      <c r="AB147" s="28">
        <v>0</v>
      </c>
      <c r="AC147" s="28">
        <v>0</v>
      </c>
      <c r="AD147" s="28">
        <f t="shared" si="126"/>
        <v>1774</v>
      </c>
      <c r="AE147" s="28">
        <f t="shared" si="127"/>
        <v>12133</v>
      </c>
      <c r="AF147" s="34" t="s">
        <v>90</v>
      </c>
      <c r="AG147" s="47">
        <v>44183</v>
      </c>
      <c r="AI147" s="56"/>
      <c r="AJ147" s="56"/>
      <c r="AK147" s="56"/>
      <c r="AL147" s="57"/>
    </row>
    <row r="148" spans="1:42" s="42" customFormat="1" ht="30.6" customHeight="1">
      <c r="A148" s="160">
        <v>139</v>
      </c>
      <c r="B148" s="45" t="s">
        <v>442</v>
      </c>
      <c r="C148" s="121" t="s">
        <v>473</v>
      </c>
      <c r="D148" s="12" t="s">
        <v>474</v>
      </c>
      <c r="E148" s="16" t="s">
        <v>305</v>
      </c>
      <c r="F148" s="116">
        <v>1114138697</v>
      </c>
      <c r="G148" s="14">
        <v>1396</v>
      </c>
      <c r="H148" s="145" t="s">
        <v>475</v>
      </c>
      <c r="I148" s="28">
        <v>18000</v>
      </c>
      <c r="J148" s="28">
        <v>0</v>
      </c>
      <c r="K148" s="28">
        <v>0</v>
      </c>
      <c r="L148" s="28">
        <v>0</v>
      </c>
      <c r="M148" s="28">
        <f>I148+J148+K148+L148</f>
        <v>18000</v>
      </c>
      <c r="N148" s="17">
        <v>25</v>
      </c>
      <c r="O148" s="17">
        <v>0</v>
      </c>
      <c r="P148" s="28">
        <f t="shared" si="104"/>
        <v>15000</v>
      </c>
      <c r="Q148" s="28">
        <f t="shared" si="105"/>
        <v>0</v>
      </c>
      <c r="R148" s="28">
        <f t="shared" si="106"/>
        <v>0</v>
      </c>
      <c r="S148" s="28">
        <v>0</v>
      </c>
      <c r="T148" s="28">
        <v>0</v>
      </c>
      <c r="U148" s="28">
        <v>0</v>
      </c>
      <c r="V148" s="28">
        <f>P148+Q148+R148+S148+T148+U148</f>
        <v>15000</v>
      </c>
      <c r="W148" s="28">
        <f>IF(P148&gt;15000,15000,P148)</f>
        <v>15000</v>
      </c>
      <c r="X148" s="28">
        <f>V148</f>
        <v>15000</v>
      </c>
      <c r="Y148" s="28">
        <f t="shared" si="101"/>
        <v>1800</v>
      </c>
      <c r="Z148" s="28">
        <f>CEILING(X148*0.75%,1)</f>
        <v>113</v>
      </c>
      <c r="AA148" s="38">
        <v>0</v>
      </c>
      <c r="AB148" s="28">
        <v>0</v>
      </c>
      <c r="AC148" s="28">
        <v>0</v>
      </c>
      <c r="AD148" s="28">
        <f>+Y148+Z148+AA148+AB148+AC148</f>
        <v>1913</v>
      </c>
      <c r="AE148" s="28">
        <f>V148-AD148</f>
        <v>13087</v>
      </c>
      <c r="AF148" s="34" t="s">
        <v>90</v>
      </c>
      <c r="AG148" s="47">
        <v>44183</v>
      </c>
      <c r="AH148" s="56"/>
      <c r="AI148" s="56"/>
      <c r="AJ148" s="56"/>
      <c r="AK148" s="56"/>
      <c r="AL148" s="56"/>
      <c r="AM148" s="56"/>
      <c r="AN148" s="56"/>
      <c r="AO148" s="56"/>
      <c r="AP148" s="57"/>
    </row>
    <row r="149" spans="1:42" s="42" customFormat="1" ht="30.6" customHeight="1">
      <c r="A149" s="160">
        <v>140</v>
      </c>
      <c r="B149" s="45" t="s">
        <v>442</v>
      </c>
      <c r="C149" s="23" t="s">
        <v>476</v>
      </c>
      <c r="D149" s="23" t="s">
        <v>477</v>
      </c>
      <c r="E149" s="16" t="s">
        <v>314</v>
      </c>
      <c r="F149" s="83">
        <v>1115302458</v>
      </c>
      <c r="G149" s="83">
        <v>11642</v>
      </c>
      <c r="H149" s="115" t="s">
        <v>478</v>
      </c>
      <c r="I149" s="28">
        <v>14900</v>
      </c>
      <c r="J149" s="28">
        <v>0</v>
      </c>
      <c r="K149" s="28">
        <v>0</v>
      </c>
      <c r="L149" s="28">
        <v>0</v>
      </c>
      <c r="M149" s="28">
        <f>I149+J149+K149+L149</f>
        <v>14900</v>
      </c>
      <c r="N149" s="17">
        <v>0</v>
      </c>
      <c r="O149" s="17">
        <v>0</v>
      </c>
      <c r="P149" s="28">
        <f t="shared" si="104"/>
        <v>0</v>
      </c>
      <c r="Q149" s="28">
        <f t="shared" si="105"/>
        <v>0</v>
      </c>
      <c r="R149" s="28">
        <f t="shared" si="106"/>
        <v>0</v>
      </c>
      <c r="S149" s="28">
        <v>0</v>
      </c>
      <c r="T149" s="28">
        <v>0</v>
      </c>
      <c r="U149" s="28">
        <v>0</v>
      </c>
      <c r="V149" s="28">
        <f>P149+Q149+R149+S149+T149+U149</f>
        <v>0</v>
      </c>
      <c r="W149" s="28">
        <f>IF(P149&gt;15000,15000,P149)</f>
        <v>0</v>
      </c>
      <c r="X149" s="28">
        <f>V149</f>
        <v>0</v>
      </c>
      <c r="Y149" s="28">
        <f t="shared" si="101"/>
        <v>0</v>
      </c>
      <c r="Z149" s="28">
        <f>CEILING(X149*0.75%,1)</f>
        <v>0</v>
      </c>
      <c r="AA149" s="38">
        <v>0</v>
      </c>
      <c r="AB149" s="28">
        <v>0</v>
      </c>
      <c r="AC149" s="28">
        <v>0</v>
      </c>
      <c r="AD149" s="28">
        <f>+Y149+Z149+AA149+AB149+AC149</f>
        <v>0</v>
      </c>
      <c r="AE149" s="28">
        <f>V149-AD149</f>
        <v>0</v>
      </c>
      <c r="AF149" s="34"/>
      <c r="AG149" s="47"/>
      <c r="AH149" s="56"/>
      <c r="AI149" s="56"/>
      <c r="AJ149" s="56"/>
      <c r="AK149" s="56"/>
      <c r="AL149" s="56"/>
      <c r="AM149" s="56"/>
      <c r="AN149" s="56"/>
      <c r="AO149" s="56"/>
      <c r="AP149" s="57"/>
    </row>
    <row r="150" spans="1:42" s="42" customFormat="1" ht="30.6" customHeight="1">
      <c r="A150" s="13">
        <v>141</v>
      </c>
      <c r="B150" s="45" t="s">
        <v>442</v>
      </c>
      <c r="C150" s="264" t="s">
        <v>479</v>
      </c>
      <c r="D150" s="140" t="s">
        <v>480</v>
      </c>
      <c r="E150" s="16" t="s">
        <v>314</v>
      </c>
      <c r="F150" s="210" t="s">
        <v>481</v>
      </c>
      <c r="G150" s="160">
        <v>11920</v>
      </c>
      <c r="H150" s="156" t="s">
        <v>482</v>
      </c>
      <c r="I150" s="28">
        <v>14900</v>
      </c>
      <c r="J150" s="28">
        <v>0</v>
      </c>
      <c r="K150" s="28">
        <v>0</v>
      </c>
      <c r="L150" s="28">
        <v>0</v>
      </c>
      <c r="M150" s="28">
        <f t="shared" ref="M150:M157" si="128">I150+J150+K150+L150</f>
        <v>14900</v>
      </c>
      <c r="N150" s="17">
        <v>30</v>
      </c>
      <c r="O150" s="17">
        <v>0</v>
      </c>
      <c r="P150" s="28">
        <f t="shared" si="104"/>
        <v>14900</v>
      </c>
      <c r="Q150" s="28">
        <f t="shared" si="105"/>
        <v>0</v>
      </c>
      <c r="R150" s="28">
        <f t="shared" si="106"/>
        <v>0</v>
      </c>
      <c r="S150" s="28">
        <v>0</v>
      </c>
      <c r="T150" s="28">
        <v>0</v>
      </c>
      <c r="U150" s="28">
        <v>0</v>
      </c>
      <c r="V150" s="28">
        <f t="shared" ref="V150:V157" si="129">P150+Q150+R150+S150+T150+U150</f>
        <v>14900</v>
      </c>
      <c r="W150" s="28">
        <f t="shared" ref="W150:W157" si="130">IF(P150&gt;15000,15000,P150)</f>
        <v>14900</v>
      </c>
      <c r="X150" s="28">
        <f t="shared" ref="X150:X157" si="131">V150</f>
        <v>14900</v>
      </c>
      <c r="Y150" s="28">
        <f t="shared" si="101"/>
        <v>1788</v>
      </c>
      <c r="Z150" s="28">
        <f t="shared" ref="Z150:Z213" si="132">CEILING(X150*0.75%,1)</f>
        <v>112</v>
      </c>
      <c r="AA150" s="38">
        <v>0</v>
      </c>
      <c r="AB150" s="28">
        <v>0</v>
      </c>
      <c r="AC150" s="28">
        <v>0</v>
      </c>
      <c r="AD150" s="28">
        <f t="shared" ref="AD150:AD157" si="133">+Y150+Z150+AA150+AB150+AC150</f>
        <v>1900</v>
      </c>
      <c r="AE150" s="28">
        <f t="shared" ref="AE150:AE157" si="134">V150-AD150</f>
        <v>13000</v>
      </c>
      <c r="AF150" s="34" t="s">
        <v>90</v>
      </c>
      <c r="AG150" s="47">
        <v>44183</v>
      </c>
      <c r="AH150" s="56"/>
      <c r="AI150" s="56"/>
      <c r="AJ150" s="56"/>
      <c r="AK150" s="56"/>
      <c r="AL150" s="56"/>
      <c r="AM150" s="56"/>
      <c r="AN150" s="56"/>
      <c r="AO150" s="56"/>
      <c r="AP150" s="57"/>
    </row>
    <row r="151" spans="1:42" s="42" customFormat="1" ht="30.6" customHeight="1">
      <c r="A151" s="160">
        <v>142</v>
      </c>
      <c r="B151" s="45" t="s">
        <v>442</v>
      </c>
      <c r="C151" s="264" t="s">
        <v>483</v>
      </c>
      <c r="D151" s="140" t="s">
        <v>484</v>
      </c>
      <c r="E151" s="16" t="s">
        <v>314</v>
      </c>
      <c r="F151" s="210" t="s">
        <v>485</v>
      </c>
      <c r="G151" s="160">
        <v>11923</v>
      </c>
      <c r="H151" s="156" t="s">
        <v>486</v>
      </c>
      <c r="I151" s="28">
        <v>14900</v>
      </c>
      <c r="J151" s="28">
        <v>0</v>
      </c>
      <c r="K151" s="28">
        <v>0</v>
      </c>
      <c r="L151" s="28">
        <v>0</v>
      </c>
      <c r="M151" s="28">
        <f t="shared" si="128"/>
        <v>14900</v>
      </c>
      <c r="N151" s="17">
        <v>18</v>
      </c>
      <c r="O151" s="17">
        <v>0</v>
      </c>
      <c r="P151" s="28">
        <f t="shared" si="104"/>
        <v>8940</v>
      </c>
      <c r="Q151" s="28">
        <f t="shared" si="105"/>
        <v>0</v>
      </c>
      <c r="R151" s="28">
        <f t="shared" si="106"/>
        <v>0</v>
      </c>
      <c r="S151" s="28">
        <v>0</v>
      </c>
      <c r="T151" s="28">
        <v>0</v>
      </c>
      <c r="U151" s="28">
        <v>0</v>
      </c>
      <c r="V151" s="28">
        <f t="shared" si="129"/>
        <v>8940</v>
      </c>
      <c r="W151" s="28">
        <f t="shared" si="130"/>
        <v>8940</v>
      </c>
      <c r="X151" s="28">
        <f t="shared" si="131"/>
        <v>8940</v>
      </c>
      <c r="Y151" s="28">
        <f t="shared" si="101"/>
        <v>1073</v>
      </c>
      <c r="Z151" s="28">
        <f t="shared" si="132"/>
        <v>68</v>
      </c>
      <c r="AA151" s="38">
        <v>0</v>
      </c>
      <c r="AB151" s="28">
        <v>0</v>
      </c>
      <c r="AC151" s="28">
        <v>0</v>
      </c>
      <c r="AD151" s="28">
        <f t="shared" si="133"/>
        <v>1141</v>
      </c>
      <c r="AE151" s="28">
        <f t="shared" si="134"/>
        <v>7799</v>
      </c>
      <c r="AF151" s="34" t="s">
        <v>90</v>
      </c>
      <c r="AG151" s="47">
        <v>44183</v>
      </c>
      <c r="AH151" s="56"/>
      <c r="AI151" s="56"/>
      <c r="AJ151" s="56"/>
      <c r="AK151" s="56"/>
      <c r="AL151" s="56"/>
      <c r="AM151" s="56"/>
      <c r="AN151" s="56"/>
      <c r="AO151" s="56"/>
      <c r="AP151" s="57"/>
    </row>
    <row r="152" spans="1:42" s="42" customFormat="1" ht="30.6" customHeight="1">
      <c r="A152" s="160">
        <v>143</v>
      </c>
      <c r="B152" s="45" t="s">
        <v>442</v>
      </c>
      <c r="C152" s="264" t="s">
        <v>487</v>
      </c>
      <c r="D152" s="140" t="s">
        <v>488</v>
      </c>
      <c r="E152" s="16" t="s">
        <v>314</v>
      </c>
      <c r="F152" s="210" t="s">
        <v>489</v>
      </c>
      <c r="G152" s="160">
        <v>11922</v>
      </c>
      <c r="H152" s="156" t="s">
        <v>490</v>
      </c>
      <c r="I152" s="28">
        <v>14900</v>
      </c>
      <c r="J152" s="28">
        <v>0</v>
      </c>
      <c r="K152" s="28">
        <v>0</v>
      </c>
      <c r="L152" s="28">
        <v>0</v>
      </c>
      <c r="M152" s="28">
        <f t="shared" si="128"/>
        <v>14900</v>
      </c>
      <c r="N152" s="17">
        <v>15</v>
      </c>
      <c r="O152" s="17">
        <v>0</v>
      </c>
      <c r="P152" s="28">
        <f t="shared" si="104"/>
        <v>7450</v>
      </c>
      <c r="Q152" s="28">
        <f t="shared" si="105"/>
        <v>0</v>
      </c>
      <c r="R152" s="28">
        <f t="shared" si="106"/>
        <v>0</v>
      </c>
      <c r="S152" s="28">
        <v>0</v>
      </c>
      <c r="T152" s="28">
        <v>0</v>
      </c>
      <c r="U152" s="28">
        <v>0</v>
      </c>
      <c r="V152" s="28">
        <f t="shared" si="129"/>
        <v>7450</v>
      </c>
      <c r="W152" s="28">
        <f t="shared" si="130"/>
        <v>7450</v>
      </c>
      <c r="X152" s="28">
        <f t="shared" si="131"/>
        <v>7450</v>
      </c>
      <c r="Y152" s="28">
        <f t="shared" si="101"/>
        <v>894</v>
      </c>
      <c r="Z152" s="28">
        <f t="shared" si="132"/>
        <v>56</v>
      </c>
      <c r="AA152" s="38">
        <v>0</v>
      </c>
      <c r="AB152" s="28">
        <v>0</v>
      </c>
      <c r="AC152" s="28">
        <v>0</v>
      </c>
      <c r="AD152" s="28">
        <f t="shared" si="133"/>
        <v>950</v>
      </c>
      <c r="AE152" s="28">
        <f t="shared" si="134"/>
        <v>6500</v>
      </c>
      <c r="AF152" s="34" t="s">
        <v>90</v>
      </c>
      <c r="AG152" s="47">
        <v>44183</v>
      </c>
      <c r="AH152" s="56"/>
      <c r="AI152" s="56"/>
      <c r="AJ152" s="56"/>
      <c r="AK152" s="56"/>
      <c r="AL152" s="56"/>
      <c r="AM152" s="56"/>
      <c r="AN152" s="56"/>
      <c r="AO152" s="56"/>
      <c r="AP152" s="57"/>
    </row>
    <row r="153" spans="1:42" s="42" customFormat="1" ht="30.6" customHeight="1">
      <c r="A153" s="13">
        <v>144</v>
      </c>
      <c r="B153" s="45" t="s">
        <v>442</v>
      </c>
      <c r="C153" s="264" t="s">
        <v>446</v>
      </c>
      <c r="D153" s="140" t="s">
        <v>491</v>
      </c>
      <c r="E153" s="16" t="s">
        <v>314</v>
      </c>
      <c r="F153" s="210" t="s">
        <v>492</v>
      </c>
      <c r="G153" s="160">
        <v>11926</v>
      </c>
      <c r="H153" s="156" t="s">
        <v>493</v>
      </c>
      <c r="I153" s="28">
        <v>14900</v>
      </c>
      <c r="J153" s="28">
        <v>0</v>
      </c>
      <c r="K153" s="28">
        <v>0</v>
      </c>
      <c r="L153" s="28">
        <v>0</v>
      </c>
      <c r="M153" s="28">
        <f t="shared" si="128"/>
        <v>14900</v>
      </c>
      <c r="N153" s="17">
        <v>18</v>
      </c>
      <c r="O153" s="17">
        <v>0</v>
      </c>
      <c r="P153" s="28">
        <f t="shared" si="104"/>
        <v>8940</v>
      </c>
      <c r="Q153" s="28">
        <f t="shared" si="105"/>
        <v>0</v>
      </c>
      <c r="R153" s="28">
        <f t="shared" si="106"/>
        <v>0</v>
      </c>
      <c r="S153" s="28">
        <v>0</v>
      </c>
      <c r="T153" s="28">
        <v>0</v>
      </c>
      <c r="U153" s="28">
        <v>0</v>
      </c>
      <c r="V153" s="28">
        <f t="shared" si="129"/>
        <v>8940</v>
      </c>
      <c r="W153" s="28">
        <f t="shared" si="130"/>
        <v>8940</v>
      </c>
      <c r="X153" s="28">
        <f t="shared" si="131"/>
        <v>8940</v>
      </c>
      <c r="Y153" s="28">
        <f t="shared" si="101"/>
        <v>1073</v>
      </c>
      <c r="Z153" s="28">
        <f t="shared" si="132"/>
        <v>68</v>
      </c>
      <c r="AA153" s="38">
        <v>0</v>
      </c>
      <c r="AB153" s="28">
        <v>0</v>
      </c>
      <c r="AC153" s="28">
        <v>0</v>
      </c>
      <c r="AD153" s="28">
        <f t="shared" si="133"/>
        <v>1141</v>
      </c>
      <c r="AE153" s="28">
        <f t="shared" si="134"/>
        <v>7799</v>
      </c>
      <c r="AF153" s="34" t="s">
        <v>90</v>
      </c>
      <c r="AG153" s="47">
        <v>44187</v>
      </c>
      <c r="AH153" s="56"/>
      <c r="AI153" s="56"/>
      <c r="AJ153" s="56"/>
      <c r="AK153" s="56"/>
      <c r="AL153" s="56"/>
      <c r="AM153" s="56"/>
      <c r="AN153" s="56"/>
      <c r="AO153" s="56"/>
      <c r="AP153" s="57"/>
    </row>
    <row r="154" spans="1:42" s="42" customFormat="1" ht="30.6" customHeight="1">
      <c r="A154" s="160">
        <v>145</v>
      </c>
      <c r="B154" s="45" t="s">
        <v>442</v>
      </c>
      <c r="C154" s="23" t="s">
        <v>494</v>
      </c>
      <c r="D154" s="23" t="s">
        <v>495</v>
      </c>
      <c r="E154" s="16" t="s">
        <v>314</v>
      </c>
      <c r="F154" s="96">
        <v>1115761730</v>
      </c>
      <c r="G154" s="160">
        <v>11925</v>
      </c>
      <c r="H154" s="127" t="s">
        <v>496</v>
      </c>
      <c r="I154" s="28">
        <v>14900</v>
      </c>
      <c r="J154" s="28">
        <v>0</v>
      </c>
      <c r="K154" s="28">
        <v>0</v>
      </c>
      <c r="L154" s="28">
        <v>0</v>
      </c>
      <c r="M154" s="28">
        <f t="shared" si="128"/>
        <v>14900</v>
      </c>
      <c r="N154" s="17">
        <v>30</v>
      </c>
      <c r="O154" s="17">
        <v>0</v>
      </c>
      <c r="P154" s="28">
        <f t="shared" si="104"/>
        <v>14900</v>
      </c>
      <c r="Q154" s="28">
        <f t="shared" si="105"/>
        <v>0</v>
      </c>
      <c r="R154" s="28">
        <f t="shared" si="106"/>
        <v>0</v>
      </c>
      <c r="S154" s="28">
        <v>0</v>
      </c>
      <c r="T154" s="28">
        <v>0</v>
      </c>
      <c r="U154" s="28">
        <v>0</v>
      </c>
      <c r="V154" s="28">
        <f t="shared" si="129"/>
        <v>14900</v>
      </c>
      <c r="W154" s="28">
        <f t="shared" si="130"/>
        <v>14900</v>
      </c>
      <c r="X154" s="28">
        <f t="shared" si="131"/>
        <v>14900</v>
      </c>
      <c r="Y154" s="28">
        <f t="shared" si="101"/>
        <v>1788</v>
      </c>
      <c r="Z154" s="28">
        <f t="shared" si="132"/>
        <v>112</v>
      </c>
      <c r="AA154" s="38">
        <v>0</v>
      </c>
      <c r="AB154" s="28">
        <v>0</v>
      </c>
      <c r="AC154" s="28">
        <v>0</v>
      </c>
      <c r="AD154" s="28">
        <f t="shared" si="133"/>
        <v>1900</v>
      </c>
      <c r="AE154" s="28">
        <f t="shared" si="134"/>
        <v>13000</v>
      </c>
      <c r="AF154" s="34" t="s">
        <v>90</v>
      </c>
      <c r="AG154" s="47">
        <v>44183</v>
      </c>
      <c r="AH154" s="56"/>
      <c r="AI154" s="56"/>
      <c r="AJ154" s="56"/>
      <c r="AK154" s="56"/>
      <c r="AL154" s="56"/>
      <c r="AM154" s="56"/>
      <c r="AN154" s="56"/>
      <c r="AO154" s="56"/>
      <c r="AP154" s="57"/>
    </row>
    <row r="155" spans="1:42" s="42" customFormat="1" ht="30.6" customHeight="1">
      <c r="A155" s="160">
        <v>146</v>
      </c>
      <c r="B155" s="45" t="s">
        <v>442</v>
      </c>
      <c r="C155" s="23" t="s">
        <v>497</v>
      </c>
      <c r="D155" s="23" t="s">
        <v>498</v>
      </c>
      <c r="E155" s="16" t="s">
        <v>314</v>
      </c>
      <c r="F155" s="265">
        <v>1114981698</v>
      </c>
      <c r="G155" s="160">
        <v>11918</v>
      </c>
      <c r="H155" s="127" t="s">
        <v>499</v>
      </c>
      <c r="I155" s="28">
        <v>14900</v>
      </c>
      <c r="J155" s="28">
        <v>0</v>
      </c>
      <c r="K155" s="28">
        <v>0</v>
      </c>
      <c r="L155" s="28">
        <v>0</v>
      </c>
      <c r="M155" s="28">
        <f t="shared" si="128"/>
        <v>14900</v>
      </c>
      <c r="N155" s="17">
        <v>0</v>
      </c>
      <c r="O155" s="17">
        <v>0</v>
      </c>
      <c r="P155" s="28">
        <f t="shared" si="104"/>
        <v>0</v>
      </c>
      <c r="Q155" s="28">
        <f t="shared" si="105"/>
        <v>0</v>
      </c>
      <c r="R155" s="28">
        <f t="shared" si="106"/>
        <v>0</v>
      </c>
      <c r="S155" s="28">
        <v>0</v>
      </c>
      <c r="T155" s="28">
        <v>0</v>
      </c>
      <c r="U155" s="28">
        <v>0</v>
      </c>
      <c r="V155" s="28">
        <f t="shared" si="129"/>
        <v>0</v>
      </c>
      <c r="W155" s="28">
        <f t="shared" si="130"/>
        <v>0</v>
      </c>
      <c r="X155" s="28">
        <f t="shared" si="131"/>
        <v>0</v>
      </c>
      <c r="Y155" s="28">
        <f t="shared" si="101"/>
        <v>0</v>
      </c>
      <c r="Z155" s="28">
        <f t="shared" si="132"/>
        <v>0</v>
      </c>
      <c r="AA155" s="38">
        <v>0</v>
      </c>
      <c r="AB155" s="28">
        <v>0</v>
      </c>
      <c r="AC155" s="28">
        <v>0</v>
      </c>
      <c r="AD155" s="28">
        <f t="shared" si="133"/>
        <v>0</v>
      </c>
      <c r="AE155" s="28">
        <f t="shared" si="134"/>
        <v>0</v>
      </c>
      <c r="AF155" s="34"/>
      <c r="AG155" s="47"/>
      <c r="AH155" s="56"/>
      <c r="AI155" s="56"/>
      <c r="AJ155" s="56"/>
      <c r="AK155" s="56"/>
      <c r="AL155" s="56"/>
      <c r="AM155" s="56"/>
      <c r="AN155" s="56"/>
      <c r="AO155" s="56"/>
      <c r="AP155" s="57"/>
    </row>
    <row r="156" spans="1:42" s="42" customFormat="1" ht="30.6" customHeight="1">
      <c r="A156" s="13">
        <v>147</v>
      </c>
      <c r="B156" s="45" t="s">
        <v>442</v>
      </c>
      <c r="C156" s="23" t="s">
        <v>103</v>
      </c>
      <c r="D156" s="277" t="s">
        <v>500</v>
      </c>
      <c r="E156" s="16" t="s">
        <v>314</v>
      </c>
      <c r="F156" s="213">
        <v>1115548780</v>
      </c>
      <c r="G156" s="266">
        <v>11928</v>
      </c>
      <c r="H156" s="267">
        <v>101463491382</v>
      </c>
      <c r="I156" s="28">
        <v>14900</v>
      </c>
      <c r="J156" s="28">
        <v>0</v>
      </c>
      <c r="K156" s="28">
        <v>0</v>
      </c>
      <c r="L156" s="28">
        <v>0</v>
      </c>
      <c r="M156" s="28">
        <f t="shared" si="128"/>
        <v>14900</v>
      </c>
      <c r="N156" s="17">
        <v>15</v>
      </c>
      <c r="O156" s="17">
        <v>0</v>
      </c>
      <c r="P156" s="28">
        <f t="shared" si="104"/>
        <v>7450</v>
      </c>
      <c r="Q156" s="28">
        <f t="shared" si="105"/>
        <v>0</v>
      </c>
      <c r="R156" s="28">
        <f t="shared" si="106"/>
        <v>0</v>
      </c>
      <c r="S156" s="28">
        <v>0</v>
      </c>
      <c r="T156" s="28">
        <v>0</v>
      </c>
      <c r="U156" s="28">
        <v>0</v>
      </c>
      <c r="V156" s="28">
        <f t="shared" si="129"/>
        <v>7450</v>
      </c>
      <c r="W156" s="28">
        <f t="shared" si="130"/>
        <v>7450</v>
      </c>
      <c r="X156" s="28">
        <f t="shared" si="131"/>
        <v>7450</v>
      </c>
      <c r="Y156" s="28">
        <f t="shared" ref="Y156:Y219" si="135">ROUND(W156*12%,0)</f>
        <v>894</v>
      </c>
      <c r="Z156" s="28">
        <f t="shared" si="132"/>
        <v>56</v>
      </c>
      <c r="AA156" s="38">
        <v>0</v>
      </c>
      <c r="AB156" s="28">
        <v>0</v>
      </c>
      <c r="AC156" s="28">
        <v>0</v>
      </c>
      <c r="AD156" s="28">
        <f t="shared" si="133"/>
        <v>950</v>
      </c>
      <c r="AE156" s="28">
        <f t="shared" si="134"/>
        <v>6500</v>
      </c>
      <c r="AF156" s="34" t="s">
        <v>90</v>
      </c>
      <c r="AG156" s="47"/>
      <c r="AH156" s="56"/>
      <c r="AI156" s="56"/>
      <c r="AJ156" s="56"/>
      <c r="AK156" s="56"/>
      <c r="AL156" s="56"/>
      <c r="AM156" s="56"/>
      <c r="AN156" s="56"/>
      <c r="AO156" s="56"/>
      <c r="AP156" s="57"/>
    </row>
    <row r="157" spans="1:42" s="42" customFormat="1" ht="30.6" customHeight="1">
      <c r="A157" s="160">
        <v>148</v>
      </c>
      <c r="B157" s="45" t="s">
        <v>442</v>
      </c>
      <c r="C157" s="23" t="s">
        <v>501</v>
      </c>
      <c r="D157" s="277" t="s">
        <v>502</v>
      </c>
      <c r="E157" s="16" t="s">
        <v>314</v>
      </c>
      <c r="F157" s="213">
        <v>1113710993</v>
      </c>
      <c r="G157" s="266">
        <v>11917</v>
      </c>
      <c r="H157" s="267">
        <v>100092839823</v>
      </c>
      <c r="I157" s="28">
        <v>14900</v>
      </c>
      <c r="J157" s="28">
        <v>0</v>
      </c>
      <c r="K157" s="28">
        <v>0</v>
      </c>
      <c r="L157" s="28">
        <v>0</v>
      </c>
      <c r="M157" s="28">
        <f t="shared" si="128"/>
        <v>14900</v>
      </c>
      <c r="N157" s="17">
        <v>10</v>
      </c>
      <c r="O157" s="17">
        <v>0</v>
      </c>
      <c r="P157" s="28">
        <f t="shared" ref="P157:P220" si="136">ROUND(I157/30*N157,0)</f>
        <v>4967</v>
      </c>
      <c r="Q157" s="28">
        <f t="shared" ref="Q157:Q220" si="137">ROUND(J157/30*N157,0)</f>
        <v>0</v>
      </c>
      <c r="R157" s="28">
        <f t="shared" ref="R157:R220" si="138">ROUND(K157/30*N157,0)</f>
        <v>0</v>
      </c>
      <c r="S157" s="28">
        <v>0</v>
      </c>
      <c r="T157" s="28">
        <v>0</v>
      </c>
      <c r="U157" s="28">
        <v>0</v>
      </c>
      <c r="V157" s="28">
        <f t="shared" si="129"/>
        <v>4967</v>
      </c>
      <c r="W157" s="28">
        <f t="shared" si="130"/>
        <v>4967</v>
      </c>
      <c r="X157" s="28">
        <f t="shared" si="131"/>
        <v>4967</v>
      </c>
      <c r="Y157" s="28">
        <f t="shared" si="135"/>
        <v>596</v>
      </c>
      <c r="Z157" s="28">
        <f t="shared" si="132"/>
        <v>38</v>
      </c>
      <c r="AA157" s="38">
        <v>0</v>
      </c>
      <c r="AB157" s="28">
        <v>0</v>
      </c>
      <c r="AC157" s="28">
        <v>0</v>
      </c>
      <c r="AD157" s="28">
        <f t="shared" si="133"/>
        <v>634</v>
      </c>
      <c r="AE157" s="28">
        <f t="shared" si="134"/>
        <v>4333</v>
      </c>
      <c r="AF157" s="34" t="s">
        <v>90</v>
      </c>
      <c r="AG157" s="47"/>
      <c r="AH157" s="56"/>
      <c r="AI157" s="56"/>
      <c r="AJ157" s="56"/>
      <c r="AK157" s="56"/>
      <c r="AL157" s="56"/>
      <c r="AM157" s="56"/>
      <c r="AN157" s="56"/>
      <c r="AO157" s="56"/>
      <c r="AP157" s="57"/>
    </row>
    <row r="158" spans="1:42" s="42" customFormat="1" ht="30.6" customHeight="1">
      <c r="A158" s="160">
        <v>149</v>
      </c>
      <c r="B158" s="16" t="s">
        <v>503</v>
      </c>
      <c r="C158" s="12" t="s">
        <v>503</v>
      </c>
      <c r="D158" s="23" t="s">
        <v>388</v>
      </c>
      <c r="E158" s="16" t="s">
        <v>311</v>
      </c>
      <c r="F158" s="17">
        <v>1112203854</v>
      </c>
      <c r="G158" s="14">
        <v>1272</v>
      </c>
      <c r="H158" s="145" t="s">
        <v>504</v>
      </c>
      <c r="I158" s="28">
        <v>20000</v>
      </c>
      <c r="J158" s="28">
        <v>0</v>
      </c>
      <c r="K158" s="28">
        <v>0</v>
      </c>
      <c r="L158" s="28">
        <v>0</v>
      </c>
      <c r="M158" s="28">
        <f>I158+J158+K158+L158</f>
        <v>20000</v>
      </c>
      <c r="N158" s="17">
        <v>30</v>
      </c>
      <c r="O158" s="17">
        <v>0</v>
      </c>
      <c r="P158" s="28">
        <f t="shared" si="136"/>
        <v>20000</v>
      </c>
      <c r="Q158" s="28">
        <f t="shared" si="137"/>
        <v>0</v>
      </c>
      <c r="R158" s="28">
        <f t="shared" si="138"/>
        <v>0</v>
      </c>
      <c r="S158" s="28">
        <v>0</v>
      </c>
      <c r="T158" s="28">
        <v>0</v>
      </c>
      <c r="U158" s="28">
        <v>0</v>
      </c>
      <c r="V158" s="28">
        <f>P158+Q158+R158+S158+T158+U158</f>
        <v>20000</v>
      </c>
      <c r="W158" s="28">
        <f>IF(P158&gt;15000,15000,P158)</f>
        <v>15000</v>
      </c>
      <c r="X158" s="28">
        <f>V158</f>
        <v>20000</v>
      </c>
      <c r="Y158" s="28">
        <f t="shared" si="135"/>
        <v>1800</v>
      </c>
      <c r="Z158" s="28">
        <f t="shared" si="132"/>
        <v>150</v>
      </c>
      <c r="AA158" s="38">
        <v>0</v>
      </c>
      <c r="AB158" s="28">
        <v>0</v>
      </c>
      <c r="AC158" s="28">
        <v>0</v>
      </c>
      <c r="AD158" s="28">
        <f>+Y158+Z158+AA158+AB158+AC158</f>
        <v>1950</v>
      </c>
      <c r="AE158" s="28">
        <f>V158-AD158</f>
        <v>18050</v>
      </c>
      <c r="AF158" s="34" t="s">
        <v>90</v>
      </c>
      <c r="AG158" s="47">
        <v>44177</v>
      </c>
      <c r="AH158" s="56"/>
      <c r="AI158" s="56"/>
      <c r="AJ158" s="56"/>
      <c r="AK158" s="56"/>
      <c r="AL158" s="56"/>
      <c r="AM158" s="56"/>
      <c r="AN158" s="56"/>
      <c r="AO158" s="56"/>
      <c r="AP158" s="57"/>
    </row>
    <row r="159" spans="1:42" s="42" customFormat="1" ht="30.6" customHeight="1">
      <c r="A159" s="13">
        <v>150</v>
      </c>
      <c r="B159" s="16" t="s">
        <v>503</v>
      </c>
      <c r="C159" s="25" t="s">
        <v>505</v>
      </c>
      <c r="D159" s="25" t="s">
        <v>506</v>
      </c>
      <c r="E159" s="16" t="s">
        <v>314</v>
      </c>
      <c r="F159" s="13">
        <v>1113795329</v>
      </c>
      <c r="G159" s="14">
        <v>11841</v>
      </c>
      <c r="H159" s="95" t="s">
        <v>507</v>
      </c>
      <c r="I159" s="28">
        <v>14900</v>
      </c>
      <c r="J159" s="28">
        <v>0</v>
      </c>
      <c r="K159" s="28">
        <v>0</v>
      </c>
      <c r="L159" s="28">
        <v>0</v>
      </c>
      <c r="M159" s="28">
        <f>I159+J159+K159+L159</f>
        <v>14900</v>
      </c>
      <c r="N159" s="17">
        <v>30</v>
      </c>
      <c r="O159" s="17">
        <v>0</v>
      </c>
      <c r="P159" s="28">
        <f t="shared" si="136"/>
        <v>14900</v>
      </c>
      <c r="Q159" s="28">
        <f t="shared" si="137"/>
        <v>0</v>
      </c>
      <c r="R159" s="28">
        <f t="shared" si="138"/>
        <v>0</v>
      </c>
      <c r="S159" s="28">
        <v>0</v>
      </c>
      <c r="T159" s="28">
        <v>0</v>
      </c>
      <c r="U159" s="28">
        <v>0</v>
      </c>
      <c r="V159" s="28">
        <f>P159+Q159+R159+S159+T159+U159</f>
        <v>14900</v>
      </c>
      <c r="W159" s="28">
        <f>IF(P159&gt;15000,15000,P159)</f>
        <v>14900</v>
      </c>
      <c r="X159" s="28">
        <f>V159</f>
        <v>14900</v>
      </c>
      <c r="Y159" s="28">
        <f t="shared" si="135"/>
        <v>1788</v>
      </c>
      <c r="Z159" s="28">
        <f t="shared" si="132"/>
        <v>112</v>
      </c>
      <c r="AA159" s="38">
        <v>0</v>
      </c>
      <c r="AB159" s="28">
        <v>0</v>
      </c>
      <c r="AC159" s="28">
        <v>0</v>
      </c>
      <c r="AD159" s="28">
        <f>+Y159+Z159+AA159+AB159+AC159</f>
        <v>1900</v>
      </c>
      <c r="AE159" s="28">
        <f>V159-AD159</f>
        <v>13000</v>
      </c>
      <c r="AF159" s="34" t="s">
        <v>90</v>
      </c>
      <c r="AG159" s="47">
        <v>44177</v>
      </c>
      <c r="AH159" s="56"/>
      <c r="AI159" s="56"/>
      <c r="AJ159" s="56"/>
      <c r="AK159" s="56"/>
      <c r="AL159" s="56"/>
      <c r="AM159" s="56"/>
      <c r="AN159" s="56"/>
      <c r="AO159" s="56"/>
      <c r="AP159" s="57"/>
    </row>
    <row r="160" spans="1:42" s="42" customFormat="1" ht="30.6" customHeight="1">
      <c r="A160" s="160">
        <v>151</v>
      </c>
      <c r="B160" s="16" t="s">
        <v>503</v>
      </c>
      <c r="C160" s="25" t="s">
        <v>508</v>
      </c>
      <c r="D160" s="135" t="s">
        <v>509</v>
      </c>
      <c r="E160" s="16" t="s">
        <v>314</v>
      </c>
      <c r="F160" s="96">
        <v>1115622997</v>
      </c>
      <c r="G160" s="14">
        <v>11828</v>
      </c>
      <c r="H160" s="95" t="s">
        <v>510</v>
      </c>
      <c r="I160" s="28">
        <v>14900</v>
      </c>
      <c r="J160" s="28">
        <v>0</v>
      </c>
      <c r="K160" s="28">
        <v>0</v>
      </c>
      <c r="L160" s="28">
        <v>0</v>
      </c>
      <c r="M160" s="28">
        <f t="shared" ref="M160:M161" si="139">I160+J160+K160+L160</f>
        <v>14900</v>
      </c>
      <c r="N160" s="17">
        <v>30</v>
      </c>
      <c r="O160" s="17">
        <v>0</v>
      </c>
      <c r="P160" s="28">
        <f t="shared" si="136"/>
        <v>14900</v>
      </c>
      <c r="Q160" s="28">
        <f t="shared" si="137"/>
        <v>0</v>
      </c>
      <c r="R160" s="28">
        <f t="shared" si="138"/>
        <v>0</v>
      </c>
      <c r="S160" s="28">
        <v>0</v>
      </c>
      <c r="T160" s="28">
        <v>0</v>
      </c>
      <c r="U160" s="28">
        <v>0</v>
      </c>
      <c r="V160" s="28">
        <f t="shared" ref="V160:V184" si="140">P160+Q160+R160+S160+T160+U160</f>
        <v>14900</v>
      </c>
      <c r="W160" s="28">
        <f t="shared" ref="W160:W168" si="141">IF(P160&gt;15000,15000,P160)</f>
        <v>14900</v>
      </c>
      <c r="X160" s="28">
        <f t="shared" ref="X160:X168" si="142">V160</f>
        <v>14900</v>
      </c>
      <c r="Y160" s="28">
        <f t="shared" si="135"/>
        <v>1788</v>
      </c>
      <c r="Z160" s="28">
        <f t="shared" si="132"/>
        <v>112</v>
      </c>
      <c r="AA160" s="38">
        <v>0</v>
      </c>
      <c r="AB160" s="28">
        <v>0</v>
      </c>
      <c r="AC160" s="28">
        <v>0</v>
      </c>
      <c r="AD160" s="28">
        <f t="shared" ref="AD160:AD168" si="143">+Y160+Z160+AA160+AB160+AC160</f>
        <v>1900</v>
      </c>
      <c r="AE160" s="28">
        <f t="shared" ref="AE160:AE163" si="144">V160-AD160</f>
        <v>13000</v>
      </c>
      <c r="AF160" s="34" t="s">
        <v>90</v>
      </c>
      <c r="AG160" s="47">
        <v>44177</v>
      </c>
      <c r="AH160" s="56"/>
      <c r="AI160" s="56"/>
      <c r="AJ160" s="56"/>
      <c r="AK160" s="56"/>
      <c r="AL160" s="56"/>
      <c r="AM160" s="56"/>
      <c r="AN160" s="56"/>
      <c r="AO160" s="56"/>
      <c r="AP160" s="57"/>
    </row>
    <row r="161" spans="1:42" s="42" customFormat="1" ht="30.6" customHeight="1">
      <c r="A161" s="160">
        <v>152</v>
      </c>
      <c r="B161" s="16" t="s">
        <v>503</v>
      </c>
      <c r="C161" s="25" t="s">
        <v>511</v>
      </c>
      <c r="D161" s="135" t="s">
        <v>512</v>
      </c>
      <c r="E161" s="16" t="s">
        <v>314</v>
      </c>
      <c r="F161" s="96">
        <v>1115623001</v>
      </c>
      <c r="G161" s="14">
        <v>11871</v>
      </c>
      <c r="H161" s="95" t="s">
        <v>513</v>
      </c>
      <c r="I161" s="28">
        <v>14900</v>
      </c>
      <c r="J161" s="28">
        <v>0</v>
      </c>
      <c r="K161" s="28">
        <v>0</v>
      </c>
      <c r="L161" s="28">
        <v>0</v>
      </c>
      <c r="M161" s="28">
        <f t="shared" si="139"/>
        <v>14900</v>
      </c>
      <c r="N161" s="17">
        <v>30</v>
      </c>
      <c r="O161" s="17">
        <v>0</v>
      </c>
      <c r="P161" s="28">
        <f t="shared" si="136"/>
        <v>14900</v>
      </c>
      <c r="Q161" s="28">
        <f t="shared" si="137"/>
        <v>0</v>
      </c>
      <c r="R161" s="28">
        <f t="shared" si="138"/>
        <v>0</v>
      </c>
      <c r="S161" s="28">
        <v>0</v>
      </c>
      <c r="T161" s="28">
        <v>0</v>
      </c>
      <c r="U161" s="28">
        <v>0</v>
      </c>
      <c r="V161" s="28">
        <f t="shared" si="140"/>
        <v>14900</v>
      </c>
      <c r="W161" s="28">
        <f t="shared" si="141"/>
        <v>14900</v>
      </c>
      <c r="X161" s="28">
        <f t="shared" si="142"/>
        <v>14900</v>
      </c>
      <c r="Y161" s="28">
        <f t="shared" si="135"/>
        <v>1788</v>
      </c>
      <c r="Z161" s="28">
        <f t="shared" si="132"/>
        <v>112</v>
      </c>
      <c r="AA161" s="38">
        <v>0</v>
      </c>
      <c r="AB161" s="28">
        <v>0</v>
      </c>
      <c r="AC161" s="28">
        <v>0</v>
      </c>
      <c r="AD161" s="28">
        <f t="shared" si="143"/>
        <v>1900</v>
      </c>
      <c r="AE161" s="28">
        <f t="shared" si="144"/>
        <v>13000</v>
      </c>
      <c r="AF161" s="34" t="s">
        <v>90</v>
      </c>
      <c r="AG161" s="47">
        <v>44177</v>
      </c>
      <c r="AH161" s="56"/>
      <c r="AI161" s="56"/>
      <c r="AJ161" s="56"/>
      <c r="AK161" s="56"/>
      <c r="AL161" s="56"/>
      <c r="AM161" s="56"/>
      <c r="AN161" s="56"/>
      <c r="AO161" s="56"/>
      <c r="AP161" s="57"/>
    </row>
    <row r="162" spans="1:42" s="42" customFormat="1" ht="30.6" customHeight="1">
      <c r="A162" s="13">
        <v>153</v>
      </c>
      <c r="B162" s="16" t="s">
        <v>503</v>
      </c>
      <c r="C162" s="25" t="s">
        <v>370</v>
      </c>
      <c r="D162" s="92" t="s">
        <v>514</v>
      </c>
      <c r="E162" s="16" t="s">
        <v>314</v>
      </c>
      <c r="F162" s="96">
        <v>1114965742</v>
      </c>
      <c r="G162" s="211">
        <v>11873</v>
      </c>
      <c r="H162" s="212">
        <v>101002589929</v>
      </c>
      <c r="I162" s="28">
        <v>14900</v>
      </c>
      <c r="J162" s="28">
        <v>0</v>
      </c>
      <c r="K162" s="28">
        <v>0</v>
      </c>
      <c r="L162" s="28">
        <v>0</v>
      </c>
      <c r="M162" s="28">
        <v>14900</v>
      </c>
      <c r="N162" s="17">
        <v>30</v>
      </c>
      <c r="O162" s="17">
        <v>0</v>
      </c>
      <c r="P162" s="28">
        <f t="shared" si="136"/>
        <v>14900</v>
      </c>
      <c r="Q162" s="28">
        <f t="shared" si="137"/>
        <v>0</v>
      </c>
      <c r="R162" s="28">
        <f t="shared" si="138"/>
        <v>0</v>
      </c>
      <c r="S162" s="28">
        <v>0</v>
      </c>
      <c r="T162" s="28">
        <v>0</v>
      </c>
      <c r="U162" s="28">
        <v>0</v>
      </c>
      <c r="V162" s="28">
        <f t="shared" si="140"/>
        <v>14900</v>
      </c>
      <c r="W162" s="28">
        <f t="shared" si="141"/>
        <v>14900</v>
      </c>
      <c r="X162" s="28">
        <f t="shared" si="142"/>
        <v>14900</v>
      </c>
      <c r="Y162" s="28">
        <f t="shared" si="135"/>
        <v>1788</v>
      </c>
      <c r="Z162" s="28">
        <f t="shared" si="132"/>
        <v>112</v>
      </c>
      <c r="AA162" s="38">
        <v>0</v>
      </c>
      <c r="AB162" s="28">
        <v>0</v>
      </c>
      <c r="AC162" s="28">
        <v>0</v>
      </c>
      <c r="AD162" s="28">
        <f t="shared" si="143"/>
        <v>1900</v>
      </c>
      <c r="AE162" s="28">
        <f t="shared" si="144"/>
        <v>13000</v>
      </c>
      <c r="AF162" s="34" t="s">
        <v>90</v>
      </c>
      <c r="AG162" s="47">
        <v>44177</v>
      </c>
      <c r="AH162" s="56"/>
      <c r="AI162" s="56"/>
      <c r="AJ162" s="56"/>
      <c r="AK162" s="56"/>
      <c r="AL162" s="56"/>
      <c r="AM162" s="56"/>
      <c r="AN162" s="56"/>
      <c r="AO162" s="56"/>
      <c r="AP162" s="57"/>
    </row>
    <row r="163" spans="1:42" s="42" customFormat="1" ht="30.6" customHeight="1">
      <c r="A163" s="160">
        <v>154</v>
      </c>
      <c r="B163" s="16" t="s">
        <v>503</v>
      </c>
      <c r="C163" s="23" t="s">
        <v>515</v>
      </c>
      <c r="D163" s="23" t="s">
        <v>516</v>
      </c>
      <c r="E163" s="16" t="s">
        <v>314</v>
      </c>
      <c r="F163" s="265" t="s">
        <v>517</v>
      </c>
      <c r="G163" s="211">
        <v>11898</v>
      </c>
      <c r="H163" s="127" t="s">
        <v>518</v>
      </c>
      <c r="I163" s="28">
        <v>14900</v>
      </c>
      <c r="J163" s="28">
        <v>0</v>
      </c>
      <c r="K163" s="28">
        <v>0</v>
      </c>
      <c r="L163" s="28">
        <v>0</v>
      </c>
      <c r="M163" s="28">
        <v>14900</v>
      </c>
      <c r="N163" s="17">
        <v>26</v>
      </c>
      <c r="O163" s="17">
        <v>0</v>
      </c>
      <c r="P163" s="28">
        <f t="shared" si="136"/>
        <v>12913</v>
      </c>
      <c r="Q163" s="28">
        <f t="shared" si="137"/>
        <v>0</v>
      </c>
      <c r="R163" s="28">
        <f t="shared" si="138"/>
        <v>0</v>
      </c>
      <c r="S163" s="28">
        <v>0</v>
      </c>
      <c r="T163" s="28">
        <v>0</v>
      </c>
      <c r="U163" s="28">
        <v>0</v>
      </c>
      <c r="V163" s="28">
        <f t="shared" si="140"/>
        <v>12913</v>
      </c>
      <c r="W163" s="28">
        <f t="shared" si="141"/>
        <v>12913</v>
      </c>
      <c r="X163" s="28">
        <f t="shared" si="142"/>
        <v>12913</v>
      </c>
      <c r="Y163" s="28">
        <f t="shared" si="135"/>
        <v>1550</v>
      </c>
      <c r="Z163" s="28">
        <f t="shared" si="132"/>
        <v>97</v>
      </c>
      <c r="AA163" s="38">
        <v>0</v>
      </c>
      <c r="AB163" s="28">
        <v>0</v>
      </c>
      <c r="AC163" s="28">
        <v>0</v>
      </c>
      <c r="AD163" s="28">
        <f t="shared" si="143"/>
        <v>1647</v>
      </c>
      <c r="AE163" s="28">
        <f t="shared" si="144"/>
        <v>11266</v>
      </c>
      <c r="AF163" s="34"/>
      <c r="AG163" s="47"/>
      <c r="AH163" s="56"/>
      <c r="AI163" s="56"/>
      <c r="AJ163" s="56"/>
      <c r="AK163" s="56"/>
      <c r="AL163" s="56"/>
      <c r="AM163" s="56"/>
      <c r="AN163" s="56"/>
      <c r="AO163" s="56"/>
      <c r="AP163" s="57"/>
    </row>
    <row r="164" spans="1:42" s="42" customFormat="1" ht="30.6" customHeight="1">
      <c r="A164" s="160">
        <v>155</v>
      </c>
      <c r="B164" s="45" t="s">
        <v>519</v>
      </c>
      <c r="C164" s="121" t="s">
        <v>519</v>
      </c>
      <c r="D164" s="12" t="s">
        <v>520</v>
      </c>
      <c r="E164" s="16" t="s">
        <v>311</v>
      </c>
      <c r="F164" s="17">
        <v>1112210284</v>
      </c>
      <c r="G164" s="14">
        <v>11870</v>
      </c>
      <c r="H164" s="145" t="s">
        <v>521</v>
      </c>
      <c r="I164" s="28">
        <v>20000</v>
      </c>
      <c r="J164" s="28">
        <v>0</v>
      </c>
      <c r="K164" s="28">
        <v>0</v>
      </c>
      <c r="L164" s="28">
        <v>0</v>
      </c>
      <c r="M164" s="28">
        <f t="shared" ref="M164:M167" si="145">I164+J164+K164+L164</f>
        <v>20000</v>
      </c>
      <c r="N164" s="17">
        <v>30</v>
      </c>
      <c r="O164" s="17">
        <v>0</v>
      </c>
      <c r="P164" s="28">
        <f t="shared" si="136"/>
        <v>20000</v>
      </c>
      <c r="Q164" s="28">
        <f t="shared" si="137"/>
        <v>0</v>
      </c>
      <c r="R164" s="28">
        <f t="shared" si="138"/>
        <v>0</v>
      </c>
      <c r="S164" s="28">
        <v>0</v>
      </c>
      <c r="T164" s="28">
        <v>0</v>
      </c>
      <c r="U164" s="28">
        <v>0</v>
      </c>
      <c r="V164" s="28">
        <f t="shared" si="140"/>
        <v>20000</v>
      </c>
      <c r="W164" s="28">
        <f t="shared" si="141"/>
        <v>15000</v>
      </c>
      <c r="X164" s="28">
        <f t="shared" si="142"/>
        <v>20000</v>
      </c>
      <c r="Y164" s="28">
        <f t="shared" si="135"/>
        <v>1800</v>
      </c>
      <c r="Z164" s="28">
        <f t="shared" si="132"/>
        <v>150</v>
      </c>
      <c r="AA164" s="38">
        <v>0</v>
      </c>
      <c r="AB164" s="28">
        <v>0</v>
      </c>
      <c r="AC164" s="28">
        <v>0</v>
      </c>
      <c r="AD164" s="28">
        <f t="shared" si="143"/>
        <v>1950</v>
      </c>
      <c r="AE164" s="28">
        <f>V164-AD164</f>
        <v>18050</v>
      </c>
      <c r="AF164" s="34" t="s">
        <v>90</v>
      </c>
      <c r="AG164" s="47">
        <v>44177</v>
      </c>
      <c r="AI164" s="56"/>
      <c r="AJ164" s="56"/>
      <c r="AK164" s="56"/>
      <c r="AM164" s="56"/>
      <c r="AN164" s="56"/>
      <c r="AO164" s="56"/>
      <c r="AP164" s="57"/>
    </row>
    <row r="165" spans="1:42" s="147" customFormat="1" ht="30.6" customHeight="1">
      <c r="A165" s="13">
        <v>156</v>
      </c>
      <c r="B165" s="201" t="s">
        <v>519</v>
      </c>
      <c r="C165" s="215" t="s">
        <v>522</v>
      </c>
      <c r="D165" s="268" t="s">
        <v>523</v>
      </c>
      <c r="E165" s="137" t="s">
        <v>314</v>
      </c>
      <c r="F165" s="236">
        <v>1115466954</v>
      </c>
      <c r="G165" s="203">
        <v>11714</v>
      </c>
      <c r="H165" s="269" t="s">
        <v>524</v>
      </c>
      <c r="I165" s="202">
        <v>14900</v>
      </c>
      <c r="J165" s="202">
        <v>0</v>
      </c>
      <c r="K165" s="202">
        <v>0</v>
      </c>
      <c r="L165" s="202">
        <v>0</v>
      </c>
      <c r="M165" s="202">
        <f>I165+J165+K165+L165</f>
        <v>14900</v>
      </c>
      <c r="N165" s="203">
        <v>0</v>
      </c>
      <c r="O165" s="203">
        <v>0</v>
      </c>
      <c r="P165" s="202">
        <f t="shared" si="136"/>
        <v>0</v>
      </c>
      <c r="Q165" s="202">
        <f t="shared" si="137"/>
        <v>0</v>
      </c>
      <c r="R165" s="202">
        <f t="shared" si="138"/>
        <v>0</v>
      </c>
      <c r="S165" s="202">
        <v>0</v>
      </c>
      <c r="T165" s="202">
        <v>0</v>
      </c>
      <c r="U165" s="202">
        <v>0</v>
      </c>
      <c r="V165" s="202">
        <f>P165+Q165+R165+S165+T165+U165</f>
        <v>0</v>
      </c>
      <c r="W165" s="202">
        <f>IF(P165&gt;15000,15000,P165)</f>
        <v>0</v>
      </c>
      <c r="X165" s="202">
        <f>V165</f>
        <v>0</v>
      </c>
      <c r="Y165" s="202">
        <f t="shared" si="135"/>
        <v>0</v>
      </c>
      <c r="Z165" s="202">
        <f>CEILING(X165*0.75%,1)</f>
        <v>0</v>
      </c>
      <c r="AA165" s="204">
        <v>0</v>
      </c>
      <c r="AB165" s="202">
        <v>0</v>
      </c>
      <c r="AC165" s="202">
        <v>0</v>
      </c>
      <c r="AD165" s="202">
        <f>+Y165+Z165+AA165+AB165+AC165</f>
        <v>0</v>
      </c>
      <c r="AE165" s="202">
        <f>V165-AD165</f>
        <v>0</v>
      </c>
      <c r="AF165" s="226"/>
      <c r="AG165" s="205"/>
      <c r="AH165" s="206"/>
      <c r="AI165" s="206"/>
      <c r="AJ165" s="206"/>
      <c r="AK165" s="206"/>
      <c r="AL165" s="207"/>
    </row>
    <row r="166" spans="1:42" s="42" customFormat="1" ht="30.6" customHeight="1">
      <c r="A166" s="160">
        <v>157</v>
      </c>
      <c r="B166" s="12" t="s">
        <v>525</v>
      </c>
      <c r="C166" s="12" t="s">
        <v>525</v>
      </c>
      <c r="D166" s="12" t="s">
        <v>526</v>
      </c>
      <c r="E166" s="16" t="s">
        <v>305</v>
      </c>
      <c r="F166" s="17">
        <v>1113931418</v>
      </c>
      <c r="G166" s="17">
        <v>809</v>
      </c>
      <c r="H166" s="145" t="s">
        <v>527</v>
      </c>
      <c r="I166" s="28">
        <v>20000</v>
      </c>
      <c r="J166" s="28">
        <v>0</v>
      </c>
      <c r="K166" s="28">
        <v>0</v>
      </c>
      <c r="L166" s="28">
        <v>0</v>
      </c>
      <c r="M166" s="28">
        <f t="shared" si="145"/>
        <v>20000</v>
      </c>
      <c r="N166" s="17">
        <v>30</v>
      </c>
      <c r="O166" s="17">
        <v>0</v>
      </c>
      <c r="P166" s="28">
        <f t="shared" si="136"/>
        <v>20000</v>
      </c>
      <c r="Q166" s="28">
        <f t="shared" si="137"/>
        <v>0</v>
      </c>
      <c r="R166" s="28">
        <f t="shared" si="138"/>
        <v>0</v>
      </c>
      <c r="S166" s="28">
        <v>0</v>
      </c>
      <c r="T166" s="28">
        <v>0</v>
      </c>
      <c r="U166" s="28">
        <v>0</v>
      </c>
      <c r="V166" s="28">
        <f t="shared" si="140"/>
        <v>20000</v>
      </c>
      <c r="W166" s="28">
        <f t="shared" si="141"/>
        <v>15000</v>
      </c>
      <c r="X166" s="28">
        <f t="shared" si="142"/>
        <v>20000</v>
      </c>
      <c r="Y166" s="28">
        <f t="shared" si="135"/>
        <v>1800</v>
      </c>
      <c r="Z166" s="28">
        <f t="shared" si="132"/>
        <v>150</v>
      </c>
      <c r="AA166" s="38">
        <v>0</v>
      </c>
      <c r="AB166" s="28">
        <v>0</v>
      </c>
      <c r="AC166" s="28">
        <v>0</v>
      </c>
      <c r="AD166" s="28">
        <f t="shared" si="143"/>
        <v>1950</v>
      </c>
      <c r="AE166" s="28">
        <f>V166-AD166</f>
        <v>18050</v>
      </c>
      <c r="AF166" s="34" t="s">
        <v>90</v>
      </c>
      <c r="AG166" s="47">
        <v>44177</v>
      </c>
      <c r="AH166" s="58"/>
      <c r="AI166" s="56"/>
      <c r="AJ166" s="56"/>
      <c r="AK166" s="56"/>
      <c r="AL166" s="57"/>
    </row>
    <row r="167" spans="1:42" s="42" customFormat="1" ht="30.6" customHeight="1">
      <c r="A167" s="160">
        <v>158</v>
      </c>
      <c r="B167" s="12" t="s">
        <v>525</v>
      </c>
      <c r="C167" s="12" t="s">
        <v>528</v>
      </c>
      <c r="D167" s="23" t="s">
        <v>529</v>
      </c>
      <c r="E167" s="16" t="s">
        <v>314</v>
      </c>
      <c r="F167" s="96">
        <v>1115740265</v>
      </c>
      <c r="G167" s="17">
        <v>11891</v>
      </c>
      <c r="H167" s="127" t="s">
        <v>530</v>
      </c>
      <c r="I167" s="28">
        <v>14900</v>
      </c>
      <c r="J167" s="28">
        <v>0</v>
      </c>
      <c r="K167" s="28">
        <v>0</v>
      </c>
      <c r="L167" s="28">
        <v>0</v>
      </c>
      <c r="M167" s="28">
        <f t="shared" si="145"/>
        <v>14900</v>
      </c>
      <c r="N167" s="17">
        <v>0</v>
      </c>
      <c r="O167" s="17">
        <v>0</v>
      </c>
      <c r="P167" s="28">
        <f t="shared" si="136"/>
        <v>0</v>
      </c>
      <c r="Q167" s="28">
        <f t="shared" si="137"/>
        <v>0</v>
      </c>
      <c r="R167" s="28">
        <f t="shared" si="138"/>
        <v>0</v>
      </c>
      <c r="S167" s="28">
        <v>0</v>
      </c>
      <c r="T167" s="28">
        <v>0</v>
      </c>
      <c r="U167" s="28">
        <v>0</v>
      </c>
      <c r="V167" s="28">
        <f t="shared" si="140"/>
        <v>0</v>
      </c>
      <c r="W167" s="28">
        <f t="shared" si="141"/>
        <v>0</v>
      </c>
      <c r="X167" s="28">
        <f t="shared" si="142"/>
        <v>0</v>
      </c>
      <c r="Y167" s="28">
        <f t="shared" si="135"/>
        <v>0</v>
      </c>
      <c r="Z167" s="28">
        <f t="shared" si="132"/>
        <v>0</v>
      </c>
      <c r="AA167" s="38">
        <v>0</v>
      </c>
      <c r="AB167" s="28">
        <v>0</v>
      </c>
      <c r="AC167" s="28">
        <v>0</v>
      </c>
      <c r="AD167" s="28">
        <f t="shared" si="143"/>
        <v>0</v>
      </c>
      <c r="AE167" s="28">
        <f>V167-AD167</f>
        <v>0</v>
      </c>
      <c r="AF167" s="34"/>
      <c r="AG167" s="47"/>
      <c r="AH167" s="58"/>
      <c r="AI167" s="56"/>
      <c r="AJ167" s="56"/>
      <c r="AK167" s="56"/>
      <c r="AL167" s="57"/>
    </row>
    <row r="168" spans="1:42" s="42" customFormat="1" ht="30.6" customHeight="1">
      <c r="A168" s="13">
        <v>159</v>
      </c>
      <c r="B168" s="16" t="s">
        <v>531</v>
      </c>
      <c r="C168" s="12" t="s">
        <v>531</v>
      </c>
      <c r="D168" s="12" t="s">
        <v>532</v>
      </c>
      <c r="E168" s="16" t="s">
        <v>311</v>
      </c>
      <c r="F168" s="16">
        <v>1114775935</v>
      </c>
      <c r="G168" s="14">
        <v>11876</v>
      </c>
      <c r="H168" s="80" t="s">
        <v>533</v>
      </c>
      <c r="I168" s="28">
        <v>20000</v>
      </c>
      <c r="J168" s="28">
        <v>0</v>
      </c>
      <c r="K168" s="28">
        <v>0</v>
      </c>
      <c r="L168" s="28">
        <v>0</v>
      </c>
      <c r="M168" s="28">
        <v>20000</v>
      </c>
      <c r="N168" s="17">
        <v>30</v>
      </c>
      <c r="O168" s="17">
        <v>0</v>
      </c>
      <c r="P168" s="28">
        <f t="shared" si="136"/>
        <v>20000</v>
      </c>
      <c r="Q168" s="28">
        <f t="shared" si="137"/>
        <v>0</v>
      </c>
      <c r="R168" s="28">
        <f t="shared" si="138"/>
        <v>0</v>
      </c>
      <c r="S168" s="28">
        <v>0</v>
      </c>
      <c r="T168" s="28">
        <v>0</v>
      </c>
      <c r="U168" s="28">
        <v>0</v>
      </c>
      <c r="V168" s="28">
        <f t="shared" si="140"/>
        <v>20000</v>
      </c>
      <c r="W168" s="28">
        <f t="shared" si="141"/>
        <v>15000</v>
      </c>
      <c r="X168" s="28">
        <f t="shared" si="142"/>
        <v>20000</v>
      </c>
      <c r="Y168" s="28">
        <f t="shared" si="135"/>
        <v>1800</v>
      </c>
      <c r="Z168" s="28">
        <f t="shared" si="132"/>
        <v>150</v>
      </c>
      <c r="AA168" s="38">
        <v>0</v>
      </c>
      <c r="AB168" s="28">
        <v>0</v>
      </c>
      <c r="AC168" s="28">
        <v>0</v>
      </c>
      <c r="AD168" s="28">
        <f t="shared" si="143"/>
        <v>1950</v>
      </c>
      <c r="AE168" s="28">
        <f t="shared" ref="AE168" si="146">V168-AD168</f>
        <v>18050</v>
      </c>
      <c r="AF168" s="34" t="s">
        <v>90</v>
      </c>
      <c r="AG168" s="47">
        <v>44183</v>
      </c>
      <c r="AI168" s="56"/>
      <c r="AJ168" s="56"/>
      <c r="AK168" s="56"/>
      <c r="AL168" s="56"/>
      <c r="AM168" s="56"/>
      <c r="AN168" s="56"/>
      <c r="AO168" s="56"/>
      <c r="AP168" s="57"/>
    </row>
    <row r="169" spans="1:42" s="42" customFormat="1" ht="30.6" customHeight="1">
      <c r="A169" s="160">
        <v>160</v>
      </c>
      <c r="B169" s="16" t="s">
        <v>531</v>
      </c>
      <c r="C169" s="12" t="s">
        <v>534</v>
      </c>
      <c r="D169" s="23" t="s">
        <v>535</v>
      </c>
      <c r="E169" s="16" t="s">
        <v>314</v>
      </c>
      <c r="F169" s="96">
        <v>1115269600</v>
      </c>
      <c r="G169" s="83">
        <v>11809</v>
      </c>
      <c r="H169" s="127" t="s">
        <v>536</v>
      </c>
      <c r="I169" s="28">
        <v>14900</v>
      </c>
      <c r="J169" s="28">
        <v>0</v>
      </c>
      <c r="K169" s="28">
        <v>0</v>
      </c>
      <c r="L169" s="28">
        <v>0</v>
      </c>
      <c r="M169" s="28">
        <f>I169+J169+K169+L169</f>
        <v>14900</v>
      </c>
      <c r="N169" s="17">
        <v>0</v>
      </c>
      <c r="O169" s="17">
        <v>0</v>
      </c>
      <c r="P169" s="28">
        <f t="shared" si="136"/>
        <v>0</v>
      </c>
      <c r="Q169" s="28">
        <f t="shared" si="137"/>
        <v>0</v>
      </c>
      <c r="R169" s="28">
        <f t="shared" si="138"/>
        <v>0</v>
      </c>
      <c r="S169" s="28">
        <v>0</v>
      </c>
      <c r="T169" s="28">
        <v>0</v>
      </c>
      <c r="U169" s="28">
        <v>0</v>
      </c>
      <c r="V169" s="28">
        <f t="shared" si="140"/>
        <v>0</v>
      </c>
      <c r="W169" s="28">
        <f>IF(P169&gt;15000,15000,P169)</f>
        <v>0</v>
      </c>
      <c r="X169" s="28">
        <f>V169</f>
        <v>0</v>
      </c>
      <c r="Y169" s="28">
        <f t="shared" si="135"/>
        <v>0</v>
      </c>
      <c r="Z169" s="28">
        <f t="shared" si="132"/>
        <v>0</v>
      </c>
      <c r="AA169" s="38">
        <v>0</v>
      </c>
      <c r="AB169" s="28">
        <v>0</v>
      </c>
      <c r="AC169" s="28">
        <v>0</v>
      </c>
      <c r="AD169" s="28">
        <f>+Y169+Z169+AA169+AB169+AC169</f>
        <v>0</v>
      </c>
      <c r="AE169" s="28">
        <f>V169-AD169</f>
        <v>0</v>
      </c>
      <c r="AF169" s="34"/>
      <c r="AG169" s="47"/>
      <c r="AH169" s="56"/>
      <c r="AI169" s="56"/>
      <c r="AJ169" s="56"/>
      <c r="AK169" s="56"/>
      <c r="AL169" s="56"/>
      <c r="AM169" s="56"/>
      <c r="AN169" s="56"/>
      <c r="AO169" s="56"/>
      <c r="AP169" s="57"/>
    </row>
    <row r="170" spans="1:42" s="42" customFormat="1" ht="30.6" customHeight="1">
      <c r="A170" s="160">
        <v>161</v>
      </c>
      <c r="B170" s="16" t="s">
        <v>531</v>
      </c>
      <c r="C170" s="23" t="s">
        <v>537</v>
      </c>
      <c r="D170" s="23" t="s">
        <v>538</v>
      </c>
      <c r="E170" s="16" t="s">
        <v>314</v>
      </c>
      <c r="F170" s="96">
        <v>1115738036</v>
      </c>
      <c r="G170" s="83">
        <v>11887</v>
      </c>
      <c r="H170" s="127" t="s">
        <v>539</v>
      </c>
      <c r="I170" s="28">
        <v>14900</v>
      </c>
      <c r="J170" s="28">
        <v>0</v>
      </c>
      <c r="K170" s="28">
        <v>0</v>
      </c>
      <c r="L170" s="28">
        <v>0</v>
      </c>
      <c r="M170" s="28">
        <f>I170+J170+K170+L170</f>
        <v>14900</v>
      </c>
      <c r="N170" s="17">
        <v>12</v>
      </c>
      <c r="O170" s="17">
        <v>0</v>
      </c>
      <c r="P170" s="28">
        <f t="shared" si="136"/>
        <v>5960</v>
      </c>
      <c r="Q170" s="28">
        <f t="shared" si="137"/>
        <v>0</v>
      </c>
      <c r="R170" s="28">
        <f t="shared" si="138"/>
        <v>0</v>
      </c>
      <c r="S170" s="28">
        <v>0</v>
      </c>
      <c r="T170" s="28">
        <v>0</v>
      </c>
      <c r="U170" s="28">
        <v>0</v>
      </c>
      <c r="V170" s="28">
        <f t="shared" si="140"/>
        <v>5960</v>
      </c>
      <c r="W170" s="28">
        <f>IF(P170&gt;15000,15000,P170)</f>
        <v>5960</v>
      </c>
      <c r="X170" s="28">
        <f>V170</f>
        <v>5960</v>
      </c>
      <c r="Y170" s="28">
        <f t="shared" si="135"/>
        <v>715</v>
      </c>
      <c r="Z170" s="28">
        <f t="shared" si="132"/>
        <v>45</v>
      </c>
      <c r="AA170" s="38">
        <v>0</v>
      </c>
      <c r="AB170" s="28">
        <v>0</v>
      </c>
      <c r="AC170" s="28">
        <v>0</v>
      </c>
      <c r="AD170" s="28">
        <f>+Y170+Z170+AA170+AB170+AC170</f>
        <v>760</v>
      </c>
      <c r="AE170" s="28">
        <f>V170-AD170</f>
        <v>5200</v>
      </c>
      <c r="AF170" s="34" t="s">
        <v>90</v>
      </c>
      <c r="AG170" s="47">
        <v>44186</v>
      </c>
      <c r="AH170" s="56"/>
      <c r="AI170" s="56"/>
      <c r="AJ170" s="56"/>
      <c r="AK170" s="56"/>
      <c r="AL170" s="56"/>
      <c r="AM170" s="56"/>
      <c r="AN170" s="56"/>
      <c r="AO170" s="56"/>
      <c r="AP170" s="57"/>
    </row>
    <row r="171" spans="1:42" s="42" customFormat="1" ht="30.6" customHeight="1">
      <c r="A171" s="13">
        <v>162</v>
      </c>
      <c r="B171" s="45" t="s">
        <v>540</v>
      </c>
      <c r="C171" s="23" t="s">
        <v>540</v>
      </c>
      <c r="D171" s="276" t="s">
        <v>541</v>
      </c>
      <c r="E171" s="16" t="s">
        <v>305</v>
      </c>
      <c r="F171" s="16">
        <v>1113326653</v>
      </c>
      <c r="G171" s="29">
        <v>11515</v>
      </c>
      <c r="H171" s="33" t="s">
        <v>542</v>
      </c>
      <c r="I171" s="28">
        <v>20000</v>
      </c>
      <c r="J171" s="28">
        <v>0</v>
      </c>
      <c r="K171" s="28">
        <v>0</v>
      </c>
      <c r="L171" s="28">
        <v>0</v>
      </c>
      <c r="M171" s="28">
        <f>I171+J171+K171+L171</f>
        <v>20000</v>
      </c>
      <c r="N171" s="17">
        <v>30</v>
      </c>
      <c r="O171" s="17">
        <v>0</v>
      </c>
      <c r="P171" s="28">
        <f t="shared" si="136"/>
        <v>20000</v>
      </c>
      <c r="Q171" s="28">
        <f t="shared" si="137"/>
        <v>0</v>
      </c>
      <c r="R171" s="28">
        <f t="shared" si="138"/>
        <v>0</v>
      </c>
      <c r="S171" s="28">
        <v>0</v>
      </c>
      <c r="T171" s="28">
        <v>0</v>
      </c>
      <c r="U171" s="28">
        <v>0</v>
      </c>
      <c r="V171" s="28">
        <f t="shared" si="140"/>
        <v>20000</v>
      </c>
      <c r="W171" s="28">
        <f>IF(P171&gt;15000,15000,P171)</f>
        <v>15000</v>
      </c>
      <c r="X171" s="28">
        <f>V171</f>
        <v>20000</v>
      </c>
      <c r="Y171" s="28">
        <f t="shared" si="135"/>
        <v>1800</v>
      </c>
      <c r="Z171" s="28">
        <f t="shared" si="132"/>
        <v>150</v>
      </c>
      <c r="AA171" s="38">
        <v>0</v>
      </c>
      <c r="AB171" s="28">
        <v>0</v>
      </c>
      <c r="AC171" s="28">
        <v>0</v>
      </c>
      <c r="AD171" s="28">
        <f t="shared" ref="AD171:AD193" si="147">+Y171+Z171+AA171+AB171+AC171</f>
        <v>1950</v>
      </c>
      <c r="AE171" s="28">
        <f>V171-AD171</f>
        <v>18050</v>
      </c>
      <c r="AF171" s="34" t="s">
        <v>90</v>
      </c>
      <c r="AG171" s="47">
        <v>44177</v>
      </c>
      <c r="AH171" s="58"/>
      <c r="AI171" s="56"/>
      <c r="AJ171" s="56"/>
      <c r="AK171" s="56"/>
      <c r="AL171" s="59"/>
      <c r="AM171" s="56"/>
      <c r="AN171" s="56"/>
      <c r="AO171" s="56"/>
      <c r="AP171" s="57"/>
    </row>
    <row r="172" spans="1:42" s="42" customFormat="1" ht="30.6" customHeight="1">
      <c r="A172" s="160">
        <v>163</v>
      </c>
      <c r="B172" s="45" t="s">
        <v>540</v>
      </c>
      <c r="C172" s="46" t="s">
        <v>446</v>
      </c>
      <c r="D172" s="61" t="s">
        <v>543</v>
      </c>
      <c r="E172" s="16" t="s">
        <v>314</v>
      </c>
      <c r="F172" s="76">
        <v>1115283577</v>
      </c>
      <c r="G172" s="76">
        <v>11632</v>
      </c>
      <c r="H172" s="115" t="s">
        <v>544</v>
      </c>
      <c r="I172" s="28">
        <v>14900</v>
      </c>
      <c r="J172" s="28">
        <v>0</v>
      </c>
      <c r="K172" s="28">
        <v>0</v>
      </c>
      <c r="L172" s="28">
        <v>0</v>
      </c>
      <c r="M172" s="28">
        <f>I172+J172+K172+L172</f>
        <v>14900</v>
      </c>
      <c r="N172" s="17">
        <v>29</v>
      </c>
      <c r="O172" s="17">
        <v>0</v>
      </c>
      <c r="P172" s="28">
        <f t="shared" si="136"/>
        <v>14403</v>
      </c>
      <c r="Q172" s="28">
        <f t="shared" si="137"/>
        <v>0</v>
      </c>
      <c r="R172" s="28">
        <f t="shared" si="138"/>
        <v>0</v>
      </c>
      <c r="S172" s="28">
        <v>0</v>
      </c>
      <c r="T172" s="28">
        <v>0</v>
      </c>
      <c r="U172" s="28">
        <v>0</v>
      </c>
      <c r="V172" s="28">
        <f t="shared" si="140"/>
        <v>14403</v>
      </c>
      <c r="W172" s="28">
        <f>IF(P172&gt;15000,15000,P172)</f>
        <v>14403</v>
      </c>
      <c r="X172" s="28">
        <f>V172</f>
        <v>14403</v>
      </c>
      <c r="Y172" s="28">
        <f t="shared" si="135"/>
        <v>1728</v>
      </c>
      <c r="Z172" s="28">
        <f t="shared" si="132"/>
        <v>109</v>
      </c>
      <c r="AA172" s="38">
        <v>0</v>
      </c>
      <c r="AB172" s="28">
        <v>0</v>
      </c>
      <c r="AC172" s="28">
        <v>0</v>
      </c>
      <c r="AD172" s="28">
        <f t="shared" si="147"/>
        <v>1837</v>
      </c>
      <c r="AE172" s="28">
        <f>V172-AD172</f>
        <v>12566</v>
      </c>
      <c r="AF172" s="34" t="s">
        <v>90</v>
      </c>
      <c r="AG172" s="47">
        <v>44177</v>
      </c>
      <c r="AH172" s="58"/>
      <c r="AI172" s="56"/>
      <c r="AJ172" s="56"/>
      <c r="AK172" s="56"/>
      <c r="AL172" s="59"/>
      <c r="AM172" s="56"/>
      <c r="AN172" s="56"/>
      <c r="AO172" s="56"/>
      <c r="AP172" s="57"/>
    </row>
    <row r="173" spans="1:42" s="42" customFormat="1" ht="30.6" customHeight="1">
      <c r="A173" s="160">
        <v>164</v>
      </c>
      <c r="B173" s="45" t="s">
        <v>540</v>
      </c>
      <c r="C173" s="23" t="s">
        <v>545</v>
      </c>
      <c r="D173" s="23" t="s">
        <v>546</v>
      </c>
      <c r="E173" s="16" t="s">
        <v>314</v>
      </c>
      <c r="F173" s="96">
        <v>1115514874</v>
      </c>
      <c r="G173" s="76">
        <v>11799</v>
      </c>
      <c r="H173" s="127" t="s">
        <v>547</v>
      </c>
      <c r="I173" s="28">
        <v>14900</v>
      </c>
      <c r="J173" s="28">
        <v>0</v>
      </c>
      <c r="K173" s="28">
        <v>0</v>
      </c>
      <c r="L173" s="28">
        <v>0</v>
      </c>
      <c r="M173" s="28">
        <f>I173+J173+K173+L173</f>
        <v>14900</v>
      </c>
      <c r="N173" s="17">
        <v>12</v>
      </c>
      <c r="O173" s="17">
        <v>0</v>
      </c>
      <c r="P173" s="28">
        <f t="shared" si="136"/>
        <v>5960</v>
      </c>
      <c r="Q173" s="28">
        <f t="shared" si="137"/>
        <v>0</v>
      </c>
      <c r="R173" s="28">
        <f t="shared" si="138"/>
        <v>0</v>
      </c>
      <c r="S173" s="28">
        <v>0</v>
      </c>
      <c r="T173" s="28">
        <v>0</v>
      </c>
      <c r="U173" s="28">
        <v>0</v>
      </c>
      <c r="V173" s="28">
        <f t="shared" si="140"/>
        <v>5960</v>
      </c>
      <c r="W173" s="28">
        <f>IF(P173&gt;15000,15000,P173)</f>
        <v>5960</v>
      </c>
      <c r="X173" s="28">
        <f>V173</f>
        <v>5960</v>
      </c>
      <c r="Y173" s="28">
        <f t="shared" si="135"/>
        <v>715</v>
      </c>
      <c r="Z173" s="28">
        <f t="shared" si="132"/>
        <v>45</v>
      </c>
      <c r="AA173" s="38">
        <v>0</v>
      </c>
      <c r="AB173" s="28">
        <v>0</v>
      </c>
      <c r="AC173" s="28">
        <v>0</v>
      </c>
      <c r="AD173" s="28">
        <f t="shared" si="147"/>
        <v>760</v>
      </c>
      <c r="AE173" s="28">
        <f>V173-AD173</f>
        <v>5200</v>
      </c>
      <c r="AF173" s="34" t="s">
        <v>90</v>
      </c>
      <c r="AG173" s="47">
        <v>44177</v>
      </c>
      <c r="AH173" s="58"/>
      <c r="AI173" s="56"/>
      <c r="AJ173" s="56"/>
      <c r="AK173" s="56"/>
      <c r="AL173" s="59"/>
      <c r="AM173" s="56"/>
      <c r="AN173" s="56"/>
      <c r="AO173" s="56"/>
      <c r="AP173" s="57"/>
    </row>
    <row r="174" spans="1:42" s="42" customFormat="1" ht="30.6" customHeight="1">
      <c r="A174" s="13">
        <v>165</v>
      </c>
      <c r="B174" s="45" t="s">
        <v>548</v>
      </c>
      <c r="C174" s="23" t="s">
        <v>548</v>
      </c>
      <c r="D174" s="23" t="s">
        <v>549</v>
      </c>
      <c r="E174" s="16" t="s">
        <v>305</v>
      </c>
      <c r="F174" s="17">
        <v>1113326652</v>
      </c>
      <c r="G174" s="18">
        <v>621</v>
      </c>
      <c r="H174" s="145" t="s">
        <v>550</v>
      </c>
      <c r="I174" s="28">
        <v>20000</v>
      </c>
      <c r="J174" s="28">
        <v>0</v>
      </c>
      <c r="K174" s="28">
        <v>0</v>
      </c>
      <c r="L174" s="28">
        <v>0</v>
      </c>
      <c r="M174" s="28">
        <f t="shared" ref="M174:M184" si="148">I174+J174+K174+L174</f>
        <v>20000</v>
      </c>
      <c r="N174" s="17">
        <v>14</v>
      </c>
      <c r="O174" s="17">
        <v>0</v>
      </c>
      <c r="P174" s="28">
        <f t="shared" si="136"/>
        <v>9333</v>
      </c>
      <c r="Q174" s="28">
        <f t="shared" si="137"/>
        <v>0</v>
      </c>
      <c r="R174" s="28">
        <f t="shared" si="138"/>
        <v>0</v>
      </c>
      <c r="S174" s="28">
        <v>0</v>
      </c>
      <c r="T174" s="28">
        <v>0</v>
      </c>
      <c r="U174" s="28">
        <v>0</v>
      </c>
      <c r="V174" s="28">
        <f t="shared" si="140"/>
        <v>9333</v>
      </c>
      <c r="W174" s="28">
        <f t="shared" ref="W174:W184" si="149">IF(P174&gt;15000,15000,P174)</f>
        <v>9333</v>
      </c>
      <c r="X174" s="28">
        <f t="shared" ref="X174:X184" si="150">V174</f>
        <v>9333</v>
      </c>
      <c r="Y174" s="28">
        <f t="shared" si="135"/>
        <v>1120</v>
      </c>
      <c r="Z174" s="28">
        <f t="shared" si="132"/>
        <v>70</v>
      </c>
      <c r="AA174" s="38">
        <v>0</v>
      </c>
      <c r="AB174" s="28">
        <v>0</v>
      </c>
      <c r="AC174" s="28">
        <v>0</v>
      </c>
      <c r="AD174" s="28">
        <f t="shared" si="147"/>
        <v>1190</v>
      </c>
      <c r="AE174" s="28">
        <f t="shared" ref="AE174:AE193" si="151">V174-AD174</f>
        <v>8143</v>
      </c>
      <c r="AF174" s="34" t="s">
        <v>90</v>
      </c>
      <c r="AG174" s="47">
        <v>44177</v>
      </c>
    </row>
    <row r="175" spans="1:42" s="42" customFormat="1" ht="30.6" customHeight="1">
      <c r="A175" s="160">
        <v>166</v>
      </c>
      <c r="B175" s="45" t="s">
        <v>548</v>
      </c>
      <c r="C175" s="12" t="s">
        <v>551</v>
      </c>
      <c r="D175" s="23" t="s">
        <v>552</v>
      </c>
      <c r="E175" s="16" t="s">
        <v>311</v>
      </c>
      <c r="F175" s="18">
        <v>1107030888</v>
      </c>
      <c r="G175" s="18">
        <v>476</v>
      </c>
      <c r="H175" s="145" t="s">
        <v>553</v>
      </c>
      <c r="I175" s="28">
        <v>16400</v>
      </c>
      <c r="J175" s="28">
        <v>0</v>
      </c>
      <c r="K175" s="28">
        <v>0</v>
      </c>
      <c r="L175" s="28">
        <v>0</v>
      </c>
      <c r="M175" s="28">
        <f t="shared" si="148"/>
        <v>16400</v>
      </c>
      <c r="N175" s="17">
        <v>30</v>
      </c>
      <c r="O175" s="17">
        <v>0</v>
      </c>
      <c r="P175" s="28">
        <f t="shared" si="136"/>
        <v>16400</v>
      </c>
      <c r="Q175" s="28">
        <f t="shared" si="137"/>
        <v>0</v>
      </c>
      <c r="R175" s="28">
        <f t="shared" si="138"/>
        <v>0</v>
      </c>
      <c r="S175" s="28">
        <v>0</v>
      </c>
      <c r="T175" s="28">
        <v>0</v>
      </c>
      <c r="U175" s="28">
        <v>0</v>
      </c>
      <c r="V175" s="28">
        <f t="shared" si="140"/>
        <v>16400</v>
      </c>
      <c r="W175" s="28">
        <f t="shared" si="149"/>
        <v>15000</v>
      </c>
      <c r="X175" s="28">
        <f t="shared" si="150"/>
        <v>16400</v>
      </c>
      <c r="Y175" s="28">
        <f t="shared" si="135"/>
        <v>1800</v>
      </c>
      <c r="Z175" s="28">
        <f t="shared" si="132"/>
        <v>123</v>
      </c>
      <c r="AA175" s="38">
        <v>0</v>
      </c>
      <c r="AB175" s="28">
        <v>0</v>
      </c>
      <c r="AC175" s="28">
        <v>0</v>
      </c>
      <c r="AD175" s="28">
        <f t="shared" si="147"/>
        <v>1923</v>
      </c>
      <c r="AE175" s="28">
        <f t="shared" si="151"/>
        <v>14477</v>
      </c>
      <c r="AF175" s="34" t="s">
        <v>90</v>
      </c>
      <c r="AG175" s="47">
        <v>44177</v>
      </c>
      <c r="AH175" s="56"/>
      <c r="AI175" s="56"/>
      <c r="AJ175" s="56"/>
      <c r="AK175" s="56"/>
      <c r="AL175" s="57"/>
    </row>
    <row r="176" spans="1:42" s="42" customFormat="1" ht="30.6" customHeight="1">
      <c r="A176" s="160">
        <v>167</v>
      </c>
      <c r="B176" s="45" t="s">
        <v>548</v>
      </c>
      <c r="C176" s="23" t="s">
        <v>554</v>
      </c>
      <c r="D176" s="23" t="s">
        <v>555</v>
      </c>
      <c r="E176" s="16" t="s">
        <v>311</v>
      </c>
      <c r="F176" s="17">
        <v>1112389701</v>
      </c>
      <c r="G176" s="18">
        <v>1043</v>
      </c>
      <c r="H176" s="145" t="s">
        <v>556</v>
      </c>
      <c r="I176" s="28">
        <v>16400</v>
      </c>
      <c r="J176" s="28">
        <v>0</v>
      </c>
      <c r="K176" s="28">
        <v>0</v>
      </c>
      <c r="L176" s="28">
        <v>0</v>
      </c>
      <c r="M176" s="28">
        <f>I176+J176+K176+L176</f>
        <v>16400</v>
      </c>
      <c r="N176" s="17">
        <v>30</v>
      </c>
      <c r="O176" s="17">
        <v>0</v>
      </c>
      <c r="P176" s="28">
        <f t="shared" si="136"/>
        <v>16400</v>
      </c>
      <c r="Q176" s="28">
        <f t="shared" si="137"/>
        <v>0</v>
      </c>
      <c r="R176" s="28">
        <f t="shared" si="138"/>
        <v>0</v>
      </c>
      <c r="S176" s="28">
        <v>0</v>
      </c>
      <c r="T176" s="28">
        <v>0</v>
      </c>
      <c r="U176" s="28">
        <v>0</v>
      </c>
      <c r="V176" s="28">
        <f>P176+Q176+R176+S176+T176+U176</f>
        <v>16400</v>
      </c>
      <c r="W176" s="28">
        <f>IF(P176&gt;15000,15000,P176)</f>
        <v>15000</v>
      </c>
      <c r="X176" s="28">
        <f>V176</f>
        <v>16400</v>
      </c>
      <c r="Y176" s="28">
        <f t="shared" si="135"/>
        <v>1800</v>
      </c>
      <c r="Z176" s="28">
        <f>CEILING(X176*0.75%,1)</f>
        <v>123</v>
      </c>
      <c r="AA176" s="38">
        <v>0</v>
      </c>
      <c r="AB176" s="28">
        <v>0</v>
      </c>
      <c r="AC176" s="28">
        <v>0</v>
      </c>
      <c r="AD176" s="28">
        <f>+Y176+Z176+AA176+AB176+AC176</f>
        <v>1923</v>
      </c>
      <c r="AE176" s="28">
        <f>V176-AD176</f>
        <v>14477</v>
      </c>
      <c r="AF176" s="34" t="s">
        <v>90</v>
      </c>
      <c r="AG176" s="47">
        <v>44177</v>
      </c>
      <c r="AH176" s="56"/>
      <c r="AI176" s="56"/>
      <c r="AJ176" s="56"/>
      <c r="AK176" s="56"/>
      <c r="AL176" s="57"/>
    </row>
    <row r="177" spans="1:42" s="42" customFormat="1" ht="30.6" customHeight="1">
      <c r="A177" s="13">
        <v>168</v>
      </c>
      <c r="B177" s="45" t="s">
        <v>548</v>
      </c>
      <c r="C177" s="12" t="s">
        <v>557</v>
      </c>
      <c r="D177" s="12" t="s">
        <v>558</v>
      </c>
      <c r="E177" s="16" t="s">
        <v>311</v>
      </c>
      <c r="F177" s="13">
        <v>1114572184</v>
      </c>
      <c r="G177" s="14">
        <v>1283</v>
      </c>
      <c r="H177" s="145" t="s">
        <v>559</v>
      </c>
      <c r="I177" s="28">
        <v>16400</v>
      </c>
      <c r="J177" s="28">
        <v>0</v>
      </c>
      <c r="K177" s="28">
        <v>0</v>
      </c>
      <c r="L177" s="28">
        <v>0</v>
      </c>
      <c r="M177" s="28">
        <f t="shared" si="148"/>
        <v>16400</v>
      </c>
      <c r="N177" s="17">
        <v>12</v>
      </c>
      <c r="O177" s="17">
        <v>0</v>
      </c>
      <c r="P177" s="28">
        <f t="shared" si="136"/>
        <v>6560</v>
      </c>
      <c r="Q177" s="28">
        <f t="shared" si="137"/>
        <v>0</v>
      </c>
      <c r="R177" s="28">
        <f t="shared" si="138"/>
        <v>0</v>
      </c>
      <c r="S177" s="28">
        <v>0</v>
      </c>
      <c r="T177" s="28">
        <v>0</v>
      </c>
      <c r="U177" s="28">
        <v>0</v>
      </c>
      <c r="V177" s="28">
        <f t="shared" si="140"/>
        <v>6560</v>
      </c>
      <c r="W177" s="28">
        <f t="shared" si="149"/>
        <v>6560</v>
      </c>
      <c r="X177" s="28">
        <f t="shared" si="150"/>
        <v>6560</v>
      </c>
      <c r="Y177" s="28">
        <f t="shared" si="135"/>
        <v>787</v>
      </c>
      <c r="Z177" s="28">
        <f t="shared" si="132"/>
        <v>50</v>
      </c>
      <c r="AA177" s="38">
        <v>0</v>
      </c>
      <c r="AB177" s="28">
        <v>0</v>
      </c>
      <c r="AC177" s="28">
        <v>0</v>
      </c>
      <c r="AD177" s="28">
        <f t="shared" si="147"/>
        <v>837</v>
      </c>
      <c r="AE177" s="28">
        <f t="shared" si="151"/>
        <v>5723</v>
      </c>
      <c r="AF177" s="34" t="s">
        <v>90</v>
      </c>
      <c r="AG177" s="47">
        <v>44177</v>
      </c>
      <c r="AH177" s="56"/>
      <c r="AI177" s="56"/>
      <c r="AJ177" s="56"/>
      <c r="AK177" s="56"/>
      <c r="AL177" s="59"/>
      <c r="AM177" s="56"/>
      <c r="AN177" s="56"/>
      <c r="AO177" s="56"/>
      <c r="AP177" s="57"/>
    </row>
    <row r="178" spans="1:42" s="42" customFormat="1" ht="30.6" customHeight="1">
      <c r="A178" s="160">
        <v>169</v>
      </c>
      <c r="B178" s="45" t="s">
        <v>548</v>
      </c>
      <c r="C178" s="12" t="s">
        <v>560</v>
      </c>
      <c r="D178" s="12" t="s">
        <v>561</v>
      </c>
      <c r="E178" s="16" t="s">
        <v>311</v>
      </c>
      <c r="F178" s="13">
        <v>1114594176</v>
      </c>
      <c r="G178" s="14">
        <v>1284</v>
      </c>
      <c r="H178" s="145" t="s">
        <v>562</v>
      </c>
      <c r="I178" s="28">
        <v>16400</v>
      </c>
      <c r="J178" s="28">
        <v>0</v>
      </c>
      <c r="K178" s="28">
        <v>0</v>
      </c>
      <c r="L178" s="28">
        <v>0</v>
      </c>
      <c r="M178" s="28">
        <f t="shared" si="148"/>
        <v>16400</v>
      </c>
      <c r="N178" s="17">
        <v>30</v>
      </c>
      <c r="O178" s="17">
        <v>0</v>
      </c>
      <c r="P178" s="28">
        <f t="shared" si="136"/>
        <v>16400</v>
      </c>
      <c r="Q178" s="28">
        <f t="shared" si="137"/>
        <v>0</v>
      </c>
      <c r="R178" s="28">
        <f t="shared" si="138"/>
        <v>0</v>
      </c>
      <c r="S178" s="28">
        <v>0</v>
      </c>
      <c r="T178" s="28">
        <v>0</v>
      </c>
      <c r="U178" s="28">
        <v>0</v>
      </c>
      <c r="V178" s="28">
        <f t="shared" si="140"/>
        <v>16400</v>
      </c>
      <c r="W178" s="28">
        <f t="shared" si="149"/>
        <v>15000</v>
      </c>
      <c r="X178" s="28">
        <f t="shared" si="150"/>
        <v>16400</v>
      </c>
      <c r="Y178" s="28">
        <f t="shared" si="135"/>
        <v>1800</v>
      </c>
      <c r="Z178" s="28">
        <f t="shared" si="132"/>
        <v>123</v>
      </c>
      <c r="AA178" s="38">
        <v>0</v>
      </c>
      <c r="AB178" s="28">
        <v>0</v>
      </c>
      <c r="AC178" s="28">
        <v>0</v>
      </c>
      <c r="AD178" s="28">
        <f t="shared" si="147"/>
        <v>1923</v>
      </c>
      <c r="AE178" s="28">
        <f t="shared" si="151"/>
        <v>14477</v>
      </c>
      <c r="AF178" s="34" t="s">
        <v>90</v>
      </c>
      <c r="AG178" s="47">
        <v>44173</v>
      </c>
      <c r="AH178" s="56"/>
      <c r="AI178" s="56"/>
      <c r="AJ178" s="56"/>
      <c r="AK178" s="56"/>
      <c r="AL178" s="59"/>
      <c r="AM178" s="56"/>
      <c r="AN178" s="56"/>
      <c r="AO178" s="56"/>
      <c r="AP178" s="57"/>
    </row>
    <row r="179" spans="1:42" s="42" customFormat="1" ht="30.6" customHeight="1">
      <c r="A179" s="160">
        <v>170</v>
      </c>
      <c r="B179" s="45" t="s">
        <v>548</v>
      </c>
      <c r="C179" s="121" t="s">
        <v>563</v>
      </c>
      <c r="D179" s="12" t="s">
        <v>564</v>
      </c>
      <c r="E179" s="16" t="s">
        <v>311</v>
      </c>
      <c r="F179" s="116">
        <v>1114697517</v>
      </c>
      <c r="G179" s="14">
        <v>1320</v>
      </c>
      <c r="H179" s="145" t="s">
        <v>565</v>
      </c>
      <c r="I179" s="28">
        <v>16400</v>
      </c>
      <c r="J179" s="28">
        <v>0</v>
      </c>
      <c r="K179" s="28">
        <v>0</v>
      </c>
      <c r="L179" s="28">
        <v>0</v>
      </c>
      <c r="M179" s="28">
        <f t="shared" si="148"/>
        <v>16400</v>
      </c>
      <c r="N179" s="17">
        <v>30</v>
      </c>
      <c r="O179" s="17">
        <v>0</v>
      </c>
      <c r="P179" s="28">
        <f t="shared" si="136"/>
        <v>16400</v>
      </c>
      <c r="Q179" s="28">
        <f t="shared" si="137"/>
        <v>0</v>
      </c>
      <c r="R179" s="28">
        <f t="shared" si="138"/>
        <v>0</v>
      </c>
      <c r="S179" s="28">
        <v>0</v>
      </c>
      <c r="T179" s="28">
        <v>0</v>
      </c>
      <c r="U179" s="28">
        <v>0</v>
      </c>
      <c r="V179" s="28">
        <f t="shared" si="140"/>
        <v>16400</v>
      </c>
      <c r="W179" s="28">
        <f t="shared" si="149"/>
        <v>15000</v>
      </c>
      <c r="X179" s="28">
        <f t="shared" si="150"/>
        <v>16400</v>
      </c>
      <c r="Y179" s="28">
        <f t="shared" si="135"/>
        <v>1800</v>
      </c>
      <c r="Z179" s="28">
        <f t="shared" si="132"/>
        <v>123</v>
      </c>
      <c r="AA179" s="38">
        <v>0</v>
      </c>
      <c r="AB179" s="28">
        <v>0</v>
      </c>
      <c r="AC179" s="28">
        <v>0</v>
      </c>
      <c r="AD179" s="28">
        <f t="shared" si="147"/>
        <v>1923</v>
      </c>
      <c r="AE179" s="28">
        <f t="shared" si="151"/>
        <v>14477</v>
      </c>
      <c r="AF179" s="34" t="s">
        <v>90</v>
      </c>
      <c r="AG179" s="47">
        <v>44173</v>
      </c>
      <c r="AH179" s="56"/>
      <c r="AI179" s="56"/>
      <c r="AJ179" s="56"/>
      <c r="AK179" s="56"/>
      <c r="AL179" s="56"/>
      <c r="AM179" s="56"/>
      <c r="AN179" s="56"/>
      <c r="AO179" s="56"/>
      <c r="AP179" s="57"/>
    </row>
    <row r="180" spans="1:42" s="42" customFormat="1" ht="30.6" customHeight="1">
      <c r="A180" s="13">
        <v>171</v>
      </c>
      <c r="B180" s="45" t="s">
        <v>548</v>
      </c>
      <c r="C180" s="12" t="s">
        <v>566</v>
      </c>
      <c r="D180" s="12" t="s">
        <v>199</v>
      </c>
      <c r="E180" s="16" t="s">
        <v>314</v>
      </c>
      <c r="F180" s="13">
        <v>1114050021</v>
      </c>
      <c r="G180" s="14">
        <v>1373</v>
      </c>
      <c r="H180" s="145" t="s">
        <v>567</v>
      </c>
      <c r="I180" s="28">
        <v>14900</v>
      </c>
      <c r="J180" s="28">
        <v>0</v>
      </c>
      <c r="K180" s="28">
        <v>0</v>
      </c>
      <c r="L180" s="28">
        <v>0</v>
      </c>
      <c r="M180" s="28">
        <f t="shared" si="148"/>
        <v>14900</v>
      </c>
      <c r="N180" s="17">
        <v>30</v>
      </c>
      <c r="O180" s="17">
        <v>0</v>
      </c>
      <c r="P180" s="28">
        <f t="shared" si="136"/>
        <v>14900</v>
      </c>
      <c r="Q180" s="28">
        <f t="shared" si="137"/>
        <v>0</v>
      </c>
      <c r="R180" s="28">
        <f t="shared" si="138"/>
        <v>0</v>
      </c>
      <c r="S180" s="28">
        <v>0</v>
      </c>
      <c r="T180" s="28">
        <v>0</v>
      </c>
      <c r="U180" s="28">
        <v>0</v>
      </c>
      <c r="V180" s="28">
        <f t="shared" si="140"/>
        <v>14900</v>
      </c>
      <c r="W180" s="28">
        <f t="shared" si="149"/>
        <v>14900</v>
      </c>
      <c r="X180" s="28">
        <f t="shared" si="150"/>
        <v>14900</v>
      </c>
      <c r="Y180" s="28">
        <f t="shared" si="135"/>
        <v>1788</v>
      </c>
      <c r="Z180" s="28">
        <f t="shared" si="132"/>
        <v>112</v>
      </c>
      <c r="AA180" s="38">
        <v>0</v>
      </c>
      <c r="AB180" s="28">
        <v>0</v>
      </c>
      <c r="AC180" s="28">
        <v>0</v>
      </c>
      <c r="AD180" s="28">
        <f t="shared" si="147"/>
        <v>1900</v>
      </c>
      <c r="AE180" s="28">
        <f t="shared" si="151"/>
        <v>13000</v>
      </c>
      <c r="AF180" s="34" t="s">
        <v>90</v>
      </c>
      <c r="AG180" s="47">
        <v>44173</v>
      </c>
      <c r="AH180" s="56"/>
      <c r="AI180" s="56"/>
      <c r="AJ180" s="56"/>
      <c r="AK180" s="56"/>
      <c r="AL180" s="56"/>
      <c r="AM180" s="56"/>
      <c r="AN180" s="56"/>
      <c r="AO180" s="56"/>
      <c r="AP180" s="57"/>
    </row>
    <row r="181" spans="1:42" s="42" customFormat="1" ht="30.6" customHeight="1">
      <c r="A181" s="160">
        <v>172</v>
      </c>
      <c r="B181" s="45" t="s">
        <v>548</v>
      </c>
      <c r="C181" s="12" t="s">
        <v>568</v>
      </c>
      <c r="D181" s="12" t="s">
        <v>569</v>
      </c>
      <c r="E181" s="16" t="s">
        <v>314</v>
      </c>
      <c r="F181" s="13">
        <v>1114782875</v>
      </c>
      <c r="G181" s="14">
        <v>1375</v>
      </c>
      <c r="H181" s="145" t="s">
        <v>570</v>
      </c>
      <c r="I181" s="28">
        <v>14900</v>
      </c>
      <c r="J181" s="28">
        <v>0</v>
      </c>
      <c r="K181" s="28">
        <v>0</v>
      </c>
      <c r="L181" s="28">
        <v>0</v>
      </c>
      <c r="M181" s="28">
        <f>I181+J181+K181+L181</f>
        <v>14900</v>
      </c>
      <c r="N181" s="17">
        <v>30</v>
      </c>
      <c r="O181" s="17">
        <v>0</v>
      </c>
      <c r="P181" s="28">
        <f t="shared" si="136"/>
        <v>14900</v>
      </c>
      <c r="Q181" s="28">
        <f t="shared" si="137"/>
        <v>0</v>
      </c>
      <c r="R181" s="28">
        <f t="shared" si="138"/>
        <v>0</v>
      </c>
      <c r="S181" s="28">
        <v>0</v>
      </c>
      <c r="T181" s="28">
        <v>0</v>
      </c>
      <c r="U181" s="28">
        <v>0</v>
      </c>
      <c r="V181" s="28">
        <f>P181+Q181+R181+S181+T181+U181</f>
        <v>14900</v>
      </c>
      <c r="W181" s="28">
        <f>IF(P181&gt;15000,15000,P181)</f>
        <v>14900</v>
      </c>
      <c r="X181" s="28">
        <f>V181</f>
        <v>14900</v>
      </c>
      <c r="Y181" s="28">
        <f t="shared" si="135"/>
        <v>1788</v>
      </c>
      <c r="Z181" s="28">
        <f>CEILING(X181*0.75%,1)</f>
        <v>112</v>
      </c>
      <c r="AA181" s="38">
        <v>0</v>
      </c>
      <c r="AB181" s="28">
        <v>0</v>
      </c>
      <c r="AC181" s="28">
        <v>0</v>
      </c>
      <c r="AD181" s="28">
        <f>+Y181+Z181+AA181+AB181+AC181</f>
        <v>1900</v>
      </c>
      <c r="AE181" s="28">
        <f>V181-AD181</f>
        <v>13000</v>
      </c>
      <c r="AF181" s="34" t="s">
        <v>90</v>
      </c>
      <c r="AG181" s="47">
        <v>44177</v>
      </c>
      <c r="AH181" s="56"/>
      <c r="AI181" s="56"/>
      <c r="AJ181" s="56"/>
      <c r="AK181" s="56"/>
      <c r="AL181" s="56"/>
      <c r="AM181" s="56"/>
      <c r="AN181" s="56"/>
      <c r="AO181" s="56"/>
      <c r="AP181" s="57"/>
    </row>
    <row r="182" spans="1:42" s="42" customFormat="1" ht="30.6" customHeight="1">
      <c r="A182" s="160">
        <v>173</v>
      </c>
      <c r="B182" s="45" t="s">
        <v>548</v>
      </c>
      <c r="C182" s="23" t="s">
        <v>554</v>
      </c>
      <c r="D182" s="23" t="s">
        <v>571</v>
      </c>
      <c r="E182" s="191" t="s">
        <v>314</v>
      </c>
      <c r="F182" s="16">
        <v>1114180377</v>
      </c>
      <c r="G182" s="14">
        <v>11509</v>
      </c>
      <c r="H182" s="33" t="s">
        <v>572</v>
      </c>
      <c r="I182" s="28">
        <v>16400</v>
      </c>
      <c r="J182" s="28">
        <v>0</v>
      </c>
      <c r="K182" s="28">
        <v>0</v>
      </c>
      <c r="L182" s="28">
        <v>0</v>
      </c>
      <c r="M182" s="28">
        <f t="shared" si="148"/>
        <v>16400</v>
      </c>
      <c r="N182" s="17">
        <v>30</v>
      </c>
      <c r="O182" s="17">
        <v>0</v>
      </c>
      <c r="P182" s="28">
        <f t="shared" si="136"/>
        <v>16400</v>
      </c>
      <c r="Q182" s="28">
        <f t="shared" si="137"/>
        <v>0</v>
      </c>
      <c r="R182" s="28">
        <f t="shared" si="138"/>
        <v>0</v>
      </c>
      <c r="S182" s="28">
        <v>0</v>
      </c>
      <c r="T182" s="28">
        <v>0</v>
      </c>
      <c r="U182" s="28">
        <v>0</v>
      </c>
      <c r="V182" s="28">
        <f t="shared" si="140"/>
        <v>16400</v>
      </c>
      <c r="W182" s="28">
        <f t="shared" si="149"/>
        <v>15000</v>
      </c>
      <c r="X182" s="28">
        <f t="shared" si="150"/>
        <v>16400</v>
      </c>
      <c r="Y182" s="28">
        <f t="shared" si="135"/>
        <v>1800</v>
      </c>
      <c r="Z182" s="28">
        <f t="shared" si="132"/>
        <v>123</v>
      </c>
      <c r="AA182" s="38">
        <v>0</v>
      </c>
      <c r="AB182" s="28">
        <v>0</v>
      </c>
      <c r="AC182" s="28">
        <v>0</v>
      </c>
      <c r="AD182" s="28">
        <f t="shared" si="147"/>
        <v>1923</v>
      </c>
      <c r="AE182" s="28">
        <f t="shared" si="151"/>
        <v>14477</v>
      </c>
      <c r="AF182" s="34" t="s">
        <v>90</v>
      </c>
      <c r="AG182" s="47">
        <v>44177</v>
      </c>
      <c r="AH182" s="56"/>
      <c r="AI182" s="64"/>
      <c r="AJ182" s="64"/>
      <c r="AK182" s="64"/>
      <c r="AL182" s="64"/>
    </row>
    <row r="183" spans="1:42" s="42" customFormat="1" ht="30.6" customHeight="1">
      <c r="A183" s="13">
        <v>174</v>
      </c>
      <c r="B183" s="45" t="s">
        <v>548</v>
      </c>
      <c r="C183" s="23" t="s">
        <v>573</v>
      </c>
      <c r="D183" s="23" t="s">
        <v>574</v>
      </c>
      <c r="E183" s="16" t="s">
        <v>314</v>
      </c>
      <c r="F183" s="153">
        <v>1115185143</v>
      </c>
      <c r="G183" s="14">
        <v>11575</v>
      </c>
      <c r="H183" s="143" t="s">
        <v>575</v>
      </c>
      <c r="I183" s="28">
        <v>14900</v>
      </c>
      <c r="J183" s="28">
        <v>0</v>
      </c>
      <c r="K183" s="28">
        <v>0</v>
      </c>
      <c r="L183" s="28">
        <v>0</v>
      </c>
      <c r="M183" s="28">
        <f t="shared" si="148"/>
        <v>14900</v>
      </c>
      <c r="N183" s="17">
        <v>30</v>
      </c>
      <c r="O183" s="17">
        <v>0</v>
      </c>
      <c r="P183" s="28">
        <f t="shared" si="136"/>
        <v>14900</v>
      </c>
      <c r="Q183" s="28">
        <f t="shared" si="137"/>
        <v>0</v>
      </c>
      <c r="R183" s="28">
        <f t="shared" si="138"/>
        <v>0</v>
      </c>
      <c r="S183" s="28">
        <v>0</v>
      </c>
      <c r="T183" s="28">
        <v>0</v>
      </c>
      <c r="U183" s="28">
        <v>0</v>
      </c>
      <c r="V183" s="28">
        <f t="shared" si="140"/>
        <v>14900</v>
      </c>
      <c r="W183" s="28">
        <f t="shared" si="149"/>
        <v>14900</v>
      </c>
      <c r="X183" s="28">
        <f t="shared" si="150"/>
        <v>14900</v>
      </c>
      <c r="Y183" s="28">
        <f t="shared" si="135"/>
        <v>1788</v>
      </c>
      <c r="Z183" s="28">
        <f t="shared" si="132"/>
        <v>112</v>
      </c>
      <c r="AA183" s="38">
        <v>0</v>
      </c>
      <c r="AB183" s="28">
        <v>0</v>
      </c>
      <c r="AC183" s="28">
        <v>0</v>
      </c>
      <c r="AD183" s="28">
        <f t="shared" si="147"/>
        <v>1900</v>
      </c>
      <c r="AE183" s="28">
        <f t="shared" si="151"/>
        <v>13000</v>
      </c>
      <c r="AF183" s="34" t="s">
        <v>90</v>
      </c>
      <c r="AG183" s="47">
        <v>44179</v>
      </c>
      <c r="AH183" s="56"/>
      <c r="AI183" s="56"/>
      <c r="AJ183" s="56"/>
      <c r="AK183" s="56"/>
      <c r="AL183" s="59"/>
      <c r="AM183" s="56"/>
      <c r="AN183" s="56"/>
      <c r="AO183" s="56"/>
      <c r="AP183" s="57"/>
    </row>
    <row r="184" spans="1:42" s="42" customFormat="1" ht="30.6" customHeight="1">
      <c r="A184" s="160">
        <v>175</v>
      </c>
      <c r="B184" s="45" t="s">
        <v>548</v>
      </c>
      <c r="C184" s="140" t="s">
        <v>576</v>
      </c>
      <c r="D184" s="140" t="s">
        <v>577</v>
      </c>
      <c r="E184" s="16" t="s">
        <v>314</v>
      </c>
      <c r="F184" s="16">
        <v>1115186649</v>
      </c>
      <c r="G184" s="14">
        <v>11579</v>
      </c>
      <c r="H184" s="143" t="s">
        <v>578</v>
      </c>
      <c r="I184" s="28">
        <v>14900</v>
      </c>
      <c r="J184" s="28">
        <v>0</v>
      </c>
      <c r="K184" s="28">
        <v>0</v>
      </c>
      <c r="L184" s="28">
        <v>0</v>
      </c>
      <c r="M184" s="28">
        <f t="shared" si="148"/>
        <v>14900</v>
      </c>
      <c r="N184" s="17">
        <v>30</v>
      </c>
      <c r="O184" s="17">
        <v>0</v>
      </c>
      <c r="P184" s="28">
        <f t="shared" si="136"/>
        <v>14900</v>
      </c>
      <c r="Q184" s="28">
        <f t="shared" si="137"/>
        <v>0</v>
      </c>
      <c r="R184" s="28">
        <f t="shared" si="138"/>
        <v>0</v>
      </c>
      <c r="S184" s="28">
        <v>0</v>
      </c>
      <c r="T184" s="28">
        <v>0</v>
      </c>
      <c r="U184" s="28">
        <v>0</v>
      </c>
      <c r="V184" s="28">
        <f t="shared" si="140"/>
        <v>14900</v>
      </c>
      <c r="W184" s="28">
        <f t="shared" si="149"/>
        <v>14900</v>
      </c>
      <c r="X184" s="28">
        <f t="shared" si="150"/>
        <v>14900</v>
      </c>
      <c r="Y184" s="28">
        <f t="shared" si="135"/>
        <v>1788</v>
      </c>
      <c r="Z184" s="28">
        <f t="shared" si="132"/>
        <v>112</v>
      </c>
      <c r="AA184" s="38">
        <v>0</v>
      </c>
      <c r="AB184" s="28">
        <v>0</v>
      </c>
      <c r="AC184" s="28">
        <v>0</v>
      </c>
      <c r="AD184" s="28">
        <f t="shared" si="147"/>
        <v>1900</v>
      </c>
      <c r="AE184" s="28">
        <f t="shared" si="151"/>
        <v>13000</v>
      </c>
      <c r="AF184" s="34" t="s">
        <v>90</v>
      </c>
      <c r="AG184" s="47">
        <v>44177</v>
      </c>
      <c r="AH184" s="56"/>
      <c r="AI184" s="56"/>
      <c r="AJ184" s="56"/>
      <c r="AK184" s="56"/>
      <c r="AL184" s="59"/>
      <c r="AM184" s="56"/>
      <c r="AN184" s="56"/>
      <c r="AO184" s="56"/>
      <c r="AP184" s="57"/>
    </row>
    <row r="185" spans="1:42" s="42" customFormat="1" ht="30.6" customHeight="1">
      <c r="A185" s="160">
        <v>176</v>
      </c>
      <c r="B185" s="45" t="s">
        <v>548</v>
      </c>
      <c r="C185" s="12" t="s">
        <v>103</v>
      </c>
      <c r="D185" s="12" t="s">
        <v>579</v>
      </c>
      <c r="E185" s="16" t="s">
        <v>314</v>
      </c>
      <c r="F185" s="116">
        <v>1114517336</v>
      </c>
      <c r="G185" s="14">
        <v>1211</v>
      </c>
      <c r="H185" s="145" t="s">
        <v>580</v>
      </c>
      <c r="I185" s="28">
        <v>14900</v>
      </c>
      <c r="J185" s="28">
        <v>0</v>
      </c>
      <c r="K185" s="28">
        <v>0</v>
      </c>
      <c r="L185" s="28">
        <v>0</v>
      </c>
      <c r="M185" s="28">
        <f>I185+J185+K185+L185</f>
        <v>14900</v>
      </c>
      <c r="N185" s="17">
        <v>0</v>
      </c>
      <c r="O185" s="17">
        <v>0</v>
      </c>
      <c r="P185" s="28">
        <f t="shared" si="136"/>
        <v>0</v>
      </c>
      <c r="Q185" s="28">
        <f t="shared" si="137"/>
        <v>0</v>
      </c>
      <c r="R185" s="28">
        <f t="shared" si="138"/>
        <v>0</v>
      </c>
      <c r="S185" s="28">
        <v>0</v>
      </c>
      <c r="T185" s="28">
        <v>0</v>
      </c>
      <c r="U185" s="28">
        <v>0</v>
      </c>
      <c r="V185" s="28">
        <f>P185+Q185+R185+S185+T185+U185</f>
        <v>0</v>
      </c>
      <c r="W185" s="28">
        <f>IF(P185&gt;15000,15000,P185)</f>
        <v>0</v>
      </c>
      <c r="X185" s="28">
        <f>V185</f>
        <v>0</v>
      </c>
      <c r="Y185" s="28">
        <f t="shared" si="135"/>
        <v>0</v>
      </c>
      <c r="Z185" s="28">
        <f>CEILING(X185*0.75%,1)</f>
        <v>0</v>
      </c>
      <c r="AA185" s="38">
        <v>0</v>
      </c>
      <c r="AB185" s="28">
        <v>0</v>
      </c>
      <c r="AC185" s="28">
        <v>0</v>
      </c>
      <c r="AD185" s="28">
        <f>+Y185+Z185+AA185+AB185+AC185</f>
        <v>0</v>
      </c>
      <c r="AE185" s="28">
        <f>V185-AD185</f>
        <v>0</v>
      </c>
      <c r="AF185" s="34"/>
      <c r="AG185" s="47"/>
      <c r="AH185" s="56"/>
      <c r="AI185" s="56"/>
      <c r="AJ185" s="56"/>
      <c r="AK185" s="56"/>
      <c r="AL185" s="56"/>
      <c r="AM185" s="56"/>
      <c r="AN185" s="56"/>
      <c r="AO185" s="56"/>
      <c r="AP185" s="57"/>
    </row>
    <row r="186" spans="1:42" s="42" customFormat="1" ht="30.6" customHeight="1">
      <c r="A186" s="13">
        <v>177</v>
      </c>
      <c r="B186" s="45" t="s">
        <v>548</v>
      </c>
      <c r="C186" s="23" t="s">
        <v>581</v>
      </c>
      <c r="D186" s="61" t="s">
        <v>582</v>
      </c>
      <c r="E186" s="16" t="s">
        <v>314</v>
      </c>
      <c r="F186" s="16">
        <v>1115210745</v>
      </c>
      <c r="G186" s="14">
        <v>11592</v>
      </c>
      <c r="H186" s="115" t="s">
        <v>583</v>
      </c>
      <c r="I186" s="28">
        <v>16400</v>
      </c>
      <c r="J186" s="28">
        <v>0</v>
      </c>
      <c r="K186" s="28">
        <v>0</v>
      </c>
      <c r="L186" s="28">
        <v>0</v>
      </c>
      <c r="M186" s="28">
        <f>I186+J186+K186+L186</f>
        <v>16400</v>
      </c>
      <c r="N186" s="17">
        <v>30</v>
      </c>
      <c r="O186" s="17">
        <v>0</v>
      </c>
      <c r="P186" s="28">
        <f t="shared" si="136"/>
        <v>16400</v>
      </c>
      <c r="Q186" s="28">
        <f t="shared" si="137"/>
        <v>0</v>
      </c>
      <c r="R186" s="28">
        <f t="shared" si="138"/>
        <v>0</v>
      </c>
      <c r="S186" s="28">
        <v>0</v>
      </c>
      <c r="T186" s="28">
        <v>0</v>
      </c>
      <c r="U186" s="28">
        <v>0</v>
      </c>
      <c r="V186" s="28">
        <f>P186+Q186+R186+S186+T186+U186</f>
        <v>16400</v>
      </c>
      <c r="W186" s="28">
        <f>IF(P186&gt;15000,15000,P186)</f>
        <v>15000</v>
      </c>
      <c r="X186" s="28">
        <f>V186</f>
        <v>16400</v>
      </c>
      <c r="Y186" s="28">
        <f t="shared" si="135"/>
        <v>1800</v>
      </c>
      <c r="Z186" s="28">
        <f t="shared" si="132"/>
        <v>123</v>
      </c>
      <c r="AA186" s="38">
        <v>0</v>
      </c>
      <c r="AB186" s="28">
        <v>0</v>
      </c>
      <c r="AC186" s="28">
        <v>0</v>
      </c>
      <c r="AD186" s="28">
        <f t="shared" si="147"/>
        <v>1923</v>
      </c>
      <c r="AE186" s="28">
        <f t="shared" si="151"/>
        <v>14477</v>
      </c>
      <c r="AF186" s="34" t="s">
        <v>90</v>
      </c>
      <c r="AG186" s="47">
        <v>44178</v>
      </c>
      <c r="AH186" s="56"/>
      <c r="AI186" s="56"/>
      <c r="AJ186" s="56"/>
      <c r="AK186" s="56"/>
      <c r="AL186" s="56"/>
      <c r="AM186" s="56"/>
      <c r="AN186" s="56"/>
      <c r="AO186" s="56"/>
      <c r="AP186" s="57"/>
    </row>
    <row r="187" spans="1:42" s="42" customFormat="1" ht="30.6" customHeight="1">
      <c r="A187" s="160">
        <v>178</v>
      </c>
      <c r="B187" s="45" t="s">
        <v>548</v>
      </c>
      <c r="C187" s="12" t="s">
        <v>584</v>
      </c>
      <c r="D187" s="12" t="s">
        <v>585</v>
      </c>
      <c r="E187" s="16" t="s">
        <v>314</v>
      </c>
      <c r="F187" s="13">
        <v>1114729640</v>
      </c>
      <c r="G187" s="14">
        <v>1334</v>
      </c>
      <c r="H187" s="145" t="s">
        <v>586</v>
      </c>
      <c r="I187" s="28">
        <v>16400</v>
      </c>
      <c r="J187" s="28">
        <v>0</v>
      </c>
      <c r="K187" s="28">
        <v>0</v>
      </c>
      <c r="L187" s="28">
        <v>0</v>
      </c>
      <c r="M187" s="28">
        <f>I187+J187+K187+L187</f>
        <v>16400</v>
      </c>
      <c r="N187" s="17">
        <v>30</v>
      </c>
      <c r="O187" s="17">
        <v>0</v>
      </c>
      <c r="P187" s="28">
        <f t="shared" si="136"/>
        <v>16400</v>
      </c>
      <c r="Q187" s="28">
        <f t="shared" si="137"/>
        <v>0</v>
      </c>
      <c r="R187" s="28">
        <f t="shared" si="138"/>
        <v>0</v>
      </c>
      <c r="S187" s="28">
        <v>0</v>
      </c>
      <c r="T187" s="28">
        <v>0</v>
      </c>
      <c r="U187" s="28">
        <v>0</v>
      </c>
      <c r="V187" s="28">
        <f>P187+Q187+R187+S187+T187+U187</f>
        <v>16400</v>
      </c>
      <c r="W187" s="28">
        <f>IF(P187&gt;15000,15000,P187)</f>
        <v>15000</v>
      </c>
      <c r="X187" s="28">
        <f>V187</f>
        <v>16400</v>
      </c>
      <c r="Y187" s="28">
        <f t="shared" si="135"/>
        <v>1800</v>
      </c>
      <c r="Z187" s="28">
        <f t="shared" si="132"/>
        <v>123</v>
      </c>
      <c r="AA187" s="38">
        <v>0</v>
      </c>
      <c r="AB187" s="28">
        <v>0</v>
      </c>
      <c r="AC187" s="28">
        <v>0</v>
      </c>
      <c r="AD187" s="28">
        <f t="shared" si="147"/>
        <v>1923</v>
      </c>
      <c r="AE187" s="28">
        <f t="shared" si="151"/>
        <v>14477</v>
      </c>
      <c r="AF187" s="34" t="s">
        <v>90</v>
      </c>
      <c r="AG187" s="47">
        <v>44177</v>
      </c>
      <c r="AH187" s="56"/>
      <c r="AI187" s="56"/>
      <c r="AJ187" s="56"/>
      <c r="AK187" s="56"/>
      <c r="AL187" s="59"/>
      <c r="AM187" s="56"/>
      <c r="AN187" s="56"/>
      <c r="AO187" s="56"/>
      <c r="AP187" s="57"/>
    </row>
    <row r="188" spans="1:42" s="42" customFormat="1" ht="30.6" customHeight="1">
      <c r="A188" s="160">
        <v>179</v>
      </c>
      <c r="B188" s="45" t="s">
        <v>548</v>
      </c>
      <c r="C188" s="23" t="s">
        <v>587</v>
      </c>
      <c r="D188" s="23" t="s">
        <v>588</v>
      </c>
      <c r="E188" s="16" t="s">
        <v>314</v>
      </c>
      <c r="F188" s="13">
        <v>1115290989</v>
      </c>
      <c r="G188" s="14">
        <v>11634</v>
      </c>
      <c r="H188" s="115" t="s">
        <v>589</v>
      </c>
      <c r="I188" s="28">
        <v>14900</v>
      </c>
      <c r="J188" s="28">
        <v>0</v>
      </c>
      <c r="K188" s="28">
        <v>0</v>
      </c>
      <c r="L188" s="28">
        <v>0</v>
      </c>
      <c r="M188" s="28">
        <f>I188+J188+K188+L188</f>
        <v>14900</v>
      </c>
      <c r="N188" s="17">
        <v>30</v>
      </c>
      <c r="O188" s="17">
        <v>0</v>
      </c>
      <c r="P188" s="28">
        <f t="shared" si="136"/>
        <v>14900</v>
      </c>
      <c r="Q188" s="28">
        <f t="shared" si="137"/>
        <v>0</v>
      </c>
      <c r="R188" s="28">
        <f t="shared" si="138"/>
        <v>0</v>
      </c>
      <c r="S188" s="28">
        <v>0</v>
      </c>
      <c r="T188" s="28">
        <v>0</v>
      </c>
      <c r="U188" s="28">
        <v>0</v>
      </c>
      <c r="V188" s="28">
        <f>P188+Q188+R188+S188+T188+U188</f>
        <v>14900</v>
      </c>
      <c r="W188" s="28">
        <f>IF(P188&gt;15000,15000,P188)</f>
        <v>14900</v>
      </c>
      <c r="X188" s="28">
        <f>V188</f>
        <v>14900</v>
      </c>
      <c r="Y188" s="28">
        <f t="shared" si="135"/>
        <v>1788</v>
      </c>
      <c r="Z188" s="28">
        <f t="shared" si="132"/>
        <v>112</v>
      </c>
      <c r="AA188" s="38">
        <v>0</v>
      </c>
      <c r="AB188" s="28">
        <v>0</v>
      </c>
      <c r="AC188" s="28">
        <v>0</v>
      </c>
      <c r="AD188" s="28">
        <f t="shared" si="147"/>
        <v>1900</v>
      </c>
      <c r="AE188" s="28">
        <f t="shared" si="151"/>
        <v>13000</v>
      </c>
      <c r="AF188" s="34" t="s">
        <v>90</v>
      </c>
      <c r="AG188" s="47">
        <v>44177</v>
      </c>
      <c r="AH188" s="56"/>
      <c r="AI188" s="56"/>
      <c r="AJ188" s="56"/>
      <c r="AK188" s="56"/>
      <c r="AL188" s="59"/>
      <c r="AM188" s="56"/>
      <c r="AN188" s="56"/>
      <c r="AO188" s="56"/>
      <c r="AP188" s="57"/>
    </row>
    <row r="189" spans="1:42" s="42" customFormat="1" ht="30.6" customHeight="1">
      <c r="A189" s="13">
        <v>180</v>
      </c>
      <c r="B189" s="45" t="s">
        <v>548</v>
      </c>
      <c r="C189" s="23" t="s">
        <v>590</v>
      </c>
      <c r="D189" s="23" t="s">
        <v>591</v>
      </c>
      <c r="E189" s="16" t="s">
        <v>314</v>
      </c>
      <c r="F189" s="13">
        <v>1113683668</v>
      </c>
      <c r="G189" s="14">
        <v>11696</v>
      </c>
      <c r="H189" s="127" t="s">
        <v>592</v>
      </c>
      <c r="I189" s="28">
        <v>14900</v>
      </c>
      <c r="J189" s="28">
        <v>0</v>
      </c>
      <c r="K189" s="28">
        <v>0</v>
      </c>
      <c r="L189" s="28">
        <v>0</v>
      </c>
      <c r="M189" s="28">
        <f>I189+J189+K189+L189</f>
        <v>14900</v>
      </c>
      <c r="N189" s="17">
        <v>30</v>
      </c>
      <c r="O189" s="17">
        <v>0</v>
      </c>
      <c r="P189" s="28">
        <f t="shared" si="136"/>
        <v>14900</v>
      </c>
      <c r="Q189" s="28">
        <f t="shared" si="137"/>
        <v>0</v>
      </c>
      <c r="R189" s="28">
        <f t="shared" si="138"/>
        <v>0</v>
      </c>
      <c r="S189" s="28">
        <v>0</v>
      </c>
      <c r="T189" s="28">
        <v>0</v>
      </c>
      <c r="U189" s="28">
        <v>0</v>
      </c>
      <c r="V189" s="28">
        <f>P189+Q189+R189+S189+T189+U189</f>
        <v>14900</v>
      </c>
      <c r="W189" s="28">
        <f>IF(P189&gt;15000,15000,P189)</f>
        <v>14900</v>
      </c>
      <c r="X189" s="28">
        <f>V189</f>
        <v>14900</v>
      </c>
      <c r="Y189" s="28">
        <f t="shared" si="135"/>
        <v>1788</v>
      </c>
      <c r="Z189" s="28">
        <f t="shared" si="132"/>
        <v>112</v>
      </c>
      <c r="AA189" s="38">
        <v>0</v>
      </c>
      <c r="AB189" s="28">
        <v>0</v>
      </c>
      <c r="AC189" s="28">
        <v>0</v>
      </c>
      <c r="AD189" s="28">
        <f t="shared" si="147"/>
        <v>1900</v>
      </c>
      <c r="AE189" s="28">
        <f t="shared" si="151"/>
        <v>13000</v>
      </c>
      <c r="AF189" s="34" t="s">
        <v>90</v>
      </c>
      <c r="AG189" s="47">
        <v>44177</v>
      </c>
      <c r="AH189" s="56"/>
      <c r="AI189" s="56"/>
      <c r="AJ189" s="56"/>
      <c r="AK189" s="56"/>
      <c r="AL189" s="59"/>
      <c r="AM189" s="56"/>
      <c r="AN189" s="56"/>
      <c r="AO189" s="56"/>
      <c r="AP189" s="57"/>
    </row>
    <row r="190" spans="1:42" s="42" customFormat="1" ht="30.6" customHeight="1">
      <c r="A190" s="160">
        <v>181</v>
      </c>
      <c r="B190" s="45" t="s">
        <v>548</v>
      </c>
      <c r="C190" s="23" t="s">
        <v>593</v>
      </c>
      <c r="D190" s="23" t="s">
        <v>594</v>
      </c>
      <c r="E190" s="16" t="s">
        <v>314</v>
      </c>
      <c r="F190" s="13">
        <v>1114887024</v>
      </c>
      <c r="G190" s="14">
        <v>11780</v>
      </c>
      <c r="H190" s="115" t="s">
        <v>595</v>
      </c>
      <c r="I190" s="28">
        <v>14900</v>
      </c>
      <c r="J190" s="28">
        <v>0</v>
      </c>
      <c r="K190" s="28">
        <v>0</v>
      </c>
      <c r="L190" s="28">
        <v>0</v>
      </c>
      <c r="M190" s="28">
        <f t="shared" ref="M190:M193" si="152">I190+J190+K190+L190</f>
        <v>14900</v>
      </c>
      <c r="N190" s="17">
        <v>30</v>
      </c>
      <c r="O190" s="17">
        <v>0</v>
      </c>
      <c r="P190" s="28">
        <f t="shared" si="136"/>
        <v>14900</v>
      </c>
      <c r="Q190" s="28">
        <f t="shared" si="137"/>
        <v>0</v>
      </c>
      <c r="R190" s="28">
        <f t="shared" si="138"/>
        <v>0</v>
      </c>
      <c r="S190" s="28">
        <v>0</v>
      </c>
      <c r="T190" s="28">
        <v>0</v>
      </c>
      <c r="U190" s="28">
        <v>0</v>
      </c>
      <c r="V190" s="28">
        <f t="shared" ref="V190:V193" si="153">P190+Q190+R190+S190+T190+U190</f>
        <v>14900</v>
      </c>
      <c r="W190" s="28">
        <f t="shared" ref="W190:W193" si="154">IF(P190&gt;15000,15000,P190)</f>
        <v>14900</v>
      </c>
      <c r="X190" s="28">
        <f t="shared" ref="X190:X193" si="155">V190</f>
        <v>14900</v>
      </c>
      <c r="Y190" s="28">
        <f t="shared" si="135"/>
        <v>1788</v>
      </c>
      <c r="Z190" s="28">
        <f t="shared" si="132"/>
        <v>112</v>
      </c>
      <c r="AA190" s="38">
        <v>0</v>
      </c>
      <c r="AB190" s="28">
        <v>0</v>
      </c>
      <c r="AC190" s="28">
        <v>0</v>
      </c>
      <c r="AD190" s="28">
        <f t="shared" si="147"/>
        <v>1900</v>
      </c>
      <c r="AE190" s="28">
        <f t="shared" si="151"/>
        <v>13000</v>
      </c>
      <c r="AF190" s="34" t="s">
        <v>90</v>
      </c>
      <c r="AG190" s="47">
        <v>44177</v>
      </c>
      <c r="AH190" s="56"/>
      <c r="AI190" s="56"/>
      <c r="AJ190" s="56"/>
      <c r="AK190" s="56"/>
      <c r="AL190" s="59"/>
      <c r="AM190" s="56"/>
      <c r="AN190" s="56"/>
      <c r="AO190" s="56"/>
      <c r="AP190" s="57"/>
    </row>
    <row r="191" spans="1:42" s="42" customFormat="1" ht="30.6" customHeight="1">
      <c r="A191" s="160">
        <v>182</v>
      </c>
      <c r="B191" s="45" t="s">
        <v>548</v>
      </c>
      <c r="C191" s="23" t="s">
        <v>424</v>
      </c>
      <c r="D191" s="23" t="s">
        <v>596</v>
      </c>
      <c r="E191" s="16" t="s">
        <v>314</v>
      </c>
      <c r="F191" s="13">
        <v>1114938239</v>
      </c>
      <c r="G191" s="14">
        <v>11779</v>
      </c>
      <c r="H191" s="115" t="s">
        <v>597</v>
      </c>
      <c r="I191" s="28">
        <v>14900</v>
      </c>
      <c r="J191" s="28">
        <v>0</v>
      </c>
      <c r="K191" s="28">
        <v>0</v>
      </c>
      <c r="L191" s="28">
        <v>0</v>
      </c>
      <c r="M191" s="28">
        <f t="shared" si="152"/>
        <v>14900</v>
      </c>
      <c r="N191" s="17">
        <v>26</v>
      </c>
      <c r="O191" s="17">
        <v>0</v>
      </c>
      <c r="P191" s="28">
        <f t="shared" si="136"/>
        <v>12913</v>
      </c>
      <c r="Q191" s="28">
        <f t="shared" si="137"/>
        <v>0</v>
      </c>
      <c r="R191" s="28">
        <f t="shared" si="138"/>
        <v>0</v>
      </c>
      <c r="S191" s="28">
        <v>0</v>
      </c>
      <c r="T191" s="28">
        <v>0</v>
      </c>
      <c r="U191" s="28">
        <v>0</v>
      </c>
      <c r="V191" s="28">
        <f t="shared" si="153"/>
        <v>12913</v>
      </c>
      <c r="W191" s="28">
        <f t="shared" si="154"/>
        <v>12913</v>
      </c>
      <c r="X191" s="28">
        <f t="shared" si="155"/>
        <v>12913</v>
      </c>
      <c r="Y191" s="28">
        <f t="shared" si="135"/>
        <v>1550</v>
      </c>
      <c r="Z191" s="28">
        <f t="shared" si="132"/>
        <v>97</v>
      </c>
      <c r="AA191" s="38">
        <v>0</v>
      </c>
      <c r="AB191" s="28">
        <v>0</v>
      </c>
      <c r="AC191" s="28">
        <v>0</v>
      </c>
      <c r="AD191" s="28">
        <f t="shared" si="147"/>
        <v>1647</v>
      </c>
      <c r="AE191" s="28">
        <f t="shared" si="151"/>
        <v>11266</v>
      </c>
      <c r="AF191" s="34" t="s">
        <v>90</v>
      </c>
      <c r="AG191" s="47">
        <v>44177</v>
      </c>
      <c r="AH191" s="56"/>
      <c r="AI191" s="56"/>
      <c r="AJ191" s="56"/>
      <c r="AK191" s="56"/>
      <c r="AL191" s="59"/>
      <c r="AM191" s="56"/>
      <c r="AN191" s="56"/>
      <c r="AO191" s="56"/>
      <c r="AP191" s="57"/>
    </row>
    <row r="192" spans="1:42" s="42" customFormat="1" ht="30.6" customHeight="1">
      <c r="A192" s="13">
        <v>183</v>
      </c>
      <c r="B192" s="45" t="s">
        <v>548</v>
      </c>
      <c r="C192" s="23" t="s">
        <v>201</v>
      </c>
      <c r="D192" s="23" t="s">
        <v>554</v>
      </c>
      <c r="E192" s="16" t="s">
        <v>314</v>
      </c>
      <c r="F192" s="13">
        <v>1115531676</v>
      </c>
      <c r="G192" s="14">
        <v>11777</v>
      </c>
      <c r="H192" s="115" t="s">
        <v>598</v>
      </c>
      <c r="I192" s="28">
        <v>14900</v>
      </c>
      <c r="J192" s="28">
        <v>0</v>
      </c>
      <c r="K192" s="28">
        <v>0</v>
      </c>
      <c r="L192" s="28">
        <v>0</v>
      </c>
      <c r="M192" s="28">
        <f t="shared" si="152"/>
        <v>14900</v>
      </c>
      <c r="N192" s="17">
        <v>30</v>
      </c>
      <c r="O192" s="17">
        <v>0</v>
      </c>
      <c r="P192" s="28">
        <f t="shared" si="136"/>
        <v>14900</v>
      </c>
      <c r="Q192" s="28">
        <f t="shared" si="137"/>
        <v>0</v>
      </c>
      <c r="R192" s="28">
        <f t="shared" si="138"/>
        <v>0</v>
      </c>
      <c r="S192" s="28">
        <v>0</v>
      </c>
      <c r="T192" s="28">
        <v>0</v>
      </c>
      <c r="U192" s="28">
        <v>0</v>
      </c>
      <c r="V192" s="28">
        <f t="shared" si="153"/>
        <v>14900</v>
      </c>
      <c r="W192" s="28">
        <f t="shared" si="154"/>
        <v>14900</v>
      </c>
      <c r="X192" s="28">
        <f t="shared" si="155"/>
        <v>14900</v>
      </c>
      <c r="Y192" s="28">
        <f t="shared" si="135"/>
        <v>1788</v>
      </c>
      <c r="Z192" s="28">
        <f t="shared" si="132"/>
        <v>112</v>
      </c>
      <c r="AA192" s="38">
        <v>0</v>
      </c>
      <c r="AB192" s="28">
        <v>0</v>
      </c>
      <c r="AC192" s="28">
        <v>0</v>
      </c>
      <c r="AD192" s="28">
        <f t="shared" si="147"/>
        <v>1900</v>
      </c>
      <c r="AE192" s="28">
        <f t="shared" si="151"/>
        <v>13000</v>
      </c>
      <c r="AF192" s="34" t="s">
        <v>90</v>
      </c>
      <c r="AG192" s="47">
        <v>44177</v>
      </c>
      <c r="AH192" s="56"/>
      <c r="AI192" s="56"/>
      <c r="AJ192" s="56"/>
      <c r="AK192" s="56"/>
      <c r="AL192" s="59"/>
      <c r="AM192" s="56"/>
      <c r="AN192" s="56"/>
      <c r="AO192" s="56"/>
      <c r="AP192" s="57"/>
    </row>
    <row r="193" spans="1:42" s="42" customFormat="1" ht="30.6" customHeight="1">
      <c r="A193" s="160">
        <v>184</v>
      </c>
      <c r="B193" s="45" t="s">
        <v>548</v>
      </c>
      <c r="C193" s="23" t="s">
        <v>599</v>
      </c>
      <c r="D193" s="23" t="s">
        <v>600</v>
      </c>
      <c r="E193" s="16" t="s">
        <v>314</v>
      </c>
      <c r="F193" s="13">
        <v>1115673168</v>
      </c>
      <c r="G193" s="14">
        <v>11856</v>
      </c>
      <c r="H193" s="127" t="s">
        <v>601</v>
      </c>
      <c r="I193" s="28">
        <v>14900</v>
      </c>
      <c r="J193" s="28">
        <v>0</v>
      </c>
      <c r="K193" s="28">
        <v>0</v>
      </c>
      <c r="L193" s="28">
        <v>0</v>
      </c>
      <c r="M193" s="28">
        <f t="shared" si="152"/>
        <v>14900</v>
      </c>
      <c r="N193" s="17">
        <v>10</v>
      </c>
      <c r="O193" s="17">
        <v>0</v>
      </c>
      <c r="P193" s="28">
        <f t="shared" si="136"/>
        <v>4967</v>
      </c>
      <c r="Q193" s="28">
        <f t="shared" si="137"/>
        <v>0</v>
      </c>
      <c r="R193" s="28">
        <f t="shared" si="138"/>
        <v>0</v>
      </c>
      <c r="S193" s="28">
        <v>0</v>
      </c>
      <c r="T193" s="28">
        <v>0</v>
      </c>
      <c r="U193" s="28">
        <v>0</v>
      </c>
      <c r="V193" s="28">
        <f t="shared" si="153"/>
        <v>4967</v>
      </c>
      <c r="W193" s="28">
        <f t="shared" si="154"/>
        <v>4967</v>
      </c>
      <c r="X193" s="28">
        <f t="shared" si="155"/>
        <v>4967</v>
      </c>
      <c r="Y193" s="28">
        <f t="shared" si="135"/>
        <v>596</v>
      </c>
      <c r="Z193" s="28">
        <f t="shared" si="132"/>
        <v>38</v>
      </c>
      <c r="AA193" s="38">
        <v>0</v>
      </c>
      <c r="AB193" s="28">
        <v>0</v>
      </c>
      <c r="AC193" s="28">
        <v>0</v>
      </c>
      <c r="AD193" s="28">
        <f t="shared" si="147"/>
        <v>634</v>
      </c>
      <c r="AE193" s="28">
        <f t="shared" si="151"/>
        <v>4333</v>
      </c>
      <c r="AF193" s="34" t="s">
        <v>90</v>
      </c>
      <c r="AG193" s="47">
        <v>44177</v>
      </c>
      <c r="AH193" s="56"/>
      <c r="AI193" s="56"/>
      <c r="AJ193" s="56"/>
      <c r="AK193" s="56"/>
      <c r="AL193" s="59"/>
      <c r="AM193" s="56"/>
      <c r="AN193" s="56"/>
      <c r="AO193" s="56"/>
      <c r="AP193" s="57"/>
    </row>
    <row r="194" spans="1:42" s="161" customFormat="1" ht="30.6" customHeight="1">
      <c r="A194" s="160">
        <v>185</v>
      </c>
      <c r="B194" s="45" t="s">
        <v>548</v>
      </c>
      <c r="C194" s="23" t="s">
        <v>602</v>
      </c>
      <c r="D194" s="23" t="s">
        <v>603</v>
      </c>
      <c r="E194" s="45" t="s">
        <v>314</v>
      </c>
      <c r="F194" s="169">
        <v>1115656871</v>
      </c>
      <c r="G194" s="45">
        <v>11852</v>
      </c>
      <c r="H194" s="170" t="s">
        <v>604</v>
      </c>
      <c r="I194" s="28">
        <v>14900</v>
      </c>
      <c r="J194" s="28">
        <v>0</v>
      </c>
      <c r="K194" s="28">
        <v>0</v>
      </c>
      <c r="L194" s="28">
        <v>0</v>
      </c>
      <c r="M194" s="28">
        <f>I194+J194+K194+L194</f>
        <v>14900</v>
      </c>
      <c r="N194" s="17">
        <v>30</v>
      </c>
      <c r="O194" s="17">
        <v>0</v>
      </c>
      <c r="P194" s="28">
        <f t="shared" si="136"/>
        <v>14900</v>
      </c>
      <c r="Q194" s="28">
        <f t="shared" si="137"/>
        <v>0</v>
      </c>
      <c r="R194" s="28">
        <f t="shared" si="138"/>
        <v>0</v>
      </c>
      <c r="S194" s="28">
        <v>0</v>
      </c>
      <c r="T194" s="28">
        <v>0</v>
      </c>
      <c r="U194" s="28">
        <v>0</v>
      </c>
      <c r="V194" s="28">
        <f>P194+Q194+R194+S194+T194+U194</f>
        <v>14900</v>
      </c>
      <c r="W194" s="28">
        <f>IF(P194&gt;15000,15000,P194)</f>
        <v>14900</v>
      </c>
      <c r="X194" s="28">
        <f>V194</f>
        <v>14900</v>
      </c>
      <c r="Y194" s="28">
        <f t="shared" si="135"/>
        <v>1788</v>
      </c>
      <c r="Z194" s="28">
        <f>CEILING(X194*0.75%,1)</f>
        <v>112</v>
      </c>
      <c r="AA194" s="38">
        <v>0</v>
      </c>
      <c r="AB194" s="28">
        <v>0</v>
      </c>
      <c r="AC194" s="28">
        <v>0</v>
      </c>
      <c r="AD194" s="28">
        <f>+Y194+Z194+AA194+AB194+AC194</f>
        <v>1900</v>
      </c>
      <c r="AE194" s="28">
        <f>V194-AD194</f>
        <v>13000</v>
      </c>
      <c r="AF194" s="34" t="s">
        <v>90</v>
      </c>
      <c r="AG194" s="47">
        <v>44172</v>
      </c>
      <c r="AH194" s="56"/>
      <c r="AI194" s="65"/>
      <c r="AJ194" s="65"/>
      <c r="AK194" s="65"/>
      <c r="AL194" s="171"/>
      <c r="AM194" s="65"/>
      <c r="AN194" s="65"/>
      <c r="AO194" s="65"/>
      <c r="AP194" s="172"/>
    </row>
    <row r="195" spans="1:42" s="42" customFormat="1" ht="30.6" customHeight="1">
      <c r="A195" s="13">
        <v>186</v>
      </c>
      <c r="B195" s="45" t="s">
        <v>548</v>
      </c>
      <c r="C195" s="140" t="s">
        <v>605</v>
      </c>
      <c r="D195" s="140" t="s">
        <v>606</v>
      </c>
      <c r="E195" s="16" t="s">
        <v>314</v>
      </c>
      <c r="F195" s="114">
        <v>1115695137</v>
      </c>
      <c r="G195" s="160">
        <v>11869</v>
      </c>
      <c r="H195" s="156" t="s">
        <v>607</v>
      </c>
      <c r="I195" s="28">
        <v>14900</v>
      </c>
      <c r="J195" s="28">
        <v>0</v>
      </c>
      <c r="K195" s="28">
        <v>0</v>
      </c>
      <c r="L195" s="28">
        <v>0</v>
      </c>
      <c r="M195" s="28">
        <f t="shared" ref="M195:M197" si="156">I195+J195+K195+L195</f>
        <v>14900</v>
      </c>
      <c r="N195" s="17">
        <v>0</v>
      </c>
      <c r="O195" s="17">
        <v>0</v>
      </c>
      <c r="P195" s="28">
        <f t="shared" si="136"/>
        <v>0</v>
      </c>
      <c r="Q195" s="28">
        <f t="shared" si="137"/>
        <v>0</v>
      </c>
      <c r="R195" s="28">
        <f t="shared" si="138"/>
        <v>0</v>
      </c>
      <c r="S195" s="28">
        <v>0</v>
      </c>
      <c r="T195" s="28">
        <v>0</v>
      </c>
      <c r="U195" s="28">
        <v>0</v>
      </c>
      <c r="V195" s="28">
        <f t="shared" ref="V195:V197" si="157">P195+Q195+R195+S195+T195+U195</f>
        <v>0</v>
      </c>
      <c r="W195" s="28">
        <f t="shared" ref="W195:W197" si="158">IF(P195&gt;15000,15000,P195)</f>
        <v>0</v>
      </c>
      <c r="X195" s="28">
        <f t="shared" ref="X195:X197" si="159">V195</f>
        <v>0</v>
      </c>
      <c r="Y195" s="28">
        <f t="shared" si="135"/>
        <v>0</v>
      </c>
      <c r="Z195" s="28">
        <f t="shared" ref="Z195:Z201" si="160">CEILING(X195*0.75%,1)</f>
        <v>0</v>
      </c>
      <c r="AA195" s="38">
        <v>0</v>
      </c>
      <c r="AB195" s="28">
        <v>0</v>
      </c>
      <c r="AC195" s="28">
        <v>0</v>
      </c>
      <c r="AD195" s="28">
        <f t="shared" ref="AD195:AD197" si="161">+Y195+Z195+AA195+AB195+AC195</f>
        <v>0</v>
      </c>
      <c r="AE195" s="28">
        <f t="shared" ref="AE195:AE197" si="162">V195-AD195</f>
        <v>0</v>
      </c>
      <c r="AF195" s="34"/>
      <c r="AG195" s="47"/>
      <c r="AH195" s="56"/>
      <c r="AI195" s="56"/>
      <c r="AJ195" s="56"/>
      <c r="AK195" s="56"/>
      <c r="AL195" s="59"/>
      <c r="AM195" s="56"/>
      <c r="AN195" s="56"/>
      <c r="AO195" s="56"/>
      <c r="AP195" s="57"/>
    </row>
    <row r="196" spans="1:42" s="42" customFormat="1" ht="30.6" customHeight="1">
      <c r="A196" s="160">
        <v>187</v>
      </c>
      <c r="B196" s="45" t="s">
        <v>548</v>
      </c>
      <c r="C196" s="140" t="s">
        <v>608</v>
      </c>
      <c r="D196" s="23" t="s">
        <v>609</v>
      </c>
      <c r="E196" s="16" t="s">
        <v>314</v>
      </c>
      <c r="F196" s="114">
        <v>1115737643</v>
      </c>
      <c r="G196" s="160">
        <v>11883</v>
      </c>
      <c r="H196" s="127" t="s">
        <v>610</v>
      </c>
      <c r="I196" s="28">
        <v>14900</v>
      </c>
      <c r="J196" s="28">
        <v>0</v>
      </c>
      <c r="K196" s="28">
        <v>0</v>
      </c>
      <c r="L196" s="28">
        <v>0</v>
      </c>
      <c r="M196" s="28">
        <f t="shared" si="156"/>
        <v>14900</v>
      </c>
      <c r="N196" s="17">
        <v>24</v>
      </c>
      <c r="O196" s="17">
        <v>0</v>
      </c>
      <c r="P196" s="28">
        <f t="shared" si="136"/>
        <v>11920</v>
      </c>
      <c r="Q196" s="28">
        <f t="shared" si="137"/>
        <v>0</v>
      </c>
      <c r="R196" s="28">
        <f t="shared" si="138"/>
        <v>0</v>
      </c>
      <c r="S196" s="28">
        <v>0</v>
      </c>
      <c r="T196" s="28">
        <v>0</v>
      </c>
      <c r="U196" s="28">
        <v>0</v>
      </c>
      <c r="V196" s="28">
        <f t="shared" si="157"/>
        <v>11920</v>
      </c>
      <c r="W196" s="28">
        <f t="shared" si="158"/>
        <v>11920</v>
      </c>
      <c r="X196" s="28">
        <f t="shared" si="159"/>
        <v>11920</v>
      </c>
      <c r="Y196" s="28">
        <f t="shared" si="135"/>
        <v>1430</v>
      </c>
      <c r="Z196" s="28">
        <f t="shared" si="160"/>
        <v>90</v>
      </c>
      <c r="AA196" s="38">
        <v>0</v>
      </c>
      <c r="AB196" s="28">
        <v>0</v>
      </c>
      <c r="AC196" s="28">
        <v>0</v>
      </c>
      <c r="AD196" s="28">
        <f t="shared" si="161"/>
        <v>1520</v>
      </c>
      <c r="AE196" s="28">
        <f t="shared" si="162"/>
        <v>10400</v>
      </c>
      <c r="AF196" s="34" t="s">
        <v>90</v>
      </c>
      <c r="AG196" s="47">
        <v>44173</v>
      </c>
      <c r="AH196" s="56"/>
      <c r="AI196" s="56"/>
      <c r="AJ196" s="56"/>
      <c r="AK196" s="56"/>
      <c r="AL196" s="59"/>
      <c r="AM196" s="56"/>
      <c r="AN196" s="56"/>
      <c r="AO196" s="56"/>
      <c r="AP196" s="57"/>
    </row>
    <row r="197" spans="1:42" s="42" customFormat="1" ht="30.6" customHeight="1">
      <c r="A197" s="160">
        <v>188</v>
      </c>
      <c r="B197" s="45" t="s">
        <v>548</v>
      </c>
      <c r="C197" s="23" t="s">
        <v>611</v>
      </c>
      <c r="D197" s="23" t="s">
        <v>612</v>
      </c>
      <c r="E197" s="16" t="s">
        <v>314</v>
      </c>
      <c r="F197" s="114">
        <v>1115783168</v>
      </c>
      <c r="G197" s="160">
        <v>11938</v>
      </c>
      <c r="H197" s="127" t="s">
        <v>613</v>
      </c>
      <c r="I197" s="28">
        <v>14900</v>
      </c>
      <c r="J197" s="28">
        <v>0</v>
      </c>
      <c r="K197" s="28">
        <v>0</v>
      </c>
      <c r="L197" s="28">
        <v>0</v>
      </c>
      <c r="M197" s="28">
        <f t="shared" si="156"/>
        <v>14900</v>
      </c>
      <c r="N197" s="17">
        <v>11</v>
      </c>
      <c r="O197" s="17">
        <v>0</v>
      </c>
      <c r="P197" s="28">
        <f t="shared" si="136"/>
        <v>5463</v>
      </c>
      <c r="Q197" s="28">
        <f t="shared" si="137"/>
        <v>0</v>
      </c>
      <c r="R197" s="28">
        <f t="shared" si="138"/>
        <v>0</v>
      </c>
      <c r="S197" s="28">
        <v>0</v>
      </c>
      <c r="T197" s="28">
        <v>0</v>
      </c>
      <c r="U197" s="28">
        <v>0</v>
      </c>
      <c r="V197" s="28">
        <f t="shared" si="157"/>
        <v>5463</v>
      </c>
      <c r="W197" s="28">
        <f t="shared" si="158"/>
        <v>5463</v>
      </c>
      <c r="X197" s="28">
        <f t="shared" si="159"/>
        <v>5463</v>
      </c>
      <c r="Y197" s="28">
        <f t="shared" si="135"/>
        <v>656</v>
      </c>
      <c r="Z197" s="28">
        <f t="shared" si="160"/>
        <v>41</v>
      </c>
      <c r="AA197" s="38">
        <v>0</v>
      </c>
      <c r="AB197" s="28">
        <v>0</v>
      </c>
      <c r="AC197" s="28">
        <v>0</v>
      </c>
      <c r="AD197" s="28">
        <f t="shared" si="161"/>
        <v>697</v>
      </c>
      <c r="AE197" s="28">
        <f t="shared" si="162"/>
        <v>4766</v>
      </c>
      <c r="AF197" s="34" t="s">
        <v>90</v>
      </c>
      <c r="AG197" s="47">
        <v>44173</v>
      </c>
      <c r="AH197" s="56"/>
      <c r="AI197" s="56"/>
      <c r="AJ197" s="56"/>
      <c r="AK197" s="56"/>
      <c r="AL197" s="59"/>
      <c r="AM197" s="56"/>
      <c r="AN197" s="56"/>
      <c r="AO197" s="56"/>
      <c r="AP197" s="57"/>
    </row>
    <row r="198" spans="1:42" s="42" customFormat="1" ht="30.6" customHeight="1">
      <c r="A198" s="13">
        <v>189</v>
      </c>
      <c r="B198" s="16" t="s">
        <v>614</v>
      </c>
      <c r="C198" s="12" t="s">
        <v>614</v>
      </c>
      <c r="D198" s="23" t="s">
        <v>615</v>
      </c>
      <c r="E198" s="16" t="s">
        <v>311</v>
      </c>
      <c r="F198" s="18">
        <v>1111845909</v>
      </c>
      <c r="G198" s="18">
        <v>1113</v>
      </c>
      <c r="H198" s="145" t="s">
        <v>616</v>
      </c>
      <c r="I198" s="28">
        <v>20000</v>
      </c>
      <c r="J198" s="28">
        <v>0</v>
      </c>
      <c r="K198" s="28">
        <v>0</v>
      </c>
      <c r="L198" s="28">
        <v>0</v>
      </c>
      <c r="M198" s="28">
        <f>I198+J198+K198+L198</f>
        <v>20000</v>
      </c>
      <c r="N198" s="17">
        <v>30</v>
      </c>
      <c r="O198" s="17">
        <v>0</v>
      </c>
      <c r="P198" s="28">
        <f t="shared" si="136"/>
        <v>20000</v>
      </c>
      <c r="Q198" s="28">
        <f t="shared" si="137"/>
        <v>0</v>
      </c>
      <c r="R198" s="28">
        <f t="shared" si="138"/>
        <v>0</v>
      </c>
      <c r="S198" s="28">
        <v>0</v>
      </c>
      <c r="T198" s="28">
        <v>0</v>
      </c>
      <c r="U198" s="28">
        <v>0</v>
      </c>
      <c r="V198" s="28">
        <f>P198+Q198+R198+S198+T198+U198</f>
        <v>20000</v>
      </c>
      <c r="W198" s="28">
        <f>IF(P198&gt;15000,15000,P198)</f>
        <v>15000</v>
      </c>
      <c r="X198" s="28">
        <f>V198</f>
        <v>20000</v>
      </c>
      <c r="Y198" s="28">
        <f t="shared" si="135"/>
        <v>1800</v>
      </c>
      <c r="Z198" s="28">
        <f t="shared" si="160"/>
        <v>150</v>
      </c>
      <c r="AA198" s="38">
        <v>0</v>
      </c>
      <c r="AB198" s="28">
        <v>0</v>
      </c>
      <c r="AC198" s="28">
        <v>0</v>
      </c>
      <c r="AD198" s="28">
        <f>+Y198+Z198+AA198+AB198+AC198</f>
        <v>1950</v>
      </c>
      <c r="AE198" s="28">
        <f>V198-AD198</f>
        <v>18050</v>
      </c>
      <c r="AF198" s="34" t="s">
        <v>90</v>
      </c>
      <c r="AG198" s="47">
        <v>44178</v>
      </c>
      <c r="AH198" s="56"/>
      <c r="AI198" s="56"/>
      <c r="AJ198" s="56"/>
      <c r="AK198" s="56"/>
      <c r="AL198" s="56"/>
      <c r="AM198" s="56"/>
      <c r="AN198" s="56"/>
      <c r="AO198" s="56"/>
      <c r="AP198" s="57"/>
    </row>
    <row r="199" spans="1:42" s="42" customFormat="1" ht="30.6" customHeight="1">
      <c r="A199" s="160">
        <v>190</v>
      </c>
      <c r="B199" s="16" t="s">
        <v>614</v>
      </c>
      <c r="C199" s="23" t="s">
        <v>617</v>
      </c>
      <c r="D199" s="61" t="s">
        <v>618</v>
      </c>
      <c r="E199" s="16" t="s">
        <v>314</v>
      </c>
      <c r="F199" s="16">
        <v>1115210782</v>
      </c>
      <c r="G199" s="60">
        <v>11593</v>
      </c>
      <c r="H199" s="115" t="s">
        <v>619</v>
      </c>
      <c r="I199" s="28">
        <v>14900</v>
      </c>
      <c r="J199" s="28">
        <v>0</v>
      </c>
      <c r="K199" s="28">
        <v>0</v>
      </c>
      <c r="L199" s="28">
        <v>0</v>
      </c>
      <c r="M199" s="28">
        <f t="shared" ref="M199" si="163">I199+J199+K199+L199</f>
        <v>14900</v>
      </c>
      <c r="N199" s="17">
        <v>20</v>
      </c>
      <c r="O199" s="17">
        <v>0</v>
      </c>
      <c r="P199" s="28">
        <f t="shared" si="136"/>
        <v>9933</v>
      </c>
      <c r="Q199" s="28">
        <f t="shared" si="137"/>
        <v>0</v>
      </c>
      <c r="R199" s="28">
        <f t="shared" si="138"/>
        <v>0</v>
      </c>
      <c r="S199" s="28">
        <v>0</v>
      </c>
      <c r="T199" s="28">
        <v>0</v>
      </c>
      <c r="U199" s="28">
        <v>0</v>
      </c>
      <c r="V199" s="28">
        <f t="shared" ref="V199" si="164">P199+Q199+R199+S199+T199+U199</f>
        <v>9933</v>
      </c>
      <c r="W199" s="28">
        <f t="shared" ref="W199" si="165">IF(P199&gt;15000,15000,P199)</f>
        <v>9933</v>
      </c>
      <c r="X199" s="28">
        <f t="shared" ref="X199" si="166">V199</f>
        <v>9933</v>
      </c>
      <c r="Y199" s="28">
        <f t="shared" si="135"/>
        <v>1192</v>
      </c>
      <c r="Z199" s="28">
        <f t="shared" si="160"/>
        <v>75</v>
      </c>
      <c r="AA199" s="38">
        <v>0</v>
      </c>
      <c r="AB199" s="28">
        <v>0</v>
      </c>
      <c r="AC199" s="28">
        <v>0</v>
      </c>
      <c r="AD199" s="28">
        <f t="shared" ref="AD199" si="167">+Y199+Z199+AA199+AB199+AC199</f>
        <v>1267</v>
      </c>
      <c r="AE199" s="28">
        <f t="shared" ref="AE199:AE220" si="168">V199-AD199</f>
        <v>8666</v>
      </c>
      <c r="AF199" s="34" t="s">
        <v>90</v>
      </c>
      <c r="AG199" s="47">
        <v>44178</v>
      </c>
      <c r="AH199" s="65"/>
      <c r="AI199" s="56"/>
      <c r="AJ199" s="56"/>
      <c r="AK199" s="56"/>
      <c r="AL199" s="56"/>
      <c r="AM199" s="56"/>
      <c r="AN199" s="56"/>
      <c r="AO199" s="56"/>
      <c r="AP199" s="57"/>
    </row>
    <row r="200" spans="1:42" s="42" customFormat="1" ht="30.6" customHeight="1">
      <c r="A200" s="160">
        <v>191</v>
      </c>
      <c r="B200" s="16" t="s">
        <v>614</v>
      </c>
      <c r="C200" s="23" t="s">
        <v>480</v>
      </c>
      <c r="D200" s="23" t="s">
        <v>620</v>
      </c>
      <c r="E200" s="16" t="s">
        <v>314</v>
      </c>
      <c r="F200" s="99">
        <v>1115513291</v>
      </c>
      <c r="G200" s="14">
        <v>11755</v>
      </c>
      <c r="H200" s="115" t="s">
        <v>621</v>
      </c>
      <c r="I200" s="28">
        <v>14900</v>
      </c>
      <c r="J200" s="28">
        <v>0</v>
      </c>
      <c r="K200" s="28">
        <v>0</v>
      </c>
      <c r="L200" s="28">
        <v>0</v>
      </c>
      <c r="M200" s="28">
        <f>I200+J200+K200+L200</f>
        <v>14900</v>
      </c>
      <c r="N200" s="17">
        <v>20</v>
      </c>
      <c r="O200" s="17">
        <v>0</v>
      </c>
      <c r="P200" s="28">
        <f t="shared" si="136"/>
        <v>9933</v>
      </c>
      <c r="Q200" s="28">
        <f t="shared" si="137"/>
        <v>0</v>
      </c>
      <c r="R200" s="28">
        <f t="shared" si="138"/>
        <v>0</v>
      </c>
      <c r="S200" s="28">
        <v>0</v>
      </c>
      <c r="T200" s="28">
        <v>0</v>
      </c>
      <c r="U200" s="28">
        <v>0</v>
      </c>
      <c r="V200" s="28">
        <f>P200+Q200+R200+S200+T200+U200</f>
        <v>9933</v>
      </c>
      <c r="W200" s="28">
        <f>IF(P200&gt;15000,15000,P200)</f>
        <v>9933</v>
      </c>
      <c r="X200" s="28">
        <f>V200</f>
        <v>9933</v>
      </c>
      <c r="Y200" s="28">
        <f t="shared" si="135"/>
        <v>1192</v>
      </c>
      <c r="Z200" s="28">
        <f t="shared" si="160"/>
        <v>75</v>
      </c>
      <c r="AA200" s="38">
        <v>0</v>
      </c>
      <c r="AB200" s="28">
        <v>0</v>
      </c>
      <c r="AC200" s="28">
        <v>0</v>
      </c>
      <c r="AD200" s="28">
        <f>+Y200+Z200+AA200+AB200+AC200</f>
        <v>1267</v>
      </c>
      <c r="AE200" s="28">
        <f t="shared" si="168"/>
        <v>8666</v>
      </c>
      <c r="AF200" s="34" t="s">
        <v>90</v>
      </c>
      <c r="AG200" s="47">
        <v>44178</v>
      </c>
      <c r="AH200" s="58"/>
      <c r="AI200" s="56"/>
      <c r="AJ200" s="56"/>
      <c r="AK200" s="56"/>
      <c r="AL200" s="59"/>
      <c r="AM200" s="56"/>
      <c r="AN200" s="56"/>
      <c r="AO200" s="56"/>
      <c r="AP200" s="57"/>
    </row>
    <row r="201" spans="1:42" s="42" customFormat="1" ht="30.6" customHeight="1">
      <c r="A201" s="13">
        <v>192</v>
      </c>
      <c r="B201" s="16" t="s">
        <v>614</v>
      </c>
      <c r="C201" s="23" t="s">
        <v>622</v>
      </c>
      <c r="D201" s="23" t="s">
        <v>623</v>
      </c>
      <c r="E201" s="16" t="s">
        <v>314</v>
      </c>
      <c r="F201" s="263">
        <v>1115770060</v>
      </c>
      <c r="G201" s="14">
        <v>11931</v>
      </c>
      <c r="H201" s="127" t="s">
        <v>624</v>
      </c>
      <c r="I201" s="28">
        <v>14900</v>
      </c>
      <c r="J201" s="28">
        <v>0</v>
      </c>
      <c r="K201" s="28">
        <v>0</v>
      </c>
      <c r="L201" s="28">
        <v>0</v>
      </c>
      <c r="M201" s="28">
        <f>I201+J201+K201+L201</f>
        <v>14900</v>
      </c>
      <c r="N201" s="17">
        <v>24</v>
      </c>
      <c r="O201" s="17">
        <v>0</v>
      </c>
      <c r="P201" s="28">
        <f t="shared" si="136"/>
        <v>11920</v>
      </c>
      <c r="Q201" s="28">
        <f t="shared" si="137"/>
        <v>0</v>
      </c>
      <c r="R201" s="28">
        <f t="shared" si="138"/>
        <v>0</v>
      </c>
      <c r="S201" s="28">
        <v>0</v>
      </c>
      <c r="T201" s="28">
        <v>0</v>
      </c>
      <c r="U201" s="28">
        <v>0</v>
      </c>
      <c r="V201" s="28">
        <f>P201+Q201+R201+S201+T201+U201</f>
        <v>11920</v>
      </c>
      <c r="W201" s="28">
        <f>IF(P201&gt;15000,15000,P201)</f>
        <v>11920</v>
      </c>
      <c r="X201" s="28">
        <f>V201</f>
        <v>11920</v>
      </c>
      <c r="Y201" s="28">
        <f t="shared" si="135"/>
        <v>1430</v>
      </c>
      <c r="Z201" s="28">
        <f t="shared" si="160"/>
        <v>90</v>
      </c>
      <c r="AA201" s="38">
        <v>0</v>
      </c>
      <c r="AB201" s="28">
        <v>0</v>
      </c>
      <c r="AC201" s="28">
        <v>0</v>
      </c>
      <c r="AD201" s="28">
        <f>+Y201+Z201+AA201+AB201+AC201</f>
        <v>1520</v>
      </c>
      <c r="AE201" s="28">
        <f t="shared" si="168"/>
        <v>10400</v>
      </c>
      <c r="AF201" s="34" t="s">
        <v>90</v>
      </c>
      <c r="AG201" s="47">
        <v>44182</v>
      </c>
      <c r="AH201" s="58"/>
      <c r="AI201" s="56"/>
      <c r="AJ201" s="56"/>
      <c r="AK201" s="56"/>
      <c r="AL201" s="59"/>
      <c r="AM201" s="56"/>
      <c r="AN201" s="56"/>
      <c r="AO201" s="56"/>
      <c r="AP201" s="57"/>
    </row>
    <row r="202" spans="1:42" s="42" customFormat="1" ht="30.6" customHeight="1">
      <c r="A202" s="160">
        <v>193</v>
      </c>
      <c r="B202" s="45" t="s">
        <v>625</v>
      </c>
      <c r="C202" s="23" t="s">
        <v>625</v>
      </c>
      <c r="D202" s="23" t="s">
        <v>626</v>
      </c>
      <c r="E202" s="16" t="s">
        <v>305</v>
      </c>
      <c r="F202" s="17">
        <v>1113745998</v>
      </c>
      <c r="G202" s="17">
        <v>11913</v>
      </c>
      <c r="H202" s="145" t="s">
        <v>627</v>
      </c>
      <c r="I202" s="28">
        <v>18000</v>
      </c>
      <c r="J202" s="28">
        <v>0</v>
      </c>
      <c r="K202" s="28">
        <v>0</v>
      </c>
      <c r="L202" s="28">
        <v>0</v>
      </c>
      <c r="M202" s="28">
        <f t="shared" ref="M202:M220" si="169">I202+J202+K202+L202</f>
        <v>18000</v>
      </c>
      <c r="N202" s="17">
        <v>30</v>
      </c>
      <c r="O202" s="17">
        <v>0</v>
      </c>
      <c r="P202" s="28">
        <f t="shared" si="136"/>
        <v>18000</v>
      </c>
      <c r="Q202" s="28">
        <f t="shared" si="137"/>
        <v>0</v>
      </c>
      <c r="R202" s="28">
        <f t="shared" si="138"/>
        <v>0</v>
      </c>
      <c r="S202" s="28">
        <v>0</v>
      </c>
      <c r="T202" s="28">
        <v>0</v>
      </c>
      <c r="U202" s="28">
        <v>0</v>
      </c>
      <c r="V202" s="28">
        <f t="shared" ref="V202:V220" si="170">P202+Q202+R202+S202+T202+U202</f>
        <v>18000</v>
      </c>
      <c r="W202" s="28">
        <f t="shared" ref="W202:W220" si="171">IF(P202&gt;15000,15000,P202)</f>
        <v>15000</v>
      </c>
      <c r="X202" s="28">
        <f t="shared" ref="X202:X220" si="172">V202</f>
        <v>18000</v>
      </c>
      <c r="Y202" s="28">
        <f t="shared" si="135"/>
        <v>1800</v>
      </c>
      <c r="Z202" s="28">
        <f t="shared" si="132"/>
        <v>135</v>
      </c>
      <c r="AA202" s="38">
        <v>0</v>
      </c>
      <c r="AB202" s="28">
        <v>0</v>
      </c>
      <c r="AC202" s="28">
        <v>0</v>
      </c>
      <c r="AD202" s="28">
        <f t="shared" ref="AD202:AD220" si="173">+Y202+Z202+AA202+AB202+AC202</f>
        <v>1935</v>
      </c>
      <c r="AE202" s="28">
        <f t="shared" si="168"/>
        <v>16065</v>
      </c>
      <c r="AF202" s="34" t="s">
        <v>90</v>
      </c>
      <c r="AG202" s="47">
        <v>44183</v>
      </c>
      <c r="AH202" s="56"/>
      <c r="AI202" s="56"/>
      <c r="AJ202" s="56"/>
      <c r="AK202" s="56"/>
      <c r="AL202" s="57"/>
    </row>
    <row r="203" spans="1:42" s="147" customFormat="1" ht="30.6" customHeight="1">
      <c r="A203" s="160">
        <v>194</v>
      </c>
      <c r="B203" s="201" t="s">
        <v>625</v>
      </c>
      <c r="C203" s="235" t="s">
        <v>564</v>
      </c>
      <c r="D203" s="268" t="s">
        <v>628</v>
      </c>
      <c r="E203" s="137" t="s">
        <v>314</v>
      </c>
      <c r="F203" s="236">
        <v>1115470035</v>
      </c>
      <c r="G203" s="203">
        <v>11722</v>
      </c>
      <c r="H203" s="269" t="s">
        <v>629</v>
      </c>
      <c r="I203" s="202">
        <v>14900</v>
      </c>
      <c r="J203" s="202">
        <v>0</v>
      </c>
      <c r="K203" s="202">
        <v>0</v>
      </c>
      <c r="L203" s="202">
        <v>0</v>
      </c>
      <c r="M203" s="202">
        <f t="shared" si="169"/>
        <v>14900</v>
      </c>
      <c r="N203" s="203">
        <v>0</v>
      </c>
      <c r="O203" s="203">
        <v>0</v>
      </c>
      <c r="P203" s="202">
        <f t="shared" si="136"/>
        <v>0</v>
      </c>
      <c r="Q203" s="202">
        <f t="shared" si="137"/>
        <v>0</v>
      </c>
      <c r="R203" s="202">
        <f t="shared" si="138"/>
        <v>0</v>
      </c>
      <c r="S203" s="202">
        <v>0</v>
      </c>
      <c r="T203" s="202">
        <v>0</v>
      </c>
      <c r="U203" s="202">
        <v>0</v>
      </c>
      <c r="V203" s="202">
        <f t="shared" si="170"/>
        <v>0</v>
      </c>
      <c r="W203" s="202">
        <f t="shared" si="171"/>
        <v>0</v>
      </c>
      <c r="X203" s="202">
        <f t="shared" si="172"/>
        <v>0</v>
      </c>
      <c r="Y203" s="202">
        <f t="shared" si="135"/>
        <v>0</v>
      </c>
      <c r="Z203" s="202">
        <f t="shared" si="132"/>
        <v>0</v>
      </c>
      <c r="AA203" s="204">
        <v>0</v>
      </c>
      <c r="AB203" s="202">
        <v>0</v>
      </c>
      <c r="AC203" s="202">
        <v>0</v>
      </c>
      <c r="AD203" s="202">
        <f t="shared" si="173"/>
        <v>0</v>
      </c>
      <c r="AE203" s="202">
        <f t="shared" si="168"/>
        <v>0</v>
      </c>
      <c r="AF203" s="187"/>
      <c r="AG203" s="205"/>
      <c r="AH203" s="206"/>
      <c r="AI203" s="206"/>
      <c r="AJ203" s="206"/>
      <c r="AK203" s="206"/>
      <c r="AL203" s="207"/>
    </row>
    <row r="204" spans="1:42" s="42" customFormat="1" ht="30.6" customHeight="1">
      <c r="A204" s="13">
        <v>195</v>
      </c>
      <c r="B204" s="45" t="s">
        <v>630</v>
      </c>
      <c r="C204" s="23" t="s">
        <v>630</v>
      </c>
      <c r="D204" s="23" t="s">
        <v>631</v>
      </c>
      <c r="E204" s="16" t="s">
        <v>305</v>
      </c>
      <c r="F204" s="17">
        <v>1111845915</v>
      </c>
      <c r="G204" s="17">
        <v>1299</v>
      </c>
      <c r="H204" s="145" t="s">
        <v>632</v>
      </c>
      <c r="I204" s="28">
        <v>18000</v>
      </c>
      <c r="J204" s="28">
        <v>0</v>
      </c>
      <c r="K204" s="28">
        <v>0</v>
      </c>
      <c r="L204" s="28">
        <v>0</v>
      </c>
      <c r="M204" s="28">
        <f t="shared" si="169"/>
        <v>18000</v>
      </c>
      <c r="N204" s="17">
        <v>30</v>
      </c>
      <c r="O204" s="17">
        <v>0</v>
      </c>
      <c r="P204" s="28">
        <f t="shared" si="136"/>
        <v>18000</v>
      </c>
      <c r="Q204" s="28">
        <f t="shared" si="137"/>
        <v>0</v>
      </c>
      <c r="R204" s="28">
        <f t="shared" si="138"/>
        <v>0</v>
      </c>
      <c r="S204" s="28">
        <v>0</v>
      </c>
      <c r="T204" s="28">
        <v>0</v>
      </c>
      <c r="U204" s="28">
        <v>0</v>
      </c>
      <c r="V204" s="28">
        <f t="shared" si="170"/>
        <v>18000</v>
      </c>
      <c r="W204" s="28">
        <f t="shared" si="171"/>
        <v>15000</v>
      </c>
      <c r="X204" s="28">
        <f t="shared" si="172"/>
        <v>18000</v>
      </c>
      <c r="Y204" s="28">
        <f t="shared" si="135"/>
        <v>1800</v>
      </c>
      <c r="Z204" s="28">
        <f t="shared" si="132"/>
        <v>135</v>
      </c>
      <c r="AA204" s="38">
        <v>0</v>
      </c>
      <c r="AB204" s="28">
        <v>0</v>
      </c>
      <c r="AC204" s="28">
        <v>0</v>
      </c>
      <c r="AD204" s="28">
        <f t="shared" si="173"/>
        <v>1935</v>
      </c>
      <c r="AE204" s="28">
        <f t="shared" si="168"/>
        <v>16065</v>
      </c>
      <c r="AF204" s="34" t="s">
        <v>90</v>
      </c>
      <c r="AG204" s="47">
        <v>44183</v>
      </c>
      <c r="AH204" s="56"/>
      <c r="AI204" s="56"/>
      <c r="AJ204" s="56"/>
      <c r="AK204" s="56"/>
      <c r="AL204" s="56"/>
      <c r="AM204" s="56"/>
      <c r="AN204" s="56"/>
      <c r="AO204" s="56"/>
      <c r="AP204" s="57"/>
    </row>
    <row r="205" spans="1:42" s="42" customFormat="1" ht="30.6" customHeight="1">
      <c r="A205" s="160">
        <v>196</v>
      </c>
      <c r="B205" s="45" t="s">
        <v>630</v>
      </c>
      <c r="C205" s="23" t="s">
        <v>633</v>
      </c>
      <c r="D205" s="23" t="s">
        <v>634</v>
      </c>
      <c r="E205" s="16" t="s">
        <v>305</v>
      </c>
      <c r="F205" s="19">
        <v>1113326651</v>
      </c>
      <c r="G205" s="17">
        <v>1300</v>
      </c>
      <c r="H205" s="145" t="s">
        <v>635</v>
      </c>
      <c r="I205" s="208">
        <v>20000</v>
      </c>
      <c r="J205" s="28">
        <v>0</v>
      </c>
      <c r="K205" s="28">
        <v>0</v>
      </c>
      <c r="L205" s="28">
        <v>0</v>
      </c>
      <c r="M205" s="28">
        <f t="shared" si="169"/>
        <v>20000</v>
      </c>
      <c r="N205" s="17">
        <v>30</v>
      </c>
      <c r="O205" s="17">
        <v>0</v>
      </c>
      <c r="P205" s="28">
        <f t="shared" si="136"/>
        <v>20000</v>
      </c>
      <c r="Q205" s="28">
        <f t="shared" si="137"/>
        <v>0</v>
      </c>
      <c r="R205" s="28">
        <f t="shared" si="138"/>
        <v>0</v>
      </c>
      <c r="S205" s="28">
        <v>0</v>
      </c>
      <c r="T205" s="28">
        <v>0</v>
      </c>
      <c r="U205" s="28">
        <v>0</v>
      </c>
      <c r="V205" s="28">
        <f t="shared" si="170"/>
        <v>20000</v>
      </c>
      <c r="W205" s="28">
        <f t="shared" si="171"/>
        <v>15000</v>
      </c>
      <c r="X205" s="28">
        <f t="shared" si="172"/>
        <v>20000</v>
      </c>
      <c r="Y205" s="28">
        <f t="shared" si="135"/>
        <v>1800</v>
      </c>
      <c r="Z205" s="28">
        <f t="shared" si="132"/>
        <v>150</v>
      </c>
      <c r="AA205" s="38">
        <v>0</v>
      </c>
      <c r="AB205" s="28">
        <v>0</v>
      </c>
      <c r="AC205" s="28">
        <v>0</v>
      </c>
      <c r="AD205" s="28">
        <f t="shared" si="173"/>
        <v>1950</v>
      </c>
      <c r="AE205" s="28">
        <f t="shared" si="168"/>
        <v>18050</v>
      </c>
      <c r="AF205" s="34" t="s">
        <v>90</v>
      </c>
      <c r="AG205" s="47">
        <v>44183</v>
      </c>
      <c r="AH205" s="56"/>
      <c r="AI205" s="56"/>
      <c r="AJ205" s="56"/>
      <c r="AK205" s="56"/>
      <c r="AL205" s="56"/>
      <c r="AM205" s="56"/>
      <c r="AN205" s="56"/>
      <c r="AO205" s="56"/>
      <c r="AP205" s="57"/>
    </row>
    <row r="206" spans="1:42" s="42" customFormat="1" ht="30.6" customHeight="1">
      <c r="A206" s="160">
        <v>197</v>
      </c>
      <c r="B206" s="45" t="s">
        <v>630</v>
      </c>
      <c r="C206" s="23" t="s">
        <v>636</v>
      </c>
      <c r="D206" s="278" t="s">
        <v>637</v>
      </c>
      <c r="E206" s="16" t="s">
        <v>314</v>
      </c>
      <c r="F206" s="194">
        <v>1115748842</v>
      </c>
      <c r="G206" s="195">
        <v>11903</v>
      </c>
      <c r="H206" s="145" t="s">
        <v>638</v>
      </c>
      <c r="I206" s="28">
        <v>14900</v>
      </c>
      <c r="J206" s="28">
        <v>0</v>
      </c>
      <c r="K206" s="28">
        <v>0</v>
      </c>
      <c r="L206" s="28">
        <v>0</v>
      </c>
      <c r="M206" s="28">
        <f t="shared" si="169"/>
        <v>14900</v>
      </c>
      <c r="N206" s="17">
        <v>28</v>
      </c>
      <c r="O206" s="17">
        <v>0</v>
      </c>
      <c r="P206" s="28">
        <f t="shared" si="136"/>
        <v>13907</v>
      </c>
      <c r="Q206" s="28">
        <f t="shared" si="137"/>
        <v>0</v>
      </c>
      <c r="R206" s="28">
        <f t="shared" si="138"/>
        <v>0</v>
      </c>
      <c r="S206" s="28">
        <v>0</v>
      </c>
      <c r="T206" s="28">
        <v>0</v>
      </c>
      <c r="U206" s="28">
        <v>0</v>
      </c>
      <c r="V206" s="28">
        <f t="shared" si="170"/>
        <v>13907</v>
      </c>
      <c r="W206" s="28">
        <f t="shared" si="171"/>
        <v>13907</v>
      </c>
      <c r="X206" s="28">
        <f t="shared" si="172"/>
        <v>13907</v>
      </c>
      <c r="Y206" s="28">
        <f t="shared" si="135"/>
        <v>1669</v>
      </c>
      <c r="Z206" s="28">
        <f t="shared" si="132"/>
        <v>105</v>
      </c>
      <c r="AA206" s="38">
        <v>0</v>
      </c>
      <c r="AB206" s="28">
        <v>0</v>
      </c>
      <c r="AC206" s="28">
        <v>0</v>
      </c>
      <c r="AD206" s="28">
        <f t="shared" si="173"/>
        <v>1774</v>
      </c>
      <c r="AE206" s="28">
        <f t="shared" si="168"/>
        <v>12133</v>
      </c>
      <c r="AF206" s="34" t="s">
        <v>90</v>
      </c>
      <c r="AG206" s="47">
        <v>44183</v>
      </c>
      <c r="AH206" s="56"/>
      <c r="AI206" s="56"/>
      <c r="AJ206" s="56"/>
      <c r="AK206" s="56"/>
      <c r="AL206" s="56"/>
      <c r="AM206" s="56"/>
      <c r="AN206" s="56"/>
      <c r="AO206" s="56"/>
      <c r="AP206" s="57"/>
    </row>
    <row r="207" spans="1:42" s="42" customFormat="1" ht="30.6" customHeight="1">
      <c r="A207" s="13">
        <v>198</v>
      </c>
      <c r="B207" s="45" t="s">
        <v>639</v>
      </c>
      <c r="C207" s="23" t="s">
        <v>639</v>
      </c>
      <c r="D207" s="12" t="s">
        <v>640</v>
      </c>
      <c r="E207" s="191" t="s">
        <v>305</v>
      </c>
      <c r="F207" s="17">
        <v>1113516442</v>
      </c>
      <c r="G207" s="17">
        <v>71</v>
      </c>
      <c r="H207" s="145" t="s">
        <v>641</v>
      </c>
      <c r="I207" s="28">
        <v>20000</v>
      </c>
      <c r="J207" s="28">
        <v>0</v>
      </c>
      <c r="K207" s="28">
        <v>0</v>
      </c>
      <c r="L207" s="28">
        <v>0</v>
      </c>
      <c r="M207" s="28">
        <f t="shared" si="169"/>
        <v>20000</v>
      </c>
      <c r="N207" s="17">
        <v>30</v>
      </c>
      <c r="O207" s="17">
        <v>0</v>
      </c>
      <c r="P207" s="28">
        <f t="shared" si="136"/>
        <v>20000</v>
      </c>
      <c r="Q207" s="28">
        <f t="shared" si="137"/>
        <v>0</v>
      </c>
      <c r="R207" s="28">
        <f t="shared" si="138"/>
        <v>0</v>
      </c>
      <c r="S207" s="28">
        <v>0</v>
      </c>
      <c r="T207" s="28">
        <v>0</v>
      </c>
      <c r="U207" s="28">
        <v>0</v>
      </c>
      <c r="V207" s="28">
        <f t="shared" si="170"/>
        <v>20000</v>
      </c>
      <c r="W207" s="28">
        <f t="shared" si="171"/>
        <v>15000</v>
      </c>
      <c r="X207" s="28">
        <f t="shared" si="172"/>
        <v>20000</v>
      </c>
      <c r="Y207" s="28">
        <f t="shared" si="135"/>
        <v>1800</v>
      </c>
      <c r="Z207" s="28">
        <f t="shared" si="132"/>
        <v>150</v>
      </c>
      <c r="AA207" s="38">
        <v>0</v>
      </c>
      <c r="AB207" s="28">
        <v>0</v>
      </c>
      <c r="AC207" s="28">
        <v>0</v>
      </c>
      <c r="AD207" s="28">
        <f t="shared" si="173"/>
        <v>1950</v>
      </c>
      <c r="AE207" s="28">
        <f t="shared" si="168"/>
        <v>18050</v>
      </c>
      <c r="AF207" s="34" t="s">
        <v>90</v>
      </c>
      <c r="AG207" s="47">
        <v>44177</v>
      </c>
      <c r="AH207" s="58"/>
      <c r="AI207" s="56"/>
      <c r="AJ207" s="56"/>
      <c r="AK207" s="56"/>
      <c r="AL207" s="59"/>
      <c r="AM207" s="56"/>
      <c r="AN207" s="56"/>
      <c r="AO207" s="56"/>
      <c r="AP207" s="57"/>
    </row>
    <row r="208" spans="1:42" s="42" customFormat="1" ht="30.6" customHeight="1">
      <c r="A208" s="160">
        <v>199</v>
      </c>
      <c r="B208" s="45" t="s">
        <v>639</v>
      </c>
      <c r="C208" s="23" t="s">
        <v>642</v>
      </c>
      <c r="D208" s="120" t="s">
        <v>643</v>
      </c>
      <c r="E208" s="191" t="s">
        <v>311</v>
      </c>
      <c r="F208" s="14">
        <v>1112424266</v>
      </c>
      <c r="G208" s="14">
        <v>1420</v>
      </c>
      <c r="H208" s="145" t="s">
        <v>644</v>
      </c>
      <c r="I208" s="28">
        <v>16400</v>
      </c>
      <c r="J208" s="28">
        <v>0</v>
      </c>
      <c r="K208" s="28">
        <v>0</v>
      </c>
      <c r="L208" s="28">
        <v>0</v>
      </c>
      <c r="M208" s="28">
        <f t="shared" si="169"/>
        <v>16400</v>
      </c>
      <c r="N208" s="17">
        <v>30</v>
      </c>
      <c r="O208" s="17">
        <v>0</v>
      </c>
      <c r="P208" s="28">
        <f t="shared" si="136"/>
        <v>16400</v>
      </c>
      <c r="Q208" s="28">
        <f t="shared" si="137"/>
        <v>0</v>
      </c>
      <c r="R208" s="28">
        <f t="shared" si="138"/>
        <v>0</v>
      </c>
      <c r="S208" s="28">
        <v>0</v>
      </c>
      <c r="T208" s="28">
        <v>0</v>
      </c>
      <c r="U208" s="28">
        <v>0</v>
      </c>
      <c r="V208" s="28">
        <f t="shared" si="170"/>
        <v>16400</v>
      </c>
      <c r="W208" s="28">
        <f t="shared" si="171"/>
        <v>15000</v>
      </c>
      <c r="X208" s="28">
        <f t="shared" si="172"/>
        <v>16400</v>
      </c>
      <c r="Y208" s="28">
        <f t="shared" si="135"/>
        <v>1800</v>
      </c>
      <c r="Z208" s="28">
        <f t="shared" si="132"/>
        <v>123</v>
      </c>
      <c r="AA208" s="38">
        <v>0</v>
      </c>
      <c r="AB208" s="28">
        <v>0</v>
      </c>
      <c r="AC208" s="28">
        <v>0</v>
      </c>
      <c r="AD208" s="28">
        <f t="shared" si="173"/>
        <v>1923</v>
      </c>
      <c r="AE208" s="28">
        <f t="shared" si="168"/>
        <v>14477</v>
      </c>
      <c r="AF208" s="34" t="s">
        <v>90</v>
      </c>
      <c r="AG208" s="47">
        <v>44177</v>
      </c>
      <c r="AI208" s="56"/>
      <c r="AJ208" s="56"/>
      <c r="AK208" s="56"/>
      <c r="AL208" s="56"/>
      <c r="AM208" s="56"/>
      <c r="AN208" s="56"/>
      <c r="AO208" s="56"/>
      <c r="AP208" s="57"/>
    </row>
    <row r="209" spans="1:42" s="42" customFormat="1" ht="30.6" customHeight="1">
      <c r="A209" s="160">
        <v>200</v>
      </c>
      <c r="B209" s="45" t="s">
        <v>639</v>
      </c>
      <c r="C209" s="66" t="s">
        <v>446</v>
      </c>
      <c r="D209" s="144" t="s">
        <v>645</v>
      </c>
      <c r="E209" s="191" t="s">
        <v>314</v>
      </c>
      <c r="F209" s="62">
        <v>1115302478</v>
      </c>
      <c r="G209" s="60">
        <v>11643</v>
      </c>
      <c r="H209" s="115" t="s">
        <v>646</v>
      </c>
      <c r="I209" s="28">
        <v>14900</v>
      </c>
      <c r="J209" s="28">
        <v>0</v>
      </c>
      <c r="K209" s="28">
        <v>0</v>
      </c>
      <c r="L209" s="28">
        <v>0</v>
      </c>
      <c r="M209" s="28">
        <f t="shared" si="169"/>
        <v>14900</v>
      </c>
      <c r="N209" s="17">
        <v>30</v>
      </c>
      <c r="O209" s="17">
        <v>0</v>
      </c>
      <c r="P209" s="28">
        <f t="shared" si="136"/>
        <v>14900</v>
      </c>
      <c r="Q209" s="28">
        <f t="shared" si="137"/>
        <v>0</v>
      </c>
      <c r="R209" s="28">
        <f t="shared" si="138"/>
        <v>0</v>
      </c>
      <c r="S209" s="28">
        <v>0</v>
      </c>
      <c r="T209" s="28">
        <v>0</v>
      </c>
      <c r="U209" s="28">
        <v>0</v>
      </c>
      <c r="V209" s="28">
        <f t="shared" si="170"/>
        <v>14900</v>
      </c>
      <c r="W209" s="28">
        <f t="shared" si="171"/>
        <v>14900</v>
      </c>
      <c r="X209" s="28">
        <f t="shared" si="172"/>
        <v>14900</v>
      </c>
      <c r="Y209" s="28">
        <f t="shared" si="135"/>
        <v>1788</v>
      </c>
      <c r="Z209" s="28">
        <f t="shared" si="132"/>
        <v>112</v>
      </c>
      <c r="AA209" s="38">
        <v>0</v>
      </c>
      <c r="AB209" s="28">
        <v>0</v>
      </c>
      <c r="AC209" s="28">
        <v>0</v>
      </c>
      <c r="AD209" s="28">
        <f t="shared" si="173"/>
        <v>1900</v>
      </c>
      <c r="AE209" s="28">
        <f t="shared" si="168"/>
        <v>13000</v>
      </c>
      <c r="AF209" s="34" t="s">
        <v>90</v>
      </c>
      <c r="AG209" s="47">
        <v>44177</v>
      </c>
      <c r="AI209" s="56"/>
      <c r="AJ209" s="56"/>
      <c r="AK209" s="56"/>
      <c r="AL209" s="56"/>
      <c r="AM209" s="56"/>
      <c r="AN209" s="56"/>
      <c r="AO209" s="56"/>
      <c r="AP209" s="57"/>
    </row>
    <row r="210" spans="1:42" s="42" customFormat="1" ht="30.6" customHeight="1">
      <c r="A210" s="13">
        <v>201</v>
      </c>
      <c r="B210" s="45" t="s">
        <v>639</v>
      </c>
      <c r="C210" s="66" t="s">
        <v>647</v>
      </c>
      <c r="D210" s="23" t="s">
        <v>648</v>
      </c>
      <c r="E210" s="191" t="s">
        <v>311</v>
      </c>
      <c r="F210" s="149">
        <v>1112257240</v>
      </c>
      <c r="G210" s="60">
        <v>11659</v>
      </c>
      <c r="H210" s="115" t="s">
        <v>649</v>
      </c>
      <c r="I210" s="28">
        <v>16400</v>
      </c>
      <c r="J210" s="28">
        <v>0</v>
      </c>
      <c r="K210" s="28">
        <v>0</v>
      </c>
      <c r="L210" s="28">
        <v>0</v>
      </c>
      <c r="M210" s="28">
        <f t="shared" si="169"/>
        <v>16400</v>
      </c>
      <c r="N210" s="17">
        <v>30</v>
      </c>
      <c r="O210" s="17">
        <v>0</v>
      </c>
      <c r="P210" s="28">
        <f t="shared" si="136"/>
        <v>16400</v>
      </c>
      <c r="Q210" s="28">
        <f t="shared" si="137"/>
        <v>0</v>
      </c>
      <c r="R210" s="28">
        <f t="shared" si="138"/>
        <v>0</v>
      </c>
      <c r="S210" s="28">
        <v>0</v>
      </c>
      <c r="T210" s="28">
        <v>0</v>
      </c>
      <c r="U210" s="28">
        <v>0</v>
      </c>
      <c r="V210" s="28">
        <f t="shared" si="170"/>
        <v>16400</v>
      </c>
      <c r="W210" s="28">
        <f t="shared" si="171"/>
        <v>15000</v>
      </c>
      <c r="X210" s="28">
        <f t="shared" si="172"/>
        <v>16400</v>
      </c>
      <c r="Y210" s="28">
        <f t="shared" si="135"/>
        <v>1800</v>
      </c>
      <c r="Z210" s="28">
        <f t="shared" si="132"/>
        <v>123</v>
      </c>
      <c r="AA210" s="38">
        <v>0</v>
      </c>
      <c r="AB210" s="28">
        <v>0</v>
      </c>
      <c r="AC210" s="28">
        <v>0</v>
      </c>
      <c r="AD210" s="28">
        <f t="shared" si="173"/>
        <v>1923</v>
      </c>
      <c r="AE210" s="28">
        <f t="shared" si="168"/>
        <v>14477</v>
      </c>
      <c r="AF210" s="34" t="s">
        <v>90</v>
      </c>
      <c r="AG210" s="47">
        <v>44177</v>
      </c>
      <c r="AH210" s="56"/>
      <c r="AI210" s="56"/>
      <c r="AJ210" s="56"/>
      <c r="AK210" s="56"/>
      <c r="AL210" s="56"/>
      <c r="AM210" s="56"/>
      <c r="AN210" s="56"/>
      <c r="AO210" s="56"/>
      <c r="AP210" s="57"/>
    </row>
    <row r="211" spans="1:42" s="42" customFormat="1" ht="30.6" customHeight="1">
      <c r="A211" s="160">
        <v>202</v>
      </c>
      <c r="B211" s="45" t="s">
        <v>639</v>
      </c>
      <c r="C211" s="66" t="s">
        <v>650</v>
      </c>
      <c r="D211" s="61" t="s">
        <v>651</v>
      </c>
      <c r="E211" s="191" t="s">
        <v>314</v>
      </c>
      <c r="F211" s="149">
        <v>1115434728</v>
      </c>
      <c r="G211" s="60">
        <v>11694</v>
      </c>
      <c r="H211" s="115" t="s">
        <v>652</v>
      </c>
      <c r="I211" s="28">
        <v>14900</v>
      </c>
      <c r="J211" s="28">
        <v>0</v>
      </c>
      <c r="K211" s="28">
        <v>0</v>
      </c>
      <c r="L211" s="28">
        <v>0</v>
      </c>
      <c r="M211" s="28">
        <f t="shared" si="169"/>
        <v>14900</v>
      </c>
      <c r="N211" s="17">
        <v>30</v>
      </c>
      <c r="O211" s="17">
        <v>0</v>
      </c>
      <c r="P211" s="28">
        <f t="shared" si="136"/>
        <v>14900</v>
      </c>
      <c r="Q211" s="28">
        <f t="shared" si="137"/>
        <v>0</v>
      </c>
      <c r="R211" s="28">
        <f t="shared" si="138"/>
        <v>0</v>
      </c>
      <c r="S211" s="28">
        <v>0</v>
      </c>
      <c r="T211" s="28">
        <v>0</v>
      </c>
      <c r="U211" s="28">
        <v>0</v>
      </c>
      <c r="V211" s="28">
        <f t="shared" si="170"/>
        <v>14900</v>
      </c>
      <c r="W211" s="28">
        <f t="shared" si="171"/>
        <v>14900</v>
      </c>
      <c r="X211" s="28">
        <f t="shared" si="172"/>
        <v>14900</v>
      </c>
      <c r="Y211" s="28">
        <f t="shared" si="135"/>
        <v>1788</v>
      </c>
      <c r="Z211" s="28">
        <f t="shared" si="132"/>
        <v>112</v>
      </c>
      <c r="AA211" s="38">
        <v>0</v>
      </c>
      <c r="AB211" s="28">
        <v>0</v>
      </c>
      <c r="AC211" s="28">
        <v>0</v>
      </c>
      <c r="AD211" s="28">
        <f t="shared" si="173"/>
        <v>1900</v>
      </c>
      <c r="AE211" s="28">
        <f t="shared" si="168"/>
        <v>13000</v>
      </c>
      <c r="AF211" s="34" t="s">
        <v>90</v>
      </c>
      <c r="AG211" s="47">
        <v>44177</v>
      </c>
      <c r="AI211" s="56"/>
      <c r="AJ211" s="56"/>
      <c r="AK211" s="56"/>
      <c r="AL211" s="56"/>
      <c r="AM211" s="56"/>
      <c r="AN211" s="56"/>
      <c r="AO211" s="56"/>
      <c r="AP211" s="57"/>
    </row>
    <row r="212" spans="1:42" s="42" customFormat="1" ht="30.6" customHeight="1">
      <c r="A212" s="160">
        <v>203</v>
      </c>
      <c r="B212" s="45" t="s">
        <v>639</v>
      </c>
      <c r="C212" s="23" t="s">
        <v>653</v>
      </c>
      <c r="D212" s="23" t="s">
        <v>654</v>
      </c>
      <c r="E212" s="191" t="s">
        <v>314</v>
      </c>
      <c r="F212" s="149">
        <v>1115469758</v>
      </c>
      <c r="G212" s="60">
        <v>11728</v>
      </c>
      <c r="H212" s="115" t="s">
        <v>655</v>
      </c>
      <c r="I212" s="28">
        <v>14900</v>
      </c>
      <c r="J212" s="28">
        <v>0</v>
      </c>
      <c r="K212" s="28">
        <v>0</v>
      </c>
      <c r="L212" s="28">
        <v>0</v>
      </c>
      <c r="M212" s="28">
        <f t="shared" si="169"/>
        <v>14900</v>
      </c>
      <c r="N212" s="17">
        <v>30</v>
      </c>
      <c r="O212" s="17">
        <v>0</v>
      </c>
      <c r="P212" s="28">
        <f t="shared" si="136"/>
        <v>14900</v>
      </c>
      <c r="Q212" s="28">
        <f t="shared" si="137"/>
        <v>0</v>
      </c>
      <c r="R212" s="28">
        <f t="shared" si="138"/>
        <v>0</v>
      </c>
      <c r="S212" s="28">
        <v>0</v>
      </c>
      <c r="T212" s="28">
        <v>0</v>
      </c>
      <c r="U212" s="28">
        <v>0</v>
      </c>
      <c r="V212" s="28">
        <f t="shared" si="170"/>
        <v>14900</v>
      </c>
      <c r="W212" s="28">
        <f t="shared" si="171"/>
        <v>14900</v>
      </c>
      <c r="X212" s="28">
        <f t="shared" si="172"/>
        <v>14900</v>
      </c>
      <c r="Y212" s="28">
        <f t="shared" si="135"/>
        <v>1788</v>
      </c>
      <c r="Z212" s="28">
        <f t="shared" si="132"/>
        <v>112</v>
      </c>
      <c r="AA212" s="38">
        <v>0</v>
      </c>
      <c r="AB212" s="28">
        <v>0</v>
      </c>
      <c r="AC212" s="28">
        <v>0</v>
      </c>
      <c r="AD212" s="28">
        <f t="shared" si="173"/>
        <v>1900</v>
      </c>
      <c r="AE212" s="28">
        <f t="shared" si="168"/>
        <v>13000</v>
      </c>
      <c r="AF212" s="34" t="s">
        <v>90</v>
      </c>
      <c r="AG212" s="47">
        <v>44177</v>
      </c>
      <c r="AI212" s="56"/>
      <c r="AJ212" s="56"/>
      <c r="AK212" s="56"/>
      <c r="AL212" s="56"/>
      <c r="AM212" s="56"/>
      <c r="AN212" s="56"/>
      <c r="AO212" s="56"/>
      <c r="AP212" s="57"/>
    </row>
    <row r="213" spans="1:42" s="42" customFormat="1" ht="30.6" customHeight="1">
      <c r="A213" s="13">
        <v>204</v>
      </c>
      <c r="B213" s="45" t="s">
        <v>639</v>
      </c>
      <c r="C213" s="66" t="s">
        <v>479</v>
      </c>
      <c r="D213" s="23" t="s">
        <v>639</v>
      </c>
      <c r="E213" s="191" t="s">
        <v>314</v>
      </c>
      <c r="F213" s="159">
        <v>1114571555</v>
      </c>
      <c r="G213" s="60">
        <v>11814</v>
      </c>
      <c r="H213" s="127" t="s">
        <v>656</v>
      </c>
      <c r="I213" s="28">
        <v>14900</v>
      </c>
      <c r="J213" s="28">
        <v>0</v>
      </c>
      <c r="K213" s="28">
        <v>0</v>
      </c>
      <c r="L213" s="28">
        <v>0</v>
      </c>
      <c r="M213" s="28">
        <f t="shared" si="169"/>
        <v>14900</v>
      </c>
      <c r="N213" s="17">
        <v>30</v>
      </c>
      <c r="O213" s="17">
        <v>0</v>
      </c>
      <c r="P213" s="28">
        <f t="shared" si="136"/>
        <v>14900</v>
      </c>
      <c r="Q213" s="28">
        <f t="shared" si="137"/>
        <v>0</v>
      </c>
      <c r="R213" s="28">
        <f t="shared" si="138"/>
        <v>0</v>
      </c>
      <c r="S213" s="28">
        <v>0</v>
      </c>
      <c r="T213" s="28">
        <v>0</v>
      </c>
      <c r="U213" s="28">
        <v>0</v>
      </c>
      <c r="V213" s="28">
        <f t="shared" si="170"/>
        <v>14900</v>
      </c>
      <c r="W213" s="28">
        <f t="shared" si="171"/>
        <v>14900</v>
      </c>
      <c r="X213" s="28">
        <f t="shared" si="172"/>
        <v>14900</v>
      </c>
      <c r="Y213" s="28">
        <f t="shared" si="135"/>
        <v>1788</v>
      </c>
      <c r="Z213" s="28">
        <f t="shared" si="132"/>
        <v>112</v>
      </c>
      <c r="AA213" s="38">
        <v>0</v>
      </c>
      <c r="AB213" s="28">
        <v>0</v>
      </c>
      <c r="AC213" s="28">
        <v>0</v>
      </c>
      <c r="AD213" s="28">
        <f t="shared" si="173"/>
        <v>1900</v>
      </c>
      <c r="AE213" s="28">
        <f t="shared" si="168"/>
        <v>13000</v>
      </c>
      <c r="AF213" s="34" t="s">
        <v>90</v>
      </c>
      <c r="AG213" s="47">
        <v>44177</v>
      </c>
      <c r="AI213" s="56"/>
      <c r="AJ213" s="56"/>
      <c r="AK213" s="56"/>
      <c r="AL213" s="56"/>
      <c r="AM213" s="56"/>
      <c r="AN213" s="56"/>
      <c r="AO213" s="56"/>
      <c r="AP213" s="57"/>
    </row>
    <row r="214" spans="1:42" s="42" customFormat="1" ht="30.6" customHeight="1">
      <c r="A214" s="160">
        <v>205</v>
      </c>
      <c r="B214" s="45" t="s">
        <v>639</v>
      </c>
      <c r="C214" s="66" t="s">
        <v>657</v>
      </c>
      <c r="D214" s="135" t="s">
        <v>658</v>
      </c>
      <c r="E214" s="191" t="s">
        <v>314</v>
      </c>
      <c r="F214" s="159">
        <v>1115608664</v>
      </c>
      <c r="G214" s="60">
        <v>11818</v>
      </c>
      <c r="H214" s="125" t="s">
        <v>659</v>
      </c>
      <c r="I214" s="28">
        <v>14900</v>
      </c>
      <c r="J214" s="28">
        <v>0</v>
      </c>
      <c r="K214" s="28">
        <v>0</v>
      </c>
      <c r="L214" s="28">
        <v>0</v>
      </c>
      <c r="M214" s="28">
        <f t="shared" si="169"/>
        <v>14900</v>
      </c>
      <c r="N214" s="17">
        <v>30</v>
      </c>
      <c r="O214" s="17">
        <v>0</v>
      </c>
      <c r="P214" s="28">
        <f t="shared" si="136"/>
        <v>14900</v>
      </c>
      <c r="Q214" s="28">
        <f t="shared" si="137"/>
        <v>0</v>
      </c>
      <c r="R214" s="28">
        <f t="shared" si="138"/>
        <v>0</v>
      </c>
      <c r="S214" s="28">
        <v>0</v>
      </c>
      <c r="T214" s="28">
        <v>0</v>
      </c>
      <c r="U214" s="28">
        <v>0</v>
      </c>
      <c r="V214" s="28">
        <f t="shared" si="170"/>
        <v>14900</v>
      </c>
      <c r="W214" s="28">
        <f t="shared" si="171"/>
        <v>14900</v>
      </c>
      <c r="X214" s="28">
        <f t="shared" si="172"/>
        <v>14900</v>
      </c>
      <c r="Y214" s="28">
        <f t="shared" si="135"/>
        <v>1788</v>
      </c>
      <c r="Z214" s="28">
        <f t="shared" ref="Z214:Z277" si="174">CEILING(X214*0.75%,1)</f>
        <v>112</v>
      </c>
      <c r="AA214" s="38">
        <v>0</v>
      </c>
      <c r="AB214" s="28">
        <v>0</v>
      </c>
      <c r="AC214" s="28">
        <v>0</v>
      </c>
      <c r="AD214" s="28">
        <f t="shared" si="173"/>
        <v>1900</v>
      </c>
      <c r="AE214" s="28">
        <f t="shared" si="168"/>
        <v>13000</v>
      </c>
      <c r="AF214" s="34" t="s">
        <v>90</v>
      </c>
      <c r="AG214" s="47">
        <v>44177</v>
      </c>
      <c r="AI214" s="56"/>
      <c r="AJ214" s="56"/>
      <c r="AK214" s="56"/>
      <c r="AL214" s="56"/>
      <c r="AM214" s="56"/>
      <c r="AN214" s="56"/>
      <c r="AO214" s="56"/>
      <c r="AP214" s="57"/>
    </row>
    <row r="215" spans="1:42" s="42" customFormat="1" ht="30.6" customHeight="1">
      <c r="A215" s="160">
        <v>206</v>
      </c>
      <c r="B215" s="45" t="s">
        <v>660</v>
      </c>
      <c r="C215" s="23" t="s">
        <v>660</v>
      </c>
      <c r="D215" s="23" t="s">
        <v>661</v>
      </c>
      <c r="E215" s="16" t="s">
        <v>311</v>
      </c>
      <c r="F215" s="17">
        <v>1106654254</v>
      </c>
      <c r="G215" s="18">
        <v>765</v>
      </c>
      <c r="H215" s="145" t="s">
        <v>662</v>
      </c>
      <c r="I215" s="208">
        <v>20000</v>
      </c>
      <c r="J215" s="28">
        <v>0</v>
      </c>
      <c r="K215" s="28">
        <v>0</v>
      </c>
      <c r="L215" s="28">
        <v>0</v>
      </c>
      <c r="M215" s="28">
        <f t="shared" si="169"/>
        <v>20000</v>
      </c>
      <c r="N215" s="17">
        <v>30</v>
      </c>
      <c r="O215" s="17">
        <v>0</v>
      </c>
      <c r="P215" s="28">
        <f t="shared" si="136"/>
        <v>20000</v>
      </c>
      <c r="Q215" s="28">
        <f t="shared" si="137"/>
        <v>0</v>
      </c>
      <c r="R215" s="28">
        <f t="shared" si="138"/>
        <v>0</v>
      </c>
      <c r="S215" s="28">
        <v>0</v>
      </c>
      <c r="T215" s="28">
        <v>0</v>
      </c>
      <c r="U215" s="28">
        <v>0</v>
      </c>
      <c r="V215" s="28">
        <f t="shared" si="170"/>
        <v>20000</v>
      </c>
      <c r="W215" s="28">
        <f t="shared" si="171"/>
        <v>15000</v>
      </c>
      <c r="X215" s="28">
        <f t="shared" si="172"/>
        <v>20000</v>
      </c>
      <c r="Y215" s="28">
        <f t="shared" si="135"/>
        <v>1800</v>
      </c>
      <c r="Z215" s="28">
        <f t="shared" si="174"/>
        <v>150</v>
      </c>
      <c r="AA215" s="38">
        <v>0</v>
      </c>
      <c r="AB215" s="28">
        <v>0</v>
      </c>
      <c r="AC215" s="28">
        <v>0</v>
      </c>
      <c r="AD215" s="28">
        <f t="shared" si="173"/>
        <v>1950</v>
      </c>
      <c r="AE215" s="28">
        <f t="shared" si="168"/>
        <v>18050</v>
      </c>
      <c r="AF215" s="34" t="s">
        <v>90</v>
      </c>
      <c r="AG215" s="47">
        <v>44177</v>
      </c>
      <c r="AH215" s="58"/>
      <c r="AI215" s="56"/>
      <c r="AJ215" s="56"/>
      <c r="AK215" s="56"/>
      <c r="AL215" s="56"/>
      <c r="AM215" s="56"/>
      <c r="AN215" s="56"/>
      <c r="AO215" s="56"/>
      <c r="AP215" s="57"/>
    </row>
    <row r="216" spans="1:42" s="42" customFormat="1" ht="30.6" customHeight="1">
      <c r="A216" s="13">
        <v>207</v>
      </c>
      <c r="B216" s="45" t="s">
        <v>660</v>
      </c>
      <c r="C216" s="12" t="s">
        <v>663</v>
      </c>
      <c r="D216" s="12" t="s">
        <v>664</v>
      </c>
      <c r="E216" s="16" t="s">
        <v>314</v>
      </c>
      <c r="F216" s="13">
        <v>1114594041</v>
      </c>
      <c r="G216" s="14">
        <v>1286</v>
      </c>
      <c r="H216" s="145" t="s">
        <v>665</v>
      </c>
      <c r="I216" s="28">
        <v>16400</v>
      </c>
      <c r="J216" s="28">
        <v>0</v>
      </c>
      <c r="K216" s="28">
        <v>0</v>
      </c>
      <c r="L216" s="28">
        <v>0</v>
      </c>
      <c r="M216" s="28">
        <f t="shared" si="169"/>
        <v>16400</v>
      </c>
      <c r="N216" s="17">
        <v>0</v>
      </c>
      <c r="O216" s="17">
        <v>0</v>
      </c>
      <c r="P216" s="28">
        <f t="shared" si="136"/>
        <v>0</v>
      </c>
      <c r="Q216" s="28">
        <f t="shared" si="137"/>
        <v>0</v>
      </c>
      <c r="R216" s="28">
        <f t="shared" si="138"/>
        <v>0</v>
      </c>
      <c r="S216" s="28">
        <v>0</v>
      </c>
      <c r="T216" s="28">
        <v>0</v>
      </c>
      <c r="U216" s="28">
        <v>0</v>
      </c>
      <c r="V216" s="28">
        <f t="shared" si="170"/>
        <v>0</v>
      </c>
      <c r="W216" s="28">
        <f t="shared" si="171"/>
        <v>0</v>
      </c>
      <c r="X216" s="28">
        <f t="shared" si="172"/>
        <v>0</v>
      </c>
      <c r="Y216" s="28">
        <f t="shared" si="135"/>
        <v>0</v>
      </c>
      <c r="Z216" s="28">
        <f t="shared" si="174"/>
        <v>0</v>
      </c>
      <c r="AA216" s="38">
        <v>0</v>
      </c>
      <c r="AB216" s="28">
        <v>0</v>
      </c>
      <c r="AC216" s="28">
        <v>0</v>
      </c>
      <c r="AD216" s="28">
        <f t="shared" si="173"/>
        <v>0</v>
      </c>
      <c r="AE216" s="28">
        <f t="shared" si="168"/>
        <v>0</v>
      </c>
      <c r="AF216" s="34"/>
      <c r="AG216" s="47"/>
      <c r="AI216" s="56"/>
      <c r="AJ216" s="56"/>
      <c r="AK216" s="56"/>
      <c r="AL216" s="56"/>
      <c r="AM216" s="56"/>
      <c r="AN216" s="56"/>
      <c r="AO216" s="56"/>
      <c r="AP216" s="57"/>
    </row>
    <row r="217" spans="1:42" s="42" customFormat="1" ht="30.6" customHeight="1">
      <c r="A217" s="160">
        <v>208</v>
      </c>
      <c r="B217" s="45" t="s">
        <v>660</v>
      </c>
      <c r="C217" s="12" t="s">
        <v>666</v>
      </c>
      <c r="D217" s="12" t="s">
        <v>667</v>
      </c>
      <c r="E217" s="16" t="s">
        <v>314</v>
      </c>
      <c r="F217" s="13">
        <v>1114887025</v>
      </c>
      <c r="G217" s="14">
        <v>1440</v>
      </c>
      <c r="H217" s="145" t="s">
        <v>668</v>
      </c>
      <c r="I217" s="28">
        <v>18000</v>
      </c>
      <c r="J217" s="28">
        <v>0</v>
      </c>
      <c r="K217" s="28">
        <v>0</v>
      </c>
      <c r="L217" s="28">
        <v>0</v>
      </c>
      <c r="M217" s="28">
        <f t="shared" si="169"/>
        <v>18000</v>
      </c>
      <c r="N217" s="17">
        <v>0</v>
      </c>
      <c r="O217" s="17">
        <v>0</v>
      </c>
      <c r="P217" s="28">
        <f t="shared" si="136"/>
        <v>0</v>
      </c>
      <c r="Q217" s="28">
        <f t="shared" si="137"/>
        <v>0</v>
      </c>
      <c r="R217" s="28">
        <f t="shared" si="138"/>
        <v>0</v>
      </c>
      <c r="S217" s="28">
        <v>0</v>
      </c>
      <c r="T217" s="28">
        <v>0</v>
      </c>
      <c r="U217" s="28">
        <v>0</v>
      </c>
      <c r="V217" s="28">
        <f t="shared" si="170"/>
        <v>0</v>
      </c>
      <c r="W217" s="28">
        <f t="shared" si="171"/>
        <v>0</v>
      </c>
      <c r="X217" s="28">
        <f t="shared" si="172"/>
        <v>0</v>
      </c>
      <c r="Y217" s="28">
        <f t="shared" si="135"/>
        <v>0</v>
      </c>
      <c r="Z217" s="28">
        <f t="shared" si="174"/>
        <v>0</v>
      </c>
      <c r="AA217" s="38">
        <v>0</v>
      </c>
      <c r="AB217" s="28">
        <v>0</v>
      </c>
      <c r="AC217" s="28">
        <v>0</v>
      </c>
      <c r="AD217" s="28">
        <f t="shared" si="173"/>
        <v>0</v>
      </c>
      <c r="AE217" s="28">
        <f t="shared" si="168"/>
        <v>0</v>
      </c>
      <c r="AF217" s="34"/>
      <c r="AG217" s="47"/>
      <c r="AH217" s="56"/>
      <c r="AI217" s="56"/>
      <c r="AJ217" s="56"/>
      <c r="AK217" s="56"/>
      <c r="AL217" s="57"/>
    </row>
    <row r="218" spans="1:42" s="42" customFormat="1" ht="30.6" customHeight="1">
      <c r="A218" s="160">
        <v>209</v>
      </c>
      <c r="B218" s="45" t="s">
        <v>660</v>
      </c>
      <c r="C218" s="23" t="s">
        <v>669</v>
      </c>
      <c r="D218" s="23" t="s">
        <v>670</v>
      </c>
      <c r="E218" s="16" t="s">
        <v>314</v>
      </c>
      <c r="F218" s="16">
        <v>1115003551</v>
      </c>
      <c r="G218" s="14">
        <v>11488</v>
      </c>
      <c r="H218" s="33" t="s">
        <v>671</v>
      </c>
      <c r="I218" s="208">
        <v>18000</v>
      </c>
      <c r="J218" s="28">
        <v>0</v>
      </c>
      <c r="K218" s="28">
        <v>0</v>
      </c>
      <c r="L218" s="28">
        <v>0</v>
      </c>
      <c r="M218" s="28">
        <f t="shared" si="169"/>
        <v>18000</v>
      </c>
      <c r="N218" s="17">
        <v>30</v>
      </c>
      <c r="O218" s="17">
        <v>0</v>
      </c>
      <c r="P218" s="28">
        <f t="shared" si="136"/>
        <v>18000</v>
      </c>
      <c r="Q218" s="28">
        <f t="shared" si="137"/>
        <v>0</v>
      </c>
      <c r="R218" s="28">
        <f t="shared" si="138"/>
        <v>0</v>
      </c>
      <c r="S218" s="28">
        <v>0</v>
      </c>
      <c r="T218" s="28">
        <v>0</v>
      </c>
      <c r="U218" s="28">
        <v>0</v>
      </c>
      <c r="V218" s="28">
        <f t="shared" si="170"/>
        <v>18000</v>
      </c>
      <c r="W218" s="28">
        <f t="shared" si="171"/>
        <v>15000</v>
      </c>
      <c r="X218" s="28">
        <f t="shared" si="172"/>
        <v>18000</v>
      </c>
      <c r="Y218" s="28">
        <f t="shared" si="135"/>
        <v>1800</v>
      </c>
      <c r="Z218" s="28">
        <f t="shared" si="174"/>
        <v>135</v>
      </c>
      <c r="AA218" s="38">
        <v>0</v>
      </c>
      <c r="AB218" s="28">
        <v>0</v>
      </c>
      <c r="AC218" s="28">
        <v>0</v>
      </c>
      <c r="AD218" s="28">
        <f t="shared" si="173"/>
        <v>1935</v>
      </c>
      <c r="AE218" s="28">
        <f t="shared" si="168"/>
        <v>16065</v>
      </c>
      <c r="AF218" s="34" t="s">
        <v>90</v>
      </c>
      <c r="AG218" s="47">
        <v>44177</v>
      </c>
      <c r="AH218" s="56"/>
      <c r="AI218" s="56"/>
      <c r="AJ218" s="56"/>
      <c r="AK218" s="56"/>
      <c r="AL218" s="56"/>
      <c r="AM218" s="56"/>
      <c r="AN218" s="56"/>
      <c r="AO218" s="56"/>
      <c r="AP218" s="57"/>
    </row>
    <row r="219" spans="1:42" s="42" customFormat="1" ht="30.6" customHeight="1">
      <c r="A219" s="13">
        <v>210</v>
      </c>
      <c r="B219" s="45" t="s">
        <v>660</v>
      </c>
      <c r="C219" s="12" t="s">
        <v>672</v>
      </c>
      <c r="D219" s="131" t="s">
        <v>673</v>
      </c>
      <c r="E219" s="16" t="s">
        <v>314</v>
      </c>
      <c r="F219" s="16">
        <v>1115200041</v>
      </c>
      <c r="G219" s="14">
        <v>11584</v>
      </c>
      <c r="H219" s="115" t="s">
        <v>674</v>
      </c>
      <c r="I219" s="28">
        <v>14900</v>
      </c>
      <c r="J219" s="28">
        <v>0</v>
      </c>
      <c r="K219" s="28">
        <v>0</v>
      </c>
      <c r="L219" s="28">
        <v>0</v>
      </c>
      <c r="M219" s="28">
        <f t="shared" si="169"/>
        <v>14900</v>
      </c>
      <c r="N219" s="17">
        <v>30</v>
      </c>
      <c r="O219" s="17">
        <v>0</v>
      </c>
      <c r="P219" s="28">
        <f t="shared" si="136"/>
        <v>14900</v>
      </c>
      <c r="Q219" s="28">
        <f t="shared" si="137"/>
        <v>0</v>
      </c>
      <c r="R219" s="28">
        <f t="shared" si="138"/>
        <v>0</v>
      </c>
      <c r="S219" s="28">
        <v>0</v>
      </c>
      <c r="T219" s="28">
        <v>0</v>
      </c>
      <c r="U219" s="28">
        <v>0</v>
      </c>
      <c r="V219" s="28">
        <f t="shared" si="170"/>
        <v>14900</v>
      </c>
      <c r="W219" s="28">
        <f t="shared" si="171"/>
        <v>14900</v>
      </c>
      <c r="X219" s="28">
        <f t="shared" si="172"/>
        <v>14900</v>
      </c>
      <c r="Y219" s="28">
        <f t="shared" si="135"/>
        <v>1788</v>
      </c>
      <c r="Z219" s="28">
        <f t="shared" si="174"/>
        <v>112</v>
      </c>
      <c r="AA219" s="38">
        <v>0</v>
      </c>
      <c r="AB219" s="28">
        <v>0</v>
      </c>
      <c r="AC219" s="28">
        <v>0</v>
      </c>
      <c r="AD219" s="28">
        <f t="shared" si="173"/>
        <v>1900</v>
      </c>
      <c r="AE219" s="28">
        <f t="shared" si="168"/>
        <v>13000</v>
      </c>
      <c r="AF219" s="34" t="s">
        <v>90</v>
      </c>
      <c r="AG219" s="47">
        <v>44177</v>
      </c>
      <c r="AI219" s="56"/>
      <c r="AJ219" s="56"/>
      <c r="AK219" s="56"/>
      <c r="AL219" s="56"/>
      <c r="AM219" s="56"/>
      <c r="AN219" s="56"/>
      <c r="AO219" s="56"/>
      <c r="AP219" s="57"/>
    </row>
    <row r="220" spans="1:42" s="42" customFormat="1" ht="30.6" customHeight="1">
      <c r="A220" s="160">
        <v>211</v>
      </c>
      <c r="B220" s="45" t="s">
        <v>660</v>
      </c>
      <c r="C220" s="23" t="s">
        <v>675</v>
      </c>
      <c r="D220" s="61" t="s">
        <v>664</v>
      </c>
      <c r="E220" s="16" t="s">
        <v>314</v>
      </c>
      <c r="F220" s="16">
        <v>1115240203</v>
      </c>
      <c r="G220" s="14">
        <v>11608</v>
      </c>
      <c r="H220" s="115" t="s">
        <v>676</v>
      </c>
      <c r="I220" s="28">
        <v>14900</v>
      </c>
      <c r="J220" s="28">
        <v>0</v>
      </c>
      <c r="K220" s="28">
        <v>0</v>
      </c>
      <c r="L220" s="28">
        <v>0</v>
      </c>
      <c r="M220" s="28">
        <f t="shared" si="169"/>
        <v>14900</v>
      </c>
      <c r="N220" s="17">
        <v>20</v>
      </c>
      <c r="O220" s="17">
        <v>0</v>
      </c>
      <c r="P220" s="28">
        <f t="shared" si="136"/>
        <v>9933</v>
      </c>
      <c r="Q220" s="28">
        <f t="shared" si="137"/>
        <v>0</v>
      </c>
      <c r="R220" s="28">
        <f t="shared" si="138"/>
        <v>0</v>
      </c>
      <c r="S220" s="28">
        <v>0</v>
      </c>
      <c r="T220" s="28">
        <v>0</v>
      </c>
      <c r="U220" s="28">
        <v>0</v>
      </c>
      <c r="V220" s="28">
        <f t="shared" si="170"/>
        <v>9933</v>
      </c>
      <c r="W220" s="28">
        <f t="shared" si="171"/>
        <v>9933</v>
      </c>
      <c r="X220" s="28">
        <f t="shared" si="172"/>
        <v>9933</v>
      </c>
      <c r="Y220" s="28">
        <f t="shared" ref="Y220:Y283" si="175">ROUND(W220*12%,0)</f>
        <v>1192</v>
      </c>
      <c r="Z220" s="28">
        <f t="shared" si="174"/>
        <v>75</v>
      </c>
      <c r="AA220" s="38">
        <v>0</v>
      </c>
      <c r="AB220" s="28">
        <v>0</v>
      </c>
      <c r="AC220" s="28">
        <v>0</v>
      </c>
      <c r="AD220" s="28">
        <f t="shared" si="173"/>
        <v>1267</v>
      </c>
      <c r="AE220" s="28">
        <f t="shared" si="168"/>
        <v>8666</v>
      </c>
      <c r="AF220" s="34" t="s">
        <v>90</v>
      </c>
      <c r="AG220" s="47">
        <v>44177</v>
      </c>
      <c r="AI220" s="56"/>
      <c r="AJ220" s="56"/>
      <c r="AK220" s="56"/>
      <c r="AL220" s="56"/>
      <c r="AM220" s="56"/>
      <c r="AN220" s="56"/>
      <c r="AO220" s="56"/>
      <c r="AP220" s="57"/>
    </row>
    <row r="221" spans="1:42" s="42" customFormat="1" ht="30.6" customHeight="1">
      <c r="A221" s="160">
        <v>212</v>
      </c>
      <c r="B221" s="45" t="s">
        <v>660</v>
      </c>
      <c r="C221" s="23" t="s">
        <v>677</v>
      </c>
      <c r="D221" s="23" t="s">
        <v>174</v>
      </c>
      <c r="E221" s="16" t="s">
        <v>314</v>
      </c>
      <c r="F221" s="16">
        <v>1113628510</v>
      </c>
      <c r="G221" s="17">
        <v>11554</v>
      </c>
      <c r="H221" s="36" t="s">
        <v>678</v>
      </c>
      <c r="I221" s="28">
        <v>14900</v>
      </c>
      <c r="J221" s="28">
        <v>0</v>
      </c>
      <c r="K221" s="28">
        <v>0</v>
      </c>
      <c r="L221" s="28">
        <v>0</v>
      </c>
      <c r="M221" s="28">
        <f>I221+J221+K221+L221</f>
        <v>14900</v>
      </c>
      <c r="N221" s="17">
        <v>30</v>
      </c>
      <c r="O221" s="17">
        <v>0</v>
      </c>
      <c r="P221" s="28">
        <f t="shared" ref="P221:P284" si="176">ROUND(I221/30*N221,0)</f>
        <v>14900</v>
      </c>
      <c r="Q221" s="28">
        <f t="shared" ref="Q221:Q284" si="177">ROUND(J221/30*N221,0)</f>
        <v>0</v>
      </c>
      <c r="R221" s="28">
        <f t="shared" ref="R221:R284" si="178">ROUND(K221/30*N221,0)</f>
        <v>0</v>
      </c>
      <c r="S221" s="28">
        <v>0</v>
      </c>
      <c r="T221" s="28">
        <v>0</v>
      </c>
      <c r="U221" s="28">
        <v>0</v>
      </c>
      <c r="V221" s="28">
        <f>P221+Q221+R221+S221+T221+U221</f>
        <v>14900</v>
      </c>
      <c r="W221" s="28">
        <f>IF(P221&gt;15000,15000,P221)</f>
        <v>14900</v>
      </c>
      <c r="X221" s="28">
        <f>V221</f>
        <v>14900</v>
      </c>
      <c r="Y221" s="28">
        <f t="shared" si="175"/>
        <v>1788</v>
      </c>
      <c r="Z221" s="28">
        <f t="shared" si="174"/>
        <v>112</v>
      </c>
      <c r="AA221" s="38">
        <v>0</v>
      </c>
      <c r="AB221" s="28">
        <v>0</v>
      </c>
      <c r="AC221" s="28">
        <v>0</v>
      </c>
      <c r="AD221" s="28">
        <f>+Y221+Z221+AA221+AB221+AC221</f>
        <v>1900</v>
      </c>
      <c r="AE221" s="28">
        <f>V221-AD221</f>
        <v>13000</v>
      </c>
      <c r="AF221" s="34" t="s">
        <v>90</v>
      </c>
      <c r="AG221" s="47">
        <v>44177</v>
      </c>
      <c r="AI221" s="56"/>
      <c r="AJ221" s="56"/>
      <c r="AK221" s="56"/>
      <c r="AL221" s="57"/>
    </row>
    <row r="222" spans="1:42" s="42" customFormat="1" ht="30.6" customHeight="1">
      <c r="A222" s="13">
        <v>213</v>
      </c>
      <c r="B222" s="45" t="s">
        <v>660</v>
      </c>
      <c r="C222" s="23" t="s">
        <v>679</v>
      </c>
      <c r="D222" s="23" t="s">
        <v>680</v>
      </c>
      <c r="E222" s="16" t="s">
        <v>314</v>
      </c>
      <c r="F222" s="216">
        <v>1115737579</v>
      </c>
      <c r="G222" s="17">
        <v>11874</v>
      </c>
      <c r="H222" s="127" t="s">
        <v>681</v>
      </c>
      <c r="I222" s="28">
        <v>14900</v>
      </c>
      <c r="J222" s="28">
        <v>0</v>
      </c>
      <c r="K222" s="28">
        <v>0</v>
      </c>
      <c r="L222" s="28">
        <v>0</v>
      </c>
      <c r="M222" s="28">
        <f t="shared" ref="M222:M230" si="179">I222+J222+K222+L222</f>
        <v>14900</v>
      </c>
      <c r="N222" s="17">
        <v>0</v>
      </c>
      <c r="O222" s="17">
        <v>0</v>
      </c>
      <c r="P222" s="28">
        <f t="shared" si="176"/>
        <v>0</v>
      </c>
      <c r="Q222" s="28">
        <f t="shared" si="177"/>
        <v>0</v>
      </c>
      <c r="R222" s="28">
        <f t="shared" si="178"/>
        <v>0</v>
      </c>
      <c r="S222" s="28">
        <v>0</v>
      </c>
      <c r="T222" s="28">
        <v>0</v>
      </c>
      <c r="U222" s="28">
        <v>0</v>
      </c>
      <c r="V222" s="28">
        <f t="shared" ref="V222:V230" si="180">P222+Q222+R222+S222+T222+U222</f>
        <v>0</v>
      </c>
      <c r="W222" s="28">
        <f t="shared" ref="W222:W230" si="181">IF(P222&gt;15000,15000,P222)</f>
        <v>0</v>
      </c>
      <c r="X222" s="28">
        <f t="shared" ref="X222:X230" si="182">V222</f>
        <v>0</v>
      </c>
      <c r="Y222" s="28">
        <f t="shared" si="175"/>
        <v>0</v>
      </c>
      <c r="Z222" s="28">
        <f t="shared" si="174"/>
        <v>0</v>
      </c>
      <c r="AA222" s="38">
        <v>0</v>
      </c>
      <c r="AB222" s="28">
        <v>0</v>
      </c>
      <c r="AC222" s="28">
        <v>0</v>
      </c>
      <c r="AD222" s="28">
        <f t="shared" ref="AD222:AD230" si="183">+Y222+Z222+AA222+AB222+AC222</f>
        <v>0</v>
      </c>
      <c r="AE222" s="28">
        <f t="shared" ref="AE222:AE224" si="184">V222-AD222</f>
        <v>0</v>
      </c>
      <c r="AF222" s="34"/>
      <c r="AG222" s="47"/>
      <c r="AI222" s="56"/>
      <c r="AJ222" s="56"/>
      <c r="AK222" s="56"/>
      <c r="AL222" s="57"/>
    </row>
    <row r="223" spans="1:42" s="42" customFormat="1" ht="30.6" customHeight="1">
      <c r="A223" s="160">
        <v>214</v>
      </c>
      <c r="B223" s="45" t="s">
        <v>660</v>
      </c>
      <c r="C223" s="23" t="s">
        <v>682</v>
      </c>
      <c r="D223" s="23" t="s">
        <v>419</v>
      </c>
      <c r="E223" s="16" t="s">
        <v>314</v>
      </c>
      <c r="F223" s="96">
        <v>1115737624</v>
      </c>
      <c r="G223" s="17">
        <v>11886</v>
      </c>
      <c r="H223" s="127" t="s">
        <v>683</v>
      </c>
      <c r="I223" s="28">
        <v>14900</v>
      </c>
      <c r="J223" s="28">
        <v>0</v>
      </c>
      <c r="K223" s="28">
        <v>0</v>
      </c>
      <c r="L223" s="28">
        <v>0</v>
      </c>
      <c r="M223" s="28">
        <f t="shared" si="179"/>
        <v>14900</v>
      </c>
      <c r="N223" s="17">
        <v>30</v>
      </c>
      <c r="O223" s="17">
        <v>0</v>
      </c>
      <c r="P223" s="28">
        <f t="shared" si="176"/>
        <v>14900</v>
      </c>
      <c r="Q223" s="28">
        <f t="shared" si="177"/>
        <v>0</v>
      </c>
      <c r="R223" s="28">
        <f t="shared" si="178"/>
        <v>0</v>
      </c>
      <c r="S223" s="28">
        <v>0</v>
      </c>
      <c r="T223" s="28">
        <v>0</v>
      </c>
      <c r="U223" s="28">
        <v>0</v>
      </c>
      <c r="V223" s="28">
        <f t="shared" si="180"/>
        <v>14900</v>
      </c>
      <c r="W223" s="28">
        <f t="shared" si="181"/>
        <v>14900</v>
      </c>
      <c r="X223" s="28">
        <f t="shared" si="182"/>
        <v>14900</v>
      </c>
      <c r="Y223" s="28">
        <f t="shared" si="175"/>
        <v>1788</v>
      </c>
      <c r="Z223" s="28">
        <f t="shared" si="174"/>
        <v>112</v>
      </c>
      <c r="AA223" s="38">
        <v>0</v>
      </c>
      <c r="AB223" s="28">
        <v>0</v>
      </c>
      <c r="AC223" s="28">
        <v>0</v>
      </c>
      <c r="AD223" s="28">
        <f t="shared" si="183"/>
        <v>1900</v>
      </c>
      <c r="AE223" s="28">
        <f t="shared" si="184"/>
        <v>13000</v>
      </c>
      <c r="AF223" s="34" t="s">
        <v>90</v>
      </c>
      <c r="AG223" s="47">
        <v>44177</v>
      </c>
      <c r="AI223" s="56"/>
      <c r="AJ223" s="56"/>
      <c r="AK223" s="56"/>
      <c r="AL223" s="57"/>
    </row>
    <row r="224" spans="1:42" s="42" customFormat="1" ht="30.6" customHeight="1">
      <c r="A224" s="160">
        <v>215</v>
      </c>
      <c r="B224" s="45" t="s">
        <v>660</v>
      </c>
      <c r="C224" s="23" t="s">
        <v>684</v>
      </c>
      <c r="D224" s="23" t="s">
        <v>685</v>
      </c>
      <c r="E224" s="16" t="s">
        <v>314</v>
      </c>
      <c r="F224" s="96">
        <v>1115738824</v>
      </c>
      <c r="G224" s="17">
        <v>11890</v>
      </c>
      <c r="H224" s="127" t="s">
        <v>686</v>
      </c>
      <c r="I224" s="28">
        <v>14900</v>
      </c>
      <c r="J224" s="28">
        <v>0</v>
      </c>
      <c r="K224" s="28">
        <v>0</v>
      </c>
      <c r="L224" s="28">
        <v>0</v>
      </c>
      <c r="M224" s="28">
        <f t="shared" si="179"/>
        <v>14900</v>
      </c>
      <c r="N224" s="17">
        <v>30</v>
      </c>
      <c r="O224" s="17">
        <v>0</v>
      </c>
      <c r="P224" s="28">
        <f t="shared" si="176"/>
        <v>14900</v>
      </c>
      <c r="Q224" s="28">
        <f t="shared" si="177"/>
        <v>0</v>
      </c>
      <c r="R224" s="28">
        <f t="shared" si="178"/>
        <v>0</v>
      </c>
      <c r="S224" s="28">
        <v>0</v>
      </c>
      <c r="T224" s="28">
        <v>0</v>
      </c>
      <c r="U224" s="28">
        <v>0</v>
      </c>
      <c r="V224" s="28">
        <f t="shared" si="180"/>
        <v>14900</v>
      </c>
      <c r="W224" s="28">
        <f t="shared" si="181"/>
        <v>14900</v>
      </c>
      <c r="X224" s="28">
        <f t="shared" si="182"/>
        <v>14900</v>
      </c>
      <c r="Y224" s="28">
        <f t="shared" si="175"/>
        <v>1788</v>
      </c>
      <c r="Z224" s="28">
        <f t="shared" si="174"/>
        <v>112</v>
      </c>
      <c r="AA224" s="38">
        <v>0</v>
      </c>
      <c r="AB224" s="28">
        <v>0</v>
      </c>
      <c r="AC224" s="28">
        <v>0</v>
      </c>
      <c r="AD224" s="28">
        <f t="shared" si="183"/>
        <v>1900</v>
      </c>
      <c r="AE224" s="28">
        <f t="shared" si="184"/>
        <v>13000</v>
      </c>
      <c r="AF224" s="34" t="s">
        <v>90</v>
      </c>
      <c r="AG224" s="47">
        <v>44178</v>
      </c>
      <c r="AI224" s="56"/>
      <c r="AJ224" s="56"/>
      <c r="AK224" s="56"/>
      <c r="AL224" s="57"/>
    </row>
    <row r="225" spans="1:16382" s="42" customFormat="1" ht="30.6" customHeight="1">
      <c r="A225" s="13">
        <v>216</v>
      </c>
      <c r="B225" s="45" t="s">
        <v>687</v>
      </c>
      <c r="C225" s="23" t="s">
        <v>688</v>
      </c>
      <c r="D225" s="12" t="s">
        <v>689</v>
      </c>
      <c r="E225" s="16" t="s">
        <v>305</v>
      </c>
      <c r="F225" s="167">
        <v>1113276777</v>
      </c>
      <c r="G225" s="18">
        <v>627</v>
      </c>
      <c r="H225" s="145" t="s">
        <v>690</v>
      </c>
      <c r="I225" s="28">
        <v>18000</v>
      </c>
      <c r="J225" s="28">
        <v>0</v>
      </c>
      <c r="K225" s="28">
        <v>0</v>
      </c>
      <c r="L225" s="28">
        <v>0</v>
      </c>
      <c r="M225" s="28">
        <f t="shared" si="179"/>
        <v>18000</v>
      </c>
      <c r="N225" s="17">
        <v>30</v>
      </c>
      <c r="O225" s="17">
        <v>0</v>
      </c>
      <c r="P225" s="28">
        <f t="shared" si="176"/>
        <v>18000</v>
      </c>
      <c r="Q225" s="28">
        <f t="shared" si="177"/>
        <v>0</v>
      </c>
      <c r="R225" s="28">
        <f t="shared" si="178"/>
        <v>0</v>
      </c>
      <c r="S225" s="28">
        <v>0</v>
      </c>
      <c r="T225" s="28">
        <v>0</v>
      </c>
      <c r="U225" s="28">
        <v>0</v>
      </c>
      <c r="V225" s="28">
        <f t="shared" si="180"/>
        <v>18000</v>
      </c>
      <c r="W225" s="28">
        <f t="shared" si="181"/>
        <v>15000</v>
      </c>
      <c r="X225" s="28">
        <f t="shared" si="182"/>
        <v>18000</v>
      </c>
      <c r="Y225" s="28">
        <f t="shared" si="175"/>
        <v>1800</v>
      </c>
      <c r="Z225" s="28">
        <f t="shared" si="174"/>
        <v>135</v>
      </c>
      <c r="AA225" s="38">
        <v>0</v>
      </c>
      <c r="AB225" s="28">
        <v>0</v>
      </c>
      <c r="AC225" s="28">
        <v>0</v>
      </c>
      <c r="AD225" s="28">
        <f t="shared" si="183"/>
        <v>1935</v>
      </c>
      <c r="AE225" s="28">
        <f>V225-AD225</f>
        <v>16065</v>
      </c>
      <c r="AF225" s="34" t="s">
        <v>90</v>
      </c>
      <c r="AG225" s="47">
        <v>44177</v>
      </c>
      <c r="AH225" s="56"/>
      <c r="AI225" s="56"/>
      <c r="AJ225" s="56"/>
      <c r="AK225" s="56"/>
      <c r="AL225" s="57"/>
    </row>
    <row r="226" spans="1:16382" s="42" customFormat="1" ht="30.6" customHeight="1">
      <c r="A226" s="160">
        <v>217</v>
      </c>
      <c r="B226" s="45" t="s">
        <v>687</v>
      </c>
      <c r="C226" s="12" t="s">
        <v>691</v>
      </c>
      <c r="D226" s="12" t="s">
        <v>692</v>
      </c>
      <c r="E226" s="16" t="s">
        <v>311</v>
      </c>
      <c r="F226" s="167">
        <v>1106652828</v>
      </c>
      <c r="G226" s="17">
        <v>103</v>
      </c>
      <c r="H226" s="145" t="s">
        <v>693</v>
      </c>
      <c r="I226" s="28">
        <v>18000</v>
      </c>
      <c r="J226" s="28">
        <v>0</v>
      </c>
      <c r="K226" s="28">
        <v>0</v>
      </c>
      <c r="L226" s="28">
        <v>0</v>
      </c>
      <c r="M226" s="28">
        <f t="shared" si="179"/>
        <v>18000</v>
      </c>
      <c r="N226" s="17">
        <v>30</v>
      </c>
      <c r="O226" s="17">
        <v>0</v>
      </c>
      <c r="P226" s="28">
        <f t="shared" si="176"/>
        <v>18000</v>
      </c>
      <c r="Q226" s="28">
        <f t="shared" si="177"/>
        <v>0</v>
      </c>
      <c r="R226" s="28">
        <f t="shared" si="178"/>
        <v>0</v>
      </c>
      <c r="S226" s="28">
        <v>0</v>
      </c>
      <c r="T226" s="28">
        <v>0</v>
      </c>
      <c r="U226" s="28">
        <v>0</v>
      </c>
      <c r="V226" s="28">
        <f t="shared" si="180"/>
        <v>18000</v>
      </c>
      <c r="W226" s="28">
        <f t="shared" si="181"/>
        <v>15000</v>
      </c>
      <c r="X226" s="28">
        <f t="shared" si="182"/>
        <v>18000</v>
      </c>
      <c r="Y226" s="28">
        <f t="shared" si="175"/>
        <v>1800</v>
      </c>
      <c r="Z226" s="28">
        <f t="shared" si="174"/>
        <v>135</v>
      </c>
      <c r="AA226" s="38">
        <v>0</v>
      </c>
      <c r="AB226" s="28">
        <v>0</v>
      </c>
      <c r="AC226" s="28">
        <v>0</v>
      </c>
      <c r="AD226" s="28">
        <f t="shared" si="183"/>
        <v>1935</v>
      </c>
      <c r="AE226" s="28">
        <f>V226-AD226</f>
        <v>16065</v>
      </c>
      <c r="AF226" s="34" t="s">
        <v>90</v>
      </c>
      <c r="AG226" s="47">
        <v>44177</v>
      </c>
      <c r="AI226" s="56"/>
      <c r="AJ226" s="56"/>
      <c r="AK226" s="56"/>
      <c r="AL226" s="56"/>
      <c r="AM226" s="56"/>
      <c r="AN226" s="56"/>
      <c r="AO226" s="56"/>
      <c r="AP226" s="57"/>
    </row>
    <row r="227" spans="1:16382" s="42" customFormat="1" ht="30.6" customHeight="1">
      <c r="A227" s="160">
        <v>218</v>
      </c>
      <c r="B227" s="45" t="s">
        <v>687</v>
      </c>
      <c r="C227" s="12" t="s">
        <v>219</v>
      </c>
      <c r="D227" s="12" t="s">
        <v>694</v>
      </c>
      <c r="E227" s="16" t="s">
        <v>311</v>
      </c>
      <c r="F227" s="167">
        <v>1112389645</v>
      </c>
      <c r="G227" s="17">
        <v>343</v>
      </c>
      <c r="H227" s="145" t="s">
        <v>695</v>
      </c>
      <c r="I227" s="28">
        <v>18000</v>
      </c>
      <c r="J227" s="28">
        <v>0</v>
      </c>
      <c r="K227" s="28">
        <v>0</v>
      </c>
      <c r="L227" s="28">
        <v>0</v>
      </c>
      <c r="M227" s="28">
        <f t="shared" si="179"/>
        <v>18000</v>
      </c>
      <c r="N227" s="17">
        <v>30</v>
      </c>
      <c r="O227" s="17">
        <v>0</v>
      </c>
      <c r="P227" s="28">
        <f t="shared" si="176"/>
        <v>18000</v>
      </c>
      <c r="Q227" s="28">
        <f t="shared" si="177"/>
        <v>0</v>
      </c>
      <c r="R227" s="28">
        <f t="shared" si="178"/>
        <v>0</v>
      </c>
      <c r="S227" s="28">
        <v>0</v>
      </c>
      <c r="T227" s="28">
        <v>0</v>
      </c>
      <c r="U227" s="28">
        <v>0</v>
      </c>
      <c r="V227" s="28">
        <f t="shared" si="180"/>
        <v>18000</v>
      </c>
      <c r="W227" s="28">
        <f t="shared" si="181"/>
        <v>15000</v>
      </c>
      <c r="X227" s="28">
        <f t="shared" si="182"/>
        <v>18000</v>
      </c>
      <c r="Y227" s="28">
        <f t="shared" si="175"/>
        <v>1800</v>
      </c>
      <c r="Z227" s="28">
        <f t="shared" si="174"/>
        <v>135</v>
      </c>
      <c r="AA227" s="38">
        <v>0</v>
      </c>
      <c r="AB227" s="28">
        <v>0</v>
      </c>
      <c r="AC227" s="28">
        <v>0</v>
      </c>
      <c r="AD227" s="28">
        <f t="shared" si="183"/>
        <v>1935</v>
      </c>
      <c r="AE227" s="28">
        <f>V227-AD227</f>
        <v>16065</v>
      </c>
      <c r="AF227" s="34" t="s">
        <v>90</v>
      </c>
      <c r="AG227" s="47">
        <v>44177</v>
      </c>
      <c r="AI227" s="56"/>
      <c r="AJ227" s="56"/>
      <c r="AK227" s="56"/>
      <c r="AL227" s="56"/>
      <c r="AM227" s="56"/>
      <c r="AN227" s="56"/>
      <c r="AO227" s="56"/>
      <c r="AP227" s="57"/>
    </row>
    <row r="228" spans="1:16382" s="42" customFormat="1" ht="30.6" customHeight="1">
      <c r="A228" s="13">
        <v>219</v>
      </c>
      <c r="B228" s="45" t="s">
        <v>687</v>
      </c>
      <c r="C228" s="12" t="s">
        <v>696</v>
      </c>
      <c r="D228" s="23" t="s">
        <v>697</v>
      </c>
      <c r="E228" s="16" t="s">
        <v>314</v>
      </c>
      <c r="F228" s="167">
        <v>1112027159</v>
      </c>
      <c r="G228" s="17">
        <v>1040</v>
      </c>
      <c r="H228" s="145" t="s">
        <v>698</v>
      </c>
      <c r="I228" s="28">
        <v>14900</v>
      </c>
      <c r="J228" s="28">
        <v>0</v>
      </c>
      <c r="K228" s="28">
        <v>0</v>
      </c>
      <c r="L228" s="28">
        <v>0</v>
      </c>
      <c r="M228" s="28">
        <f t="shared" si="179"/>
        <v>14900</v>
      </c>
      <c r="N228" s="17">
        <v>0</v>
      </c>
      <c r="O228" s="17">
        <v>0</v>
      </c>
      <c r="P228" s="28">
        <f t="shared" si="176"/>
        <v>0</v>
      </c>
      <c r="Q228" s="28">
        <f t="shared" si="177"/>
        <v>0</v>
      </c>
      <c r="R228" s="28">
        <f t="shared" si="178"/>
        <v>0</v>
      </c>
      <c r="S228" s="28">
        <v>0</v>
      </c>
      <c r="T228" s="28">
        <v>0</v>
      </c>
      <c r="U228" s="28">
        <v>0</v>
      </c>
      <c r="V228" s="28">
        <f t="shared" si="180"/>
        <v>0</v>
      </c>
      <c r="W228" s="28">
        <f t="shared" si="181"/>
        <v>0</v>
      </c>
      <c r="X228" s="28">
        <f t="shared" si="182"/>
        <v>0</v>
      </c>
      <c r="Y228" s="28">
        <f t="shared" si="175"/>
        <v>0</v>
      </c>
      <c r="Z228" s="28">
        <f t="shared" si="174"/>
        <v>0</v>
      </c>
      <c r="AA228" s="38">
        <v>0</v>
      </c>
      <c r="AB228" s="28">
        <v>0</v>
      </c>
      <c r="AC228" s="28">
        <v>0</v>
      </c>
      <c r="AD228" s="28">
        <f t="shared" si="183"/>
        <v>0</v>
      </c>
      <c r="AE228" s="28">
        <f>V228-AD228</f>
        <v>0</v>
      </c>
      <c r="AF228" s="34"/>
      <c r="AG228" s="47"/>
      <c r="AH228" s="67"/>
      <c r="AI228" s="56"/>
      <c r="AJ228" s="56"/>
      <c r="AK228" s="56"/>
      <c r="AL228" s="57"/>
    </row>
    <row r="229" spans="1:16382" s="42" customFormat="1" ht="30.6" customHeight="1">
      <c r="A229" s="160">
        <v>220</v>
      </c>
      <c r="B229" s="45" t="s">
        <v>687</v>
      </c>
      <c r="C229" s="23" t="s">
        <v>699</v>
      </c>
      <c r="D229" s="23" t="s">
        <v>700</v>
      </c>
      <c r="E229" s="16" t="s">
        <v>314</v>
      </c>
      <c r="F229" s="168">
        <v>1014285534</v>
      </c>
      <c r="G229" s="17">
        <v>11861</v>
      </c>
      <c r="H229" s="127" t="s">
        <v>701</v>
      </c>
      <c r="I229" s="28">
        <v>14900</v>
      </c>
      <c r="J229" s="28">
        <v>0</v>
      </c>
      <c r="K229" s="28">
        <v>0</v>
      </c>
      <c r="L229" s="28">
        <v>0</v>
      </c>
      <c r="M229" s="28">
        <f t="shared" si="179"/>
        <v>14900</v>
      </c>
      <c r="N229" s="17">
        <v>30</v>
      </c>
      <c r="O229" s="17">
        <v>0</v>
      </c>
      <c r="P229" s="28">
        <f t="shared" si="176"/>
        <v>14900</v>
      </c>
      <c r="Q229" s="28">
        <f t="shared" si="177"/>
        <v>0</v>
      </c>
      <c r="R229" s="28">
        <f t="shared" si="178"/>
        <v>0</v>
      </c>
      <c r="S229" s="28">
        <v>0</v>
      </c>
      <c r="T229" s="28">
        <v>0</v>
      </c>
      <c r="U229" s="28">
        <v>0</v>
      </c>
      <c r="V229" s="28">
        <f t="shared" si="180"/>
        <v>14900</v>
      </c>
      <c r="W229" s="28">
        <f t="shared" si="181"/>
        <v>14900</v>
      </c>
      <c r="X229" s="28">
        <f t="shared" si="182"/>
        <v>14900</v>
      </c>
      <c r="Y229" s="28">
        <f t="shared" si="175"/>
        <v>1788</v>
      </c>
      <c r="Z229" s="28">
        <f t="shared" si="174"/>
        <v>112</v>
      </c>
      <c r="AA229" s="38">
        <v>0</v>
      </c>
      <c r="AB229" s="28">
        <v>0</v>
      </c>
      <c r="AC229" s="28">
        <v>0</v>
      </c>
      <c r="AD229" s="28">
        <f t="shared" si="183"/>
        <v>1900</v>
      </c>
      <c r="AE229" s="28">
        <f t="shared" ref="AE229" si="185">V229-AD229</f>
        <v>13000</v>
      </c>
      <c r="AF229" s="34" t="s">
        <v>90</v>
      </c>
      <c r="AG229" s="47">
        <v>44177</v>
      </c>
      <c r="AH229" s="67"/>
      <c r="AI229" s="56"/>
      <c r="AJ229" s="56"/>
      <c r="AK229" s="56"/>
      <c r="AL229" s="57"/>
    </row>
    <row r="230" spans="1:16382" s="42" customFormat="1" ht="30.6" customHeight="1">
      <c r="A230" s="160">
        <v>221</v>
      </c>
      <c r="B230" s="45" t="s">
        <v>702</v>
      </c>
      <c r="C230" s="23" t="s">
        <v>702</v>
      </c>
      <c r="D230" s="12" t="s">
        <v>703</v>
      </c>
      <c r="E230" s="191" t="s">
        <v>305</v>
      </c>
      <c r="F230" s="17">
        <v>1113748917</v>
      </c>
      <c r="G230" s="14">
        <v>11806</v>
      </c>
      <c r="H230" s="145" t="s">
        <v>704</v>
      </c>
      <c r="I230" s="28">
        <v>18000</v>
      </c>
      <c r="J230" s="28">
        <v>0</v>
      </c>
      <c r="K230" s="28">
        <v>0</v>
      </c>
      <c r="L230" s="28">
        <v>0</v>
      </c>
      <c r="M230" s="28">
        <f t="shared" si="179"/>
        <v>18000</v>
      </c>
      <c r="N230" s="17">
        <v>30</v>
      </c>
      <c r="O230" s="17">
        <v>0</v>
      </c>
      <c r="P230" s="28">
        <f t="shared" si="176"/>
        <v>18000</v>
      </c>
      <c r="Q230" s="28">
        <f t="shared" si="177"/>
        <v>0</v>
      </c>
      <c r="R230" s="28">
        <f t="shared" si="178"/>
        <v>0</v>
      </c>
      <c r="S230" s="28">
        <v>0</v>
      </c>
      <c r="T230" s="28">
        <v>0</v>
      </c>
      <c r="U230" s="28">
        <v>0</v>
      </c>
      <c r="V230" s="28">
        <f t="shared" si="180"/>
        <v>18000</v>
      </c>
      <c r="W230" s="28">
        <f t="shared" si="181"/>
        <v>15000</v>
      </c>
      <c r="X230" s="28">
        <f t="shared" si="182"/>
        <v>18000</v>
      </c>
      <c r="Y230" s="28">
        <f t="shared" si="175"/>
        <v>1800</v>
      </c>
      <c r="Z230" s="28">
        <f t="shared" si="174"/>
        <v>135</v>
      </c>
      <c r="AA230" s="38">
        <v>0</v>
      </c>
      <c r="AB230" s="28">
        <v>0</v>
      </c>
      <c r="AC230" s="28">
        <v>0</v>
      </c>
      <c r="AD230" s="28">
        <f t="shared" si="183"/>
        <v>1935</v>
      </c>
      <c r="AE230" s="28">
        <f>V230-AD230</f>
        <v>16065</v>
      </c>
      <c r="AF230" s="34" t="s">
        <v>90</v>
      </c>
      <c r="AG230" s="47">
        <v>44183</v>
      </c>
      <c r="AH230" s="68"/>
      <c r="AI230" s="56"/>
      <c r="AJ230" s="56"/>
      <c r="AK230" s="56"/>
      <c r="AL230" s="59"/>
      <c r="AM230" s="56"/>
      <c r="AN230" s="56"/>
      <c r="AO230" s="56"/>
      <c r="AP230" s="57"/>
    </row>
    <row r="231" spans="1:16382" s="42" customFormat="1" ht="30.6" customHeight="1">
      <c r="A231" s="13">
        <v>222</v>
      </c>
      <c r="B231" s="45" t="s">
        <v>702</v>
      </c>
      <c r="C231" s="23" t="s">
        <v>705</v>
      </c>
      <c r="D231" s="61" t="s">
        <v>706</v>
      </c>
      <c r="E231" s="191" t="s">
        <v>311</v>
      </c>
      <c r="F231" s="17">
        <v>1106655233</v>
      </c>
      <c r="G231" s="14">
        <v>11695</v>
      </c>
      <c r="H231" s="145" t="s">
        <v>707</v>
      </c>
      <c r="I231" s="28">
        <v>18000</v>
      </c>
      <c r="J231" s="28">
        <v>0</v>
      </c>
      <c r="K231" s="28">
        <v>0</v>
      </c>
      <c r="L231" s="28">
        <v>0</v>
      </c>
      <c r="M231" s="28">
        <f>I231+J231+K231+L231</f>
        <v>18000</v>
      </c>
      <c r="N231" s="17">
        <v>0</v>
      </c>
      <c r="O231" s="17">
        <v>0</v>
      </c>
      <c r="P231" s="28">
        <f t="shared" si="176"/>
        <v>0</v>
      </c>
      <c r="Q231" s="28">
        <f t="shared" si="177"/>
        <v>0</v>
      </c>
      <c r="R231" s="28">
        <f t="shared" si="178"/>
        <v>0</v>
      </c>
      <c r="S231" s="28">
        <v>0</v>
      </c>
      <c r="T231" s="28">
        <v>0</v>
      </c>
      <c r="U231" s="28">
        <v>0</v>
      </c>
      <c r="V231" s="28">
        <f>P231+Q231+R231+S231+T231+U231</f>
        <v>0</v>
      </c>
      <c r="W231" s="28">
        <f>IF(P231&gt;15000,15000,P231)</f>
        <v>0</v>
      </c>
      <c r="X231" s="28">
        <f>V231</f>
        <v>0</v>
      </c>
      <c r="Y231" s="28">
        <f t="shared" si="175"/>
        <v>0</v>
      </c>
      <c r="Z231" s="28">
        <f t="shared" si="174"/>
        <v>0</v>
      </c>
      <c r="AA231" s="38">
        <v>0</v>
      </c>
      <c r="AB231" s="28">
        <v>0</v>
      </c>
      <c r="AC231" s="28">
        <v>0</v>
      </c>
      <c r="AD231" s="28">
        <f>+Y231+Z231+AA231+AB231+AC231</f>
        <v>0</v>
      </c>
      <c r="AE231" s="28">
        <f>V231-AD231</f>
        <v>0</v>
      </c>
      <c r="AF231" s="78"/>
      <c r="AG231" s="49"/>
      <c r="AH231" s="68"/>
      <c r="AI231" s="56"/>
      <c r="AJ231" s="56"/>
      <c r="AK231" s="56"/>
      <c r="AL231" s="59"/>
      <c r="AM231" s="56"/>
      <c r="AN231" s="56"/>
      <c r="AO231" s="56"/>
      <c r="AP231" s="57"/>
    </row>
    <row r="232" spans="1:16382" s="69" customFormat="1" ht="30.6" customHeight="1">
      <c r="A232" s="160">
        <v>223</v>
      </c>
      <c r="B232" s="16" t="s">
        <v>708</v>
      </c>
      <c r="C232" s="23" t="s">
        <v>708</v>
      </c>
      <c r="D232" s="23" t="s">
        <v>709</v>
      </c>
      <c r="E232" s="16" t="s">
        <v>311</v>
      </c>
      <c r="F232" s="116">
        <v>1113748253</v>
      </c>
      <c r="G232" s="14">
        <v>11908</v>
      </c>
      <c r="H232" s="145" t="s">
        <v>710</v>
      </c>
      <c r="I232" s="28">
        <v>18000</v>
      </c>
      <c r="J232" s="28">
        <v>0</v>
      </c>
      <c r="K232" s="28">
        <v>0</v>
      </c>
      <c r="L232" s="28">
        <v>0</v>
      </c>
      <c r="M232" s="28">
        <f t="shared" ref="M232:M244" si="186">I232+J232+K232+L232</f>
        <v>18000</v>
      </c>
      <c r="N232" s="17">
        <v>30</v>
      </c>
      <c r="O232" s="17">
        <v>0</v>
      </c>
      <c r="P232" s="28">
        <f t="shared" si="176"/>
        <v>18000</v>
      </c>
      <c r="Q232" s="28">
        <f t="shared" si="177"/>
        <v>0</v>
      </c>
      <c r="R232" s="28">
        <f t="shared" si="178"/>
        <v>0</v>
      </c>
      <c r="S232" s="28">
        <v>0</v>
      </c>
      <c r="T232" s="28">
        <v>0</v>
      </c>
      <c r="U232" s="28">
        <v>0</v>
      </c>
      <c r="V232" s="28">
        <f t="shared" ref="V232:V244" si="187">P232+Q232+R232+S232+T232+U232</f>
        <v>18000</v>
      </c>
      <c r="W232" s="28">
        <f t="shared" ref="W232:W244" si="188">IF(P232&gt;15000,15000,P232)</f>
        <v>15000</v>
      </c>
      <c r="X232" s="28">
        <f t="shared" ref="X232:X244" si="189">V232</f>
        <v>18000</v>
      </c>
      <c r="Y232" s="28">
        <f t="shared" si="175"/>
        <v>1800</v>
      </c>
      <c r="Z232" s="28">
        <f t="shared" si="174"/>
        <v>135</v>
      </c>
      <c r="AA232" s="38">
        <v>0</v>
      </c>
      <c r="AB232" s="28">
        <v>0</v>
      </c>
      <c r="AC232" s="28">
        <v>0</v>
      </c>
      <c r="AD232" s="28">
        <f t="shared" ref="AD232:AD267" si="190">+Y232+Z232+AA232+AB232+AC232</f>
        <v>1935</v>
      </c>
      <c r="AE232" s="28">
        <f>ROUND(V232-AD232,0)</f>
        <v>16065</v>
      </c>
      <c r="AF232" s="34" t="s">
        <v>90</v>
      </c>
      <c r="AG232" s="47">
        <v>44183</v>
      </c>
      <c r="AH232" s="56"/>
      <c r="AI232" s="56"/>
      <c r="AJ232" s="56"/>
      <c r="AK232" s="56"/>
      <c r="AL232" s="57"/>
      <c r="AM232" s="42"/>
      <c r="AN232" s="42"/>
      <c r="AO232" s="42"/>
      <c r="AP232" s="42"/>
    </row>
    <row r="233" spans="1:16382" s="42" customFormat="1" ht="30.6" customHeight="1">
      <c r="A233" s="160">
        <v>224</v>
      </c>
      <c r="B233" s="16" t="s">
        <v>708</v>
      </c>
      <c r="C233" s="12" t="s">
        <v>711</v>
      </c>
      <c r="D233" s="12" t="s">
        <v>712</v>
      </c>
      <c r="E233" s="16" t="s">
        <v>311</v>
      </c>
      <c r="F233" s="17">
        <v>1107029176</v>
      </c>
      <c r="G233" s="14">
        <v>11935</v>
      </c>
      <c r="H233" s="145" t="s">
        <v>713</v>
      </c>
      <c r="I233" s="28">
        <v>18000</v>
      </c>
      <c r="J233" s="28">
        <v>0</v>
      </c>
      <c r="K233" s="28">
        <v>0</v>
      </c>
      <c r="L233" s="28">
        <v>0</v>
      </c>
      <c r="M233" s="28">
        <f t="shared" si="186"/>
        <v>18000</v>
      </c>
      <c r="N233" s="17">
        <v>30</v>
      </c>
      <c r="O233" s="17">
        <v>0</v>
      </c>
      <c r="P233" s="28">
        <f t="shared" si="176"/>
        <v>18000</v>
      </c>
      <c r="Q233" s="28">
        <f t="shared" si="177"/>
        <v>0</v>
      </c>
      <c r="R233" s="28">
        <f t="shared" si="178"/>
        <v>0</v>
      </c>
      <c r="S233" s="28">
        <v>0</v>
      </c>
      <c r="T233" s="28">
        <v>0</v>
      </c>
      <c r="U233" s="28">
        <v>0</v>
      </c>
      <c r="V233" s="28">
        <f t="shared" si="187"/>
        <v>18000</v>
      </c>
      <c r="W233" s="28">
        <f t="shared" si="188"/>
        <v>15000</v>
      </c>
      <c r="X233" s="28">
        <f t="shared" si="189"/>
        <v>18000</v>
      </c>
      <c r="Y233" s="28">
        <f t="shared" si="175"/>
        <v>1800</v>
      </c>
      <c r="Z233" s="28">
        <f t="shared" si="174"/>
        <v>135</v>
      </c>
      <c r="AA233" s="38">
        <v>0</v>
      </c>
      <c r="AB233" s="28">
        <v>0</v>
      </c>
      <c r="AC233" s="28">
        <v>0</v>
      </c>
      <c r="AD233" s="28">
        <f t="shared" si="190"/>
        <v>1935</v>
      </c>
      <c r="AE233" s="28">
        <f>ROUND(V233-AD233,0)</f>
        <v>16065</v>
      </c>
      <c r="AF233" s="34" t="s">
        <v>90</v>
      </c>
      <c r="AG233" s="47">
        <v>44183</v>
      </c>
      <c r="AH233" s="56"/>
      <c r="AI233" s="56"/>
      <c r="AJ233" s="56"/>
      <c r="AK233" s="56"/>
      <c r="AL233" s="56"/>
      <c r="AM233" s="56"/>
      <c r="AN233" s="56"/>
      <c r="AO233" s="56"/>
      <c r="AP233" s="57"/>
    </row>
    <row r="234" spans="1:16382" s="42" customFormat="1" ht="30.6" customHeight="1">
      <c r="A234" s="13">
        <v>225</v>
      </c>
      <c r="B234" s="16" t="s">
        <v>127</v>
      </c>
      <c r="C234" s="12" t="s">
        <v>714</v>
      </c>
      <c r="D234" s="12" t="s">
        <v>715</v>
      </c>
      <c r="E234" s="16" t="s">
        <v>305</v>
      </c>
      <c r="F234" s="17">
        <v>1113738749</v>
      </c>
      <c r="G234" s="17">
        <v>722</v>
      </c>
      <c r="H234" s="145" t="s">
        <v>716</v>
      </c>
      <c r="I234" s="28">
        <v>18000</v>
      </c>
      <c r="J234" s="28">
        <v>0</v>
      </c>
      <c r="K234" s="28">
        <v>0</v>
      </c>
      <c r="L234" s="28">
        <v>0</v>
      </c>
      <c r="M234" s="28">
        <f t="shared" si="186"/>
        <v>18000</v>
      </c>
      <c r="N234" s="17">
        <v>30</v>
      </c>
      <c r="O234" s="17">
        <v>0</v>
      </c>
      <c r="P234" s="28">
        <f t="shared" si="176"/>
        <v>18000</v>
      </c>
      <c r="Q234" s="28">
        <f t="shared" si="177"/>
        <v>0</v>
      </c>
      <c r="R234" s="28">
        <f t="shared" si="178"/>
        <v>0</v>
      </c>
      <c r="S234" s="28">
        <v>0</v>
      </c>
      <c r="T234" s="28">
        <v>0</v>
      </c>
      <c r="U234" s="28">
        <v>0</v>
      </c>
      <c r="V234" s="28">
        <f t="shared" si="187"/>
        <v>18000</v>
      </c>
      <c r="W234" s="28">
        <f t="shared" si="188"/>
        <v>15000</v>
      </c>
      <c r="X234" s="28">
        <f t="shared" si="189"/>
        <v>18000</v>
      </c>
      <c r="Y234" s="28">
        <f t="shared" si="175"/>
        <v>1800</v>
      </c>
      <c r="Z234" s="28">
        <f t="shared" si="174"/>
        <v>135</v>
      </c>
      <c r="AA234" s="38">
        <v>0</v>
      </c>
      <c r="AB234" s="28">
        <v>0</v>
      </c>
      <c r="AC234" s="28">
        <v>0</v>
      </c>
      <c r="AD234" s="28">
        <f t="shared" si="190"/>
        <v>1935</v>
      </c>
      <c r="AE234" s="28">
        <f>V234-AD234</f>
        <v>16065</v>
      </c>
      <c r="AF234" s="34"/>
      <c r="AG234" s="47"/>
      <c r="AH234" s="65"/>
      <c r="AJ234" s="56"/>
      <c r="AK234" s="56"/>
      <c r="AL234" s="57"/>
    </row>
    <row r="235" spans="1:16382" s="42" customFormat="1" ht="30.6" customHeight="1">
      <c r="A235" s="160">
        <v>226</v>
      </c>
      <c r="B235" s="16" t="s">
        <v>127</v>
      </c>
      <c r="C235" s="12" t="s">
        <v>127</v>
      </c>
      <c r="D235" s="12" t="s">
        <v>715</v>
      </c>
      <c r="E235" s="16" t="s">
        <v>311</v>
      </c>
      <c r="F235" s="17">
        <v>1111897367</v>
      </c>
      <c r="G235" s="14">
        <v>1443</v>
      </c>
      <c r="H235" s="145" t="s">
        <v>717</v>
      </c>
      <c r="I235" s="28">
        <v>18000</v>
      </c>
      <c r="J235" s="28">
        <v>0</v>
      </c>
      <c r="K235" s="28">
        <v>0</v>
      </c>
      <c r="L235" s="28">
        <v>0</v>
      </c>
      <c r="M235" s="28">
        <f t="shared" si="186"/>
        <v>18000</v>
      </c>
      <c r="N235" s="17">
        <v>30</v>
      </c>
      <c r="O235" s="17">
        <v>0</v>
      </c>
      <c r="P235" s="28">
        <f t="shared" si="176"/>
        <v>18000</v>
      </c>
      <c r="Q235" s="28">
        <f t="shared" si="177"/>
        <v>0</v>
      </c>
      <c r="R235" s="28">
        <f t="shared" si="178"/>
        <v>0</v>
      </c>
      <c r="S235" s="28">
        <v>0</v>
      </c>
      <c r="T235" s="28">
        <v>0</v>
      </c>
      <c r="U235" s="28">
        <v>0</v>
      </c>
      <c r="V235" s="28">
        <f t="shared" si="187"/>
        <v>18000</v>
      </c>
      <c r="W235" s="28">
        <f t="shared" si="188"/>
        <v>15000</v>
      </c>
      <c r="X235" s="28">
        <f t="shared" si="189"/>
        <v>18000</v>
      </c>
      <c r="Y235" s="28">
        <f t="shared" si="175"/>
        <v>1800</v>
      </c>
      <c r="Z235" s="28">
        <f t="shared" si="174"/>
        <v>135</v>
      </c>
      <c r="AA235" s="38">
        <v>0</v>
      </c>
      <c r="AB235" s="28">
        <v>0</v>
      </c>
      <c r="AC235" s="28">
        <v>0</v>
      </c>
      <c r="AD235" s="28">
        <f t="shared" si="190"/>
        <v>1935</v>
      </c>
      <c r="AE235" s="28">
        <f>V235-AD235</f>
        <v>16065</v>
      </c>
      <c r="AF235" s="34" t="s">
        <v>90</v>
      </c>
      <c r="AG235" s="47">
        <v>44183</v>
      </c>
      <c r="AH235" s="68"/>
      <c r="AJ235" s="56"/>
      <c r="AK235" s="56"/>
      <c r="AL235" s="59"/>
      <c r="AM235" s="56"/>
      <c r="AN235" s="56"/>
      <c r="AO235" s="56"/>
      <c r="AP235" s="57"/>
    </row>
    <row r="236" spans="1:16382" s="42" customFormat="1" ht="30.6" customHeight="1">
      <c r="A236" s="160">
        <v>227</v>
      </c>
      <c r="B236" s="16" t="s">
        <v>127</v>
      </c>
      <c r="C236" s="44" t="s">
        <v>718</v>
      </c>
      <c r="D236" s="23" t="s">
        <v>349</v>
      </c>
      <c r="E236" s="44" t="s">
        <v>311</v>
      </c>
      <c r="F236" s="83">
        <v>1114198493</v>
      </c>
      <c r="G236" s="83">
        <v>11875</v>
      </c>
      <c r="H236" s="80" t="s">
        <v>719</v>
      </c>
      <c r="I236" s="44">
        <v>14900</v>
      </c>
      <c r="J236" s="44">
        <v>0</v>
      </c>
      <c r="K236" s="44">
        <v>0</v>
      </c>
      <c r="L236" s="44">
        <v>0</v>
      </c>
      <c r="M236" s="44">
        <f t="shared" si="186"/>
        <v>14900</v>
      </c>
      <c r="N236" s="44">
        <v>18</v>
      </c>
      <c r="O236" s="30">
        <v>0</v>
      </c>
      <c r="P236" s="28">
        <f t="shared" si="176"/>
        <v>8940</v>
      </c>
      <c r="Q236" s="28">
        <f t="shared" si="177"/>
        <v>0</v>
      </c>
      <c r="R236" s="28">
        <f t="shared" si="178"/>
        <v>0</v>
      </c>
      <c r="S236" s="196">
        <v>0</v>
      </c>
      <c r="T236" s="196">
        <v>0</v>
      </c>
      <c r="U236" s="196">
        <v>0</v>
      </c>
      <c r="V236" s="196">
        <f t="shared" si="187"/>
        <v>8940</v>
      </c>
      <c r="W236" s="196">
        <f t="shared" si="188"/>
        <v>8940</v>
      </c>
      <c r="X236" s="196">
        <f t="shared" si="189"/>
        <v>8940</v>
      </c>
      <c r="Y236" s="196">
        <f t="shared" si="175"/>
        <v>1073</v>
      </c>
      <c r="Z236" s="196">
        <f t="shared" si="174"/>
        <v>68</v>
      </c>
      <c r="AA236" s="31">
        <v>0</v>
      </c>
      <c r="AB236" s="196">
        <v>0</v>
      </c>
      <c r="AC236" s="196">
        <v>0</v>
      </c>
      <c r="AD236" s="196">
        <f t="shared" si="190"/>
        <v>1141</v>
      </c>
      <c r="AE236" s="196">
        <f>V236-AD236</f>
        <v>7799</v>
      </c>
      <c r="AF236" s="34" t="s">
        <v>90</v>
      </c>
      <c r="AG236" s="47">
        <v>44183</v>
      </c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  <c r="IW236" s="44"/>
      <c r="IX236" s="44"/>
      <c r="IY236" s="44"/>
      <c r="IZ236" s="44"/>
      <c r="JA236" s="44"/>
      <c r="JB236" s="44"/>
      <c r="JC236" s="44"/>
      <c r="JD236" s="44"/>
      <c r="JE236" s="44"/>
      <c r="JF236" s="44"/>
      <c r="JG236" s="44"/>
      <c r="JH236" s="44"/>
      <c r="JI236" s="44"/>
      <c r="JJ236" s="44"/>
      <c r="JK236" s="44"/>
      <c r="JL236" s="44"/>
      <c r="JM236" s="44"/>
      <c r="JN236" s="44"/>
      <c r="JO236" s="44"/>
      <c r="JP236" s="44"/>
      <c r="JQ236" s="44"/>
      <c r="JR236" s="44"/>
      <c r="JS236" s="44"/>
      <c r="JT236" s="44"/>
      <c r="JU236" s="44"/>
      <c r="JV236" s="44"/>
      <c r="JW236" s="44"/>
      <c r="JX236" s="44"/>
      <c r="JY236" s="44"/>
      <c r="JZ236" s="44"/>
      <c r="KA236" s="44"/>
      <c r="KB236" s="44"/>
      <c r="KC236" s="44"/>
      <c r="KD236" s="44"/>
      <c r="KE236" s="44"/>
      <c r="KF236" s="44"/>
      <c r="KG236" s="44"/>
      <c r="KH236" s="44"/>
      <c r="KI236" s="44"/>
      <c r="KJ236" s="44"/>
      <c r="KK236" s="44"/>
      <c r="KL236" s="44"/>
      <c r="KM236" s="44"/>
      <c r="KN236" s="44"/>
      <c r="KO236" s="44"/>
      <c r="KP236" s="44"/>
      <c r="KQ236" s="44"/>
      <c r="KR236" s="44"/>
      <c r="KS236" s="44"/>
      <c r="KT236" s="44"/>
      <c r="KU236" s="44"/>
      <c r="KV236" s="44"/>
      <c r="KW236" s="44"/>
      <c r="KX236" s="44"/>
      <c r="KY236" s="44"/>
      <c r="KZ236" s="44"/>
      <c r="LA236" s="44"/>
      <c r="LB236" s="44"/>
      <c r="LC236" s="44"/>
      <c r="LD236" s="44"/>
      <c r="LE236" s="44"/>
      <c r="LF236" s="44"/>
      <c r="LG236" s="44"/>
      <c r="LH236" s="44"/>
      <c r="LI236" s="44"/>
      <c r="LJ236" s="44"/>
      <c r="LK236" s="44"/>
      <c r="LL236" s="44"/>
      <c r="LM236" s="44"/>
      <c r="LN236" s="44"/>
      <c r="LO236" s="44"/>
      <c r="LP236" s="44"/>
      <c r="LQ236" s="44"/>
      <c r="LR236" s="44"/>
      <c r="LS236" s="44"/>
      <c r="LT236" s="44"/>
      <c r="LU236" s="44"/>
      <c r="LV236" s="44"/>
      <c r="LW236" s="44"/>
      <c r="LX236" s="44"/>
      <c r="LY236" s="44"/>
      <c r="LZ236" s="44"/>
      <c r="MA236" s="44"/>
      <c r="MB236" s="44"/>
      <c r="MC236" s="44"/>
      <c r="MD236" s="44"/>
      <c r="ME236" s="44"/>
      <c r="MF236" s="44"/>
      <c r="MG236" s="44"/>
      <c r="MH236" s="44"/>
      <c r="MI236" s="44"/>
      <c r="MJ236" s="44"/>
      <c r="MK236" s="44"/>
      <c r="ML236" s="44"/>
      <c r="MM236" s="44"/>
      <c r="MN236" s="44"/>
      <c r="MO236" s="44"/>
      <c r="MP236" s="44"/>
      <c r="MQ236" s="44"/>
      <c r="MR236" s="44"/>
      <c r="MS236" s="44"/>
      <c r="MT236" s="44"/>
      <c r="MU236" s="44"/>
      <c r="MV236" s="44"/>
      <c r="MW236" s="44"/>
      <c r="MX236" s="44"/>
      <c r="MY236" s="44"/>
      <c r="MZ236" s="44"/>
      <c r="NA236" s="44"/>
      <c r="NB236" s="44"/>
      <c r="NC236" s="44"/>
      <c r="ND236" s="44"/>
      <c r="NE236" s="44"/>
      <c r="NF236" s="44"/>
      <c r="NG236" s="44"/>
      <c r="NH236" s="44"/>
      <c r="NI236" s="44"/>
      <c r="NJ236" s="44"/>
      <c r="NK236" s="44"/>
      <c r="NL236" s="44"/>
      <c r="NM236" s="44"/>
      <c r="NN236" s="44"/>
      <c r="NO236" s="44"/>
      <c r="NP236" s="44"/>
      <c r="NQ236" s="44"/>
      <c r="NR236" s="44"/>
      <c r="NS236" s="44"/>
      <c r="NT236" s="44"/>
      <c r="NU236" s="44"/>
      <c r="NV236" s="44"/>
      <c r="NW236" s="44"/>
      <c r="NX236" s="44"/>
      <c r="NY236" s="44"/>
      <c r="NZ236" s="44"/>
      <c r="OA236" s="44"/>
      <c r="OB236" s="44"/>
      <c r="OC236" s="44"/>
      <c r="OD236" s="44"/>
      <c r="OE236" s="44"/>
      <c r="OF236" s="44"/>
      <c r="OG236" s="44"/>
      <c r="OH236" s="44"/>
      <c r="OI236" s="44"/>
      <c r="OJ236" s="44"/>
      <c r="OK236" s="44"/>
      <c r="OL236" s="44"/>
      <c r="OM236" s="44"/>
      <c r="ON236" s="44"/>
      <c r="OO236" s="44"/>
      <c r="OP236" s="44"/>
      <c r="OQ236" s="44"/>
      <c r="OR236" s="44"/>
      <c r="OS236" s="44"/>
      <c r="OT236" s="44"/>
      <c r="OU236" s="44"/>
      <c r="OV236" s="44"/>
      <c r="OW236" s="44"/>
      <c r="OX236" s="44"/>
      <c r="OY236" s="44"/>
      <c r="OZ236" s="44"/>
      <c r="PA236" s="44"/>
      <c r="PB236" s="44"/>
      <c r="PC236" s="44"/>
      <c r="PD236" s="44"/>
      <c r="PE236" s="44"/>
      <c r="PF236" s="44"/>
      <c r="PG236" s="44"/>
      <c r="PH236" s="44"/>
      <c r="PI236" s="44"/>
      <c r="PJ236" s="44"/>
      <c r="PK236" s="44"/>
      <c r="PL236" s="44"/>
      <c r="PM236" s="44"/>
      <c r="PN236" s="44"/>
      <c r="PO236" s="44"/>
      <c r="PP236" s="44"/>
      <c r="PQ236" s="44"/>
      <c r="PR236" s="44"/>
      <c r="PS236" s="44"/>
      <c r="PT236" s="44"/>
      <c r="PU236" s="44"/>
      <c r="PV236" s="44"/>
      <c r="PW236" s="44"/>
      <c r="PX236" s="44"/>
      <c r="PY236" s="44"/>
      <c r="PZ236" s="44"/>
      <c r="QA236" s="44"/>
      <c r="QB236" s="44"/>
      <c r="QC236" s="44"/>
      <c r="QD236" s="44"/>
      <c r="QE236" s="44"/>
      <c r="QF236" s="44"/>
      <c r="QG236" s="44"/>
      <c r="QH236" s="44"/>
      <c r="QI236" s="44"/>
      <c r="QJ236" s="44"/>
      <c r="QK236" s="44"/>
      <c r="QL236" s="44"/>
      <c r="QM236" s="44"/>
      <c r="QN236" s="44"/>
      <c r="QO236" s="44"/>
      <c r="QP236" s="44"/>
      <c r="QQ236" s="44"/>
      <c r="QR236" s="44"/>
      <c r="QS236" s="44"/>
      <c r="QT236" s="44"/>
      <c r="QU236" s="44"/>
      <c r="QV236" s="44"/>
      <c r="QW236" s="44"/>
      <c r="QX236" s="44"/>
      <c r="QY236" s="44"/>
      <c r="QZ236" s="44"/>
      <c r="RA236" s="44"/>
      <c r="RB236" s="44"/>
      <c r="RC236" s="44"/>
      <c r="RD236" s="44"/>
      <c r="RE236" s="44"/>
      <c r="RF236" s="44"/>
      <c r="RG236" s="44"/>
      <c r="RH236" s="44"/>
      <c r="RI236" s="44"/>
      <c r="RJ236" s="44"/>
      <c r="RK236" s="44"/>
      <c r="RL236" s="44"/>
      <c r="RM236" s="44"/>
      <c r="RN236" s="44"/>
      <c r="RO236" s="44"/>
      <c r="RP236" s="44"/>
      <c r="RQ236" s="44"/>
      <c r="RR236" s="44"/>
      <c r="RS236" s="44"/>
      <c r="RT236" s="44"/>
      <c r="RU236" s="44"/>
      <c r="RV236" s="44"/>
      <c r="RW236" s="44"/>
      <c r="RX236" s="44"/>
      <c r="RY236" s="44"/>
      <c r="RZ236" s="44"/>
      <c r="SA236" s="44"/>
      <c r="SB236" s="44"/>
      <c r="SC236" s="44"/>
      <c r="SD236" s="44"/>
      <c r="SE236" s="44"/>
      <c r="SF236" s="44"/>
      <c r="SG236" s="44"/>
      <c r="SH236" s="44"/>
      <c r="SI236" s="44"/>
      <c r="SJ236" s="44"/>
      <c r="SK236" s="44"/>
      <c r="SL236" s="44"/>
      <c r="SM236" s="44"/>
      <c r="SN236" s="44"/>
      <c r="SO236" s="44"/>
      <c r="SP236" s="44"/>
      <c r="SQ236" s="44"/>
      <c r="SR236" s="44"/>
      <c r="SS236" s="44"/>
      <c r="ST236" s="44"/>
      <c r="SU236" s="44"/>
      <c r="SV236" s="44"/>
      <c r="SW236" s="44"/>
      <c r="SX236" s="44"/>
      <c r="SY236" s="44"/>
      <c r="SZ236" s="44"/>
      <c r="TA236" s="44"/>
      <c r="TB236" s="44"/>
      <c r="TC236" s="44"/>
      <c r="TD236" s="44"/>
      <c r="TE236" s="44"/>
      <c r="TF236" s="44"/>
      <c r="TG236" s="44"/>
      <c r="TH236" s="44"/>
      <c r="TI236" s="44"/>
      <c r="TJ236" s="44"/>
      <c r="TK236" s="44"/>
      <c r="TL236" s="44"/>
      <c r="TM236" s="44"/>
      <c r="TN236" s="44"/>
      <c r="TO236" s="44"/>
      <c r="TP236" s="44"/>
      <c r="TQ236" s="44"/>
      <c r="TR236" s="44"/>
      <c r="TS236" s="44"/>
      <c r="TT236" s="44"/>
      <c r="TU236" s="44"/>
      <c r="TV236" s="44"/>
      <c r="TW236" s="44"/>
      <c r="TX236" s="44"/>
      <c r="TY236" s="44"/>
      <c r="TZ236" s="44"/>
      <c r="UA236" s="44"/>
      <c r="UB236" s="44"/>
      <c r="UC236" s="44"/>
      <c r="UD236" s="44"/>
      <c r="UE236" s="44"/>
      <c r="UF236" s="44"/>
      <c r="UG236" s="44"/>
      <c r="UH236" s="44"/>
      <c r="UI236" s="44"/>
      <c r="UJ236" s="44"/>
      <c r="UK236" s="44"/>
      <c r="UL236" s="44"/>
      <c r="UM236" s="44"/>
      <c r="UN236" s="44"/>
      <c r="UO236" s="44"/>
      <c r="UP236" s="44"/>
      <c r="UQ236" s="44"/>
      <c r="UR236" s="44"/>
      <c r="US236" s="44"/>
      <c r="UT236" s="44"/>
      <c r="UU236" s="44"/>
      <c r="UV236" s="44"/>
      <c r="UW236" s="44"/>
      <c r="UX236" s="44"/>
      <c r="UY236" s="44"/>
      <c r="UZ236" s="44"/>
      <c r="VA236" s="44"/>
      <c r="VB236" s="44"/>
      <c r="VC236" s="44"/>
      <c r="VD236" s="44"/>
      <c r="VE236" s="44"/>
      <c r="VF236" s="44"/>
      <c r="VG236" s="44"/>
      <c r="VH236" s="44"/>
      <c r="VI236" s="44"/>
      <c r="VJ236" s="44"/>
      <c r="VK236" s="44"/>
      <c r="VL236" s="44"/>
      <c r="VM236" s="44"/>
      <c r="VN236" s="44"/>
      <c r="VO236" s="44"/>
      <c r="VP236" s="44"/>
      <c r="VQ236" s="44"/>
      <c r="VR236" s="44"/>
      <c r="VS236" s="44"/>
      <c r="VT236" s="44"/>
      <c r="VU236" s="44"/>
      <c r="VV236" s="44"/>
      <c r="VW236" s="44"/>
      <c r="VX236" s="44"/>
      <c r="VY236" s="44"/>
      <c r="VZ236" s="44"/>
      <c r="WA236" s="44"/>
      <c r="WB236" s="44"/>
      <c r="WC236" s="44"/>
      <c r="WD236" s="44"/>
      <c r="WE236" s="44"/>
      <c r="WF236" s="44"/>
      <c r="WG236" s="44"/>
      <c r="WH236" s="44"/>
      <c r="WI236" s="44"/>
      <c r="WJ236" s="44"/>
      <c r="WK236" s="44"/>
      <c r="WL236" s="44"/>
      <c r="WM236" s="44"/>
      <c r="WN236" s="44"/>
      <c r="WO236" s="44"/>
      <c r="WP236" s="44"/>
      <c r="WQ236" s="44"/>
      <c r="WR236" s="44"/>
      <c r="WS236" s="44"/>
      <c r="WT236" s="44"/>
      <c r="WU236" s="44"/>
      <c r="WV236" s="44"/>
      <c r="WW236" s="44"/>
      <c r="WX236" s="44"/>
      <c r="WY236" s="44"/>
      <c r="WZ236" s="44"/>
      <c r="XA236" s="44"/>
      <c r="XB236" s="44"/>
      <c r="XC236" s="44"/>
      <c r="XD236" s="44"/>
      <c r="XE236" s="44"/>
      <c r="XF236" s="44"/>
      <c r="XG236" s="44"/>
      <c r="XH236" s="44"/>
      <c r="XI236" s="44"/>
      <c r="XJ236" s="44"/>
      <c r="XK236" s="44"/>
      <c r="XL236" s="44"/>
      <c r="XM236" s="44"/>
      <c r="XN236" s="44"/>
      <c r="XO236" s="44"/>
      <c r="XP236" s="44"/>
      <c r="XQ236" s="44"/>
      <c r="XR236" s="44"/>
      <c r="XS236" s="44"/>
      <c r="XT236" s="44"/>
      <c r="XU236" s="44"/>
      <c r="XV236" s="44"/>
      <c r="XW236" s="44"/>
      <c r="XX236" s="44"/>
      <c r="XY236" s="44"/>
      <c r="XZ236" s="44"/>
      <c r="YA236" s="44"/>
      <c r="YB236" s="44"/>
      <c r="YC236" s="44"/>
      <c r="YD236" s="44"/>
      <c r="YE236" s="44"/>
      <c r="YF236" s="44"/>
      <c r="YG236" s="44"/>
      <c r="YH236" s="44"/>
      <c r="YI236" s="44"/>
      <c r="YJ236" s="44"/>
      <c r="YK236" s="44"/>
      <c r="YL236" s="44"/>
      <c r="YM236" s="44"/>
      <c r="YN236" s="44"/>
      <c r="YO236" s="44"/>
      <c r="YP236" s="44"/>
      <c r="YQ236" s="44"/>
      <c r="YR236" s="44"/>
      <c r="YS236" s="44"/>
      <c r="YT236" s="44"/>
      <c r="YU236" s="44"/>
      <c r="YV236" s="44"/>
      <c r="YW236" s="44"/>
      <c r="YX236" s="44"/>
      <c r="YY236" s="44"/>
      <c r="YZ236" s="44"/>
      <c r="ZA236" s="44"/>
      <c r="ZB236" s="44"/>
      <c r="ZC236" s="44"/>
      <c r="ZD236" s="44"/>
      <c r="ZE236" s="44"/>
      <c r="ZF236" s="44"/>
      <c r="ZG236" s="44"/>
      <c r="ZH236" s="44"/>
      <c r="ZI236" s="44"/>
      <c r="ZJ236" s="44"/>
      <c r="ZK236" s="44"/>
      <c r="ZL236" s="44"/>
      <c r="ZM236" s="44"/>
      <c r="ZN236" s="44"/>
      <c r="ZO236" s="44"/>
      <c r="ZP236" s="44"/>
      <c r="ZQ236" s="44"/>
      <c r="ZR236" s="44"/>
      <c r="ZS236" s="44"/>
      <c r="ZT236" s="44"/>
      <c r="ZU236" s="44"/>
      <c r="ZV236" s="44"/>
      <c r="ZW236" s="44"/>
      <c r="ZX236" s="44"/>
      <c r="ZY236" s="44"/>
      <c r="ZZ236" s="44"/>
      <c r="AAA236" s="44"/>
      <c r="AAB236" s="44"/>
      <c r="AAC236" s="44"/>
      <c r="AAD236" s="44"/>
      <c r="AAE236" s="44"/>
      <c r="AAF236" s="44"/>
      <c r="AAG236" s="44"/>
      <c r="AAH236" s="44"/>
      <c r="AAI236" s="44"/>
      <c r="AAJ236" s="44"/>
      <c r="AAK236" s="44"/>
      <c r="AAL236" s="44"/>
      <c r="AAM236" s="44"/>
      <c r="AAN236" s="44"/>
      <c r="AAO236" s="44"/>
      <c r="AAP236" s="44"/>
      <c r="AAQ236" s="44"/>
      <c r="AAR236" s="44"/>
      <c r="AAS236" s="44"/>
      <c r="AAT236" s="44"/>
      <c r="AAU236" s="44"/>
      <c r="AAV236" s="44"/>
      <c r="AAW236" s="44"/>
      <c r="AAX236" s="44"/>
      <c r="AAY236" s="44"/>
      <c r="AAZ236" s="44"/>
      <c r="ABA236" s="44"/>
      <c r="ABB236" s="44"/>
      <c r="ABC236" s="44"/>
      <c r="ABD236" s="44"/>
      <c r="ABE236" s="44"/>
      <c r="ABF236" s="44"/>
      <c r="ABG236" s="44"/>
      <c r="ABH236" s="44"/>
      <c r="ABI236" s="44"/>
      <c r="ABJ236" s="44"/>
      <c r="ABK236" s="44"/>
      <c r="ABL236" s="44"/>
      <c r="ABM236" s="44"/>
      <c r="ABN236" s="44"/>
      <c r="ABO236" s="44"/>
      <c r="ABP236" s="44"/>
      <c r="ABQ236" s="44"/>
      <c r="ABR236" s="44"/>
      <c r="ABS236" s="44"/>
      <c r="ABT236" s="44"/>
      <c r="ABU236" s="44"/>
      <c r="ABV236" s="44"/>
      <c r="ABW236" s="44"/>
      <c r="ABX236" s="44"/>
      <c r="ABY236" s="44"/>
      <c r="ABZ236" s="44"/>
      <c r="ACA236" s="44"/>
      <c r="ACB236" s="44"/>
      <c r="ACC236" s="44"/>
      <c r="ACD236" s="44"/>
      <c r="ACE236" s="44"/>
      <c r="ACF236" s="44"/>
      <c r="ACG236" s="44"/>
      <c r="ACH236" s="44"/>
      <c r="ACI236" s="44"/>
      <c r="ACJ236" s="44"/>
      <c r="ACK236" s="44"/>
      <c r="ACL236" s="44"/>
      <c r="ACM236" s="44"/>
      <c r="ACN236" s="44"/>
      <c r="ACO236" s="44"/>
      <c r="ACP236" s="44"/>
      <c r="ACQ236" s="44"/>
      <c r="ACR236" s="44"/>
      <c r="ACS236" s="44"/>
      <c r="ACT236" s="44"/>
      <c r="ACU236" s="44"/>
      <c r="ACV236" s="44"/>
      <c r="ACW236" s="44"/>
      <c r="ACX236" s="44"/>
      <c r="ACY236" s="44"/>
      <c r="ACZ236" s="44"/>
      <c r="ADA236" s="44"/>
      <c r="ADB236" s="44"/>
      <c r="ADC236" s="44"/>
      <c r="ADD236" s="44"/>
      <c r="ADE236" s="44"/>
      <c r="ADF236" s="44"/>
      <c r="ADG236" s="44"/>
      <c r="ADH236" s="44"/>
      <c r="ADI236" s="44"/>
      <c r="ADJ236" s="44"/>
      <c r="ADK236" s="44"/>
      <c r="ADL236" s="44"/>
      <c r="ADM236" s="44"/>
      <c r="ADN236" s="44"/>
      <c r="ADO236" s="44"/>
      <c r="ADP236" s="44"/>
      <c r="ADQ236" s="44"/>
      <c r="ADR236" s="44"/>
      <c r="ADS236" s="44"/>
      <c r="ADT236" s="44"/>
      <c r="ADU236" s="44"/>
      <c r="ADV236" s="44"/>
      <c r="ADW236" s="44"/>
      <c r="ADX236" s="44"/>
      <c r="ADY236" s="44"/>
      <c r="ADZ236" s="44"/>
      <c r="AEA236" s="44"/>
      <c r="AEB236" s="44"/>
      <c r="AEC236" s="44"/>
      <c r="AED236" s="44"/>
      <c r="AEE236" s="44"/>
      <c r="AEF236" s="44"/>
      <c r="AEG236" s="44"/>
      <c r="AEH236" s="44"/>
      <c r="AEI236" s="44"/>
      <c r="AEJ236" s="44"/>
      <c r="AEK236" s="44"/>
      <c r="AEL236" s="44"/>
      <c r="AEM236" s="44"/>
      <c r="AEN236" s="44"/>
      <c r="AEO236" s="44"/>
      <c r="AEP236" s="44"/>
      <c r="AEQ236" s="44"/>
      <c r="AER236" s="44"/>
      <c r="AES236" s="44"/>
      <c r="AET236" s="44"/>
      <c r="AEU236" s="44"/>
      <c r="AEV236" s="44"/>
      <c r="AEW236" s="44"/>
      <c r="AEX236" s="44"/>
      <c r="AEY236" s="44"/>
      <c r="AEZ236" s="44"/>
      <c r="AFA236" s="44"/>
      <c r="AFB236" s="44"/>
      <c r="AFC236" s="44"/>
      <c r="AFD236" s="44"/>
      <c r="AFE236" s="44"/>
      <c r="AFF236" s="44"/>
      <c r="AFG236" s="44"/>
      <c r="AFH236" s="44"/>
      <c r="AFI236" s="44"/>
      <c r="AFJ236" s="44"/>
      <c r="AFK236" s="44"/>
      <c r="AFL236" s="44"/>
      <c r="AFM236" s="44"/>
      <c r="AFN236" s="44"/>
      <c r="AFO236" s="44"/>
      <c r="AFP236" s="44"/>
      <c r="AFQ236" s="44"/>
      <c r="AFR236" s="44"/>
      <c r="AFS236" s="44"/>
      <c r="AFT236" s="44"/>
      <c r="AFU236" s="44"/>
      <c r="AFV236" s="44"/>
      <c r="AFW236" s="44"/>
      <c r="AFX236" s="44"/>
      <c r="AFY236" s="44"/>
      <c r="AFZ236" s="44"/>
      <c r="AGA236" s="44"/>
      <c r="AGB236" s="44"/>
      <c r="AGC236" s="44"/>
      <c r="AGD236" s="44"/>
      <c r="AGE236" s="44"/>
      <c r="AGF236" s="44"/>
      <c r="AGG236" s="44"/>
      <c r="AGH236" s="44"/>
      <c r="AGI236" s="44"/>
      <c r="AGJ236" s="44"/>
      <c r="AGK236" s="44"/>
      <c r="AGL236" s="44"/>
      <c r="AGM236" s="44"/>
      <c r="AGN236" s="44"/>
      <c r="AGO236" s="44"/>
      <c r="AGP236" s="44"/>
      <c r="AGQ236" s="44"/>
      <c r="AGR236" s="44"/>
      <c r="AGS236" s="44"/>
      <c r="AGT236" s="44"/>
      <c r="AGU236" s="44"/>
      <c r="AGV236" s="44"/>
      <c r="AGW236" s="44"/>
      <c r="AGX236" s="44"/>
      <c r="AGY236" s="44"/>
      <c r="AGZ236" s="44"/>
      <c r="AHA236" s="44"/>
      <c r="AHB236" s="44"/>
      <c r="AHC236" s="44"/>
      <c r="AHD236" s="44"/>
      <c r="AHE236" s="44"/>
      <c r="AHF236" s="44"/>
      <c r="AHG236" s="44"/>
      <c r="AHH236" s="44"/>
      <c r="AHI236" s="44"/>
      <c r="AHJ236" s="44"/>
      <c r="AHK236" s="44"/>
      <c r="AHL236" s="44"/>
      <c r="AHM236" s="44"/>
      <c r="AHN236" s="44"/>
      <c r="AHO236" s="44"/>
      <c r="AHP236" s="44"/>
      <c r="AHQ236" s="44"/>
      <c r="AHR236" s="44"/>
      <c r="AHS236" s="44"/>
      <c r="AHT236" s="44"/>
      <c r="AHU236" s="44"/>
      <c r="AHV236" s="44"/>
      <c r="AHW236" s="44"/>
      <c r="AHX236" s="44"/>
      <c r="AHY236" s="44"/>
      <c r="AHZ236" s="44"/>
      <c r="AIA236" s="44"/>
      <c r="AIB236" s="44"/>
      <c r="AIC236" s="44"/>
      <c r="AID236" s="44"/>
      <c r="AIE236" s="44"/>
      <c r="AIF236" s="44"/>
      <c r="AIG236" s="44"/>
      <c r="AIH236" s="44"/>
      <c r="AII236" s="44"/>
      <c r="AIJ236" s="44"/>
      <c r="AIK236" s="44"/>
      <c r="AIL236" s="44"/>
      <c r="AIM236" s="44"/>
      <c r="AIN236" s="44"/>
      <c r="AIO236" s="44"/>
      <c r="AIP236" s="44"/>
      <c r="AIQ236" s="44"/>
      <c r="AIR236" s="44"/>
      <c r="AIS236" s="44"/>
      <c r="AIT236" s="44"/>
      <c r="AIU236" s="44"/>
      <c r="AIV236" s="44"/>
      <c r="AIW236" s="44"/>
      <c r="AIX236" s="44"/>
      <c r="AIY236" s="44"/>
      <c r="AIZ236" s="44"/>
      <c r="AJA236" s="44"/>
      <c r="AJB236" s="44"/>
      <c r="AJC236" s="44"/>
      <c r="AJD236" s="44"/>
      <c r="AJE236" s="44"/>
      <c r="AJF236" s="44"/>
      <c r="AJG236" s="44"/>
      <c r="AJH236" s="44"/>
      <c r="AJI236" s="44"/>
      <c r="AJJ236" s="44"/>
      <c r="AJK236" s="44"/>
      <c r="AJL236" s="44"/>
      <c r="AJM236" s="44"/>
      <c r="AJN236" s="44"/>
      <c r="AJO236" s="44"/>
      <c r="AJP236" s="44"/>
      <c r="AJQ236" s="44"/>
      <c r="AJR236" s="44"/>
      <c r="AJS236" s="44"/>
      <c r="AJT236" s="44"/>
      <c r="AJU236" s="44"/>
      <c r="AJV236" s="44"/>
      <c r="AJW236" s="44"/>
      <c r="AJX236" s="44"/>
      <c r="AJY236" s="44"/>
      <c r="AJZ236" s="44"/>
      <c r="AKA236" s="44"/>
      <c r="AKB236" s="44"/>
      <c r="AKC236" s="44"/>
      <c r="AKD236" s="44"/>
      <c r="AKE236" s="44"/>
      <c r="AKF236" s="44"/>
      <c r="AKG236" s="44"/>
      <c r="AKH236" s="44"/>
      <c r="AKI236" s="44"/>
      <c r="AKJ236" s="44"/>
      <c r="AKK236" s="44"/>
      <c r="AKL236" s="44"/>
      <c r="AKM236" s="44"/>
      <c r="AKN236" s="44"/>
      <c r="AKO236" s="44"/>
      <c r="AKP236" s="44"/>
      <c r="AKQ236" s="44"/>
      <c r="AKR236" s="44"/>
      <c r="AKS236" s="44"/>
      <c r="AKT236" s="44"/>
      <c r="AKU236" s="44"/>
      <c r="AKV236" s="44"/>
      <c r="AKW236" s="44"/>
      <c r="AKX236" s="44"/>
      <c r="AKY236" s="44"/>
      <c r="AKZ236" s="44"/>
      <c r="ALA236" s="44"/>
      <c r="ALB236" s="44"/>
      <c r="ALC236" s="44"/>
      <c r="ALD236" s="44"/>
      <c r="ALE236" s="44"/>
      <c r="ALF236" s="44"/>
      <c r="ALG236" s="44"/>
      <c r="ALH236" s="44"/>
      <c r="ALI236" s="44"/>
      <c r="ALJ236" s="44"/>
      <c r="ALK236" s="44"/>
      <c r="ALL236" s="44"/>
      <c r="ALM236" s="44"/>
      <c r="ALN236" s="44"/>
      <c r="ALO236" s="44"/>
      <c r="ALP236" s="44"/>
      <c r="ALQ236" s="44"/>
      <c r="ALR236" s="44"/>
      <c r="ALS236" s="44"/>
      <c r="ALT236" s="44"/>
      <c r="ALU236" s="44"/>
      <c r="ALV236" s="44"/>
      <c r="ALW236" s="44"/>
      <c r="ALX236" s="44"/>
      <c r="ALY236" s="44"/>
      <c r="ALZ236" s="44"/>
      <c r="AMA236" s="44"/>
      <c r="AMB236" s="44"/>
      <c r="AMC236" s="44"/>
      <c r="AMD236" s="44"/>
      <c r="AME236" s="44"/>
      <c r="AMF236" s="44"/>
      <c r="AMG236" s="44"/>
      <c r="AMH236" s="44"/>
      <c r="AMI236" s="44"/>
      <c r="AMJ236" s="44"/>
      <c r="AMK236" s="44"/>
      <c r="AML236" s="44"/>
      <c r="AMM236" s="44"/>
      <c r="AMN236" s="44"/>
      <c r="AMO236" s="44"/>
      <c r="AMP236" s="44"/>
      <c r="AMQ236" s="44"/>
      <c r="AMR236" s="44"/>
      <c r="AMS236" s="44"/>
      <c r="AMT236" s="44"/>
      <c r="AMU236" s="44"/>
      <c r="AMV236" s="44"/>
      <c r="AMW236" s="44"/>
      <c r="AMX236" s="44"/>
      <c r="AMY236" s="44"/>
      <c r="AMZ236" s="44"/>
      <c r="ANA236" s="44"/>
      <c r="ANB236" s="44"/>
      <c r="ANC236" s="44"/>
      <c r="AND236" s="44"/>
      <c r="ANE236" s="44"/>
      <c r="ANF236" s="44"/>
      <c r="ANG236" s="44"/>
      <c r="ANH236" s="44"/>
      <c r="ANI236" s="44"/>
      <c r="ANJ236" s="44"/>
      <c r="ANK236" s="44"/>
      <c r="ANL236" s="44"/>
      <c r="ANM236" s="44"/>
      <c r="ANN236" s="44"/>
      <c r="ANO236" s="44"/>
      <c r="ANP236" s="44"/>
      <c r="ANQ236" s="44"/>
      <c r="ANR236" s="44"/>
      <c r="ANS236" s="44"/>
      <c r="ANT236" s="44"/>
      <c r="ANU236" s="44"/>
      <c r="ANV236" s="44"/>
      <c r="ANW236" s="44"/>
      <c r="ANX236" s="44"/>
      <c r="ANY236" s="44"/>
      <c r="ANZ236" s="44"/>
      <c r="AOA236" s="44"/>
      <c r="AOB236" s="44"/>
      <c r="AOC236" s="44"/>
      <c r="AOD236" s="44"/>
      <c r="AOE236" s="44"/>
      <c r="AOF236" s="44"/>
      <c r="AOG236" s="44"/>
      <c r="AOH236" s="44"/>
      <c r="AOI236" s="44"/>
      <c r="AOJ236" s="44"/>
      <c r="AOK236" s="44"/>
      <c r="AOL236" s="44"/>
      <c r="AOM236" s="44"/>
      <c r="AON236" s="44"/>
      <c r="AOO236" s="44"/>
      <c r="AOP236" s="44"/>
      <c r="AOQ236" s="44"/>
      <c r="AOR236" s="44"/>
      <c r="AOS236" s="44"/>
      <c r="AOT236" s="44"/>
      <c r="AOU236" s="44"/>
      <c r="AOV236" s="44"/>
      <c r="AOW236" s="44"/>
      <c r="AOX236" s="44"/>
      <c r="AOY236" s="44"/>
      <c r="AOZ236" s="44"/>
      <c r="APA236" s="44"/>
      <c r="APB236" s="44"/>
      <c r="APC236" s="44"/>
      <c r="APD236" s="44"/>
      <c r="APE236" s="44"/>
      <c r="APF236" s="44"/>
      <c r="APG236" s="44"/>
      <c r="APH236" s="44"/>
      <c r="API236" s="44"/>
      <c r="APJ236" s="44"/>
      <c r="APK236" s="44"/>
      <c r="APL236" s="44"/>
      <c r="APM236" s="44"/>
      <c r="APN236" s="44"/>
      <c r="APO236" s="44"/>
      <c r="APP236" s="44"/>
      <c r="APQ236" s="44"/>
      <c r="APR236" s="44"/>
      <c r="APS236" s="44"/>
      <c r="APT236" s="44"/>
      <c r="APU236" s="44"/>
      <c r="APV236" s="44"/>
      <c r="APW236" s="44"/>
      <c r="APX236" s="44"/>
      <c r="APY236" s="44"/>
      <c r="APZ236" s="44"/>
      <c r="AQA236" s="44"/>
      <c r="AQB236" s="44"/>
      <c r="AQC236" s="44"/>
      <c r="AQD236" s="44"/>
      <c r="AQE236" s="44"/>
      <c r="AQF236" s="44"/>
      <c r="AQG236" s="44"/>
      <c r="AQH236" s="44"/>
      <c r="AQI236" s="44"/>
      <c r="AQJ236" s="44"/>
      <c r="AQK236" s="44"/>
      <c r="AQL236" s="44"/>
      <c r="AQM236" s="44"/>
      <c r="AQN236" s="44"/>
      <c r="AQO236" s="44"/>
      <c r="AQP236" s="44"/>
      <c r="AQQ236" s="44"/>
      <c r="AQR236" s="44"/>
      <c r="AQS236" s="44"/>
      <c r="AQT236" s="44"/>
      <c r="AQU236" s="44"/>
      <c r="AQV236" s="44"/>
      <c r="AQW236" s="44"/>
      <c r="AQX236" s="44"/>
      <c r="AQY236" s="44"/>
      <c r="AQZ236" s="44"/>
      <c r="ARA236" s="44"/>
      <c r="ARB236" s="44"/>
      <c r="ARC236" s="44"/>
      <c r="ARD236" s="44"/>
      <c r="ARE236" s="44"/>
      <c r="ARF236" s="44"/>
      <c r="ARG236" s="44"/>
      <c r="ARH236" s="44"/>
      <c r="ARI236" s="44"/>
      <c r="ARJ236" s="44"/>
      <c r="ARK236" s="44"/>
      <c r="ARL236" s="44"/>
      <c r="ARM236" s="44"/>
      <c r="ARN236" s="44"/>
      <c r="ARO236" s="44"/>
      <c r="ARP236" s="44"/>
      <c r="ARQ236" s="44"/>
      <c r="ARR236" s="44"/>
      <c r="ARS236" s="44"/>
      <c r="ART236" s="44"/>
      <c r="ARU236" s="44"/>
      <c r="ARV236" s="44"/>
      <c r="ARW236" s="44"/>
      <c r="ARX236" s="44"/>
      <c r="ARY236" s="44"/>
      <c r="ARZ236" s="44"/>
      <c r="ASA236" s="44"/>
      <c r="ASB236" s="44"/>
      <c r="ASC236" s="44"/>
      <c r="ASD236" s="44"/>
      <c r="ASE236" s="44"/>
      <c r="ASF236" s="44"/>
      <c r="ASG236" s="44"/>
      <c r="ASH236" s="44"/>
      <c r="ASI236" s="44"/>
      <c r="ASJ236" s="44"/>
      <c r="ASK236" s="44"/>
      <c r="ASL236" s="44"/>
      <c r="ASM236" s="44"/>
      <c r="ASN236" s="44"/>
      <c r="ASO236" s="44"/>
      <c r="ASP236" s="44"/>
      <c r="ASQ236" s="44"/>
      <c r="ASR236" s="44"/>
      <c r="ASS236" s="44"/>
      <c r="AST236" s="44"/>
      <c r="ASU236" s="44"/>
      <c r="ASV236" s="44"/>
      <c r="ASW236" s="44"/>
      <c r="ASX236" s="44"/>
      <c r="ASY236" s="44"/>
      <c r="ASZ236" s="44"/>
      <c r="ATA236" s="44"/>
      <c r="ATB236" s="44"/>
      <c r="ATC236" s="44"/>
      <c r="ATD236" s="44"/>
      <c r="ATE236" s="44"/>
      <c r="ATF236" s="44"/>
      <c r="ATG236" s="44"/>
      <c r="ATH236" s="44"/>
      <c r="ATI236" s="44"/>
      <c r="ATJ236" s="44"/>
      <c r="ATK236" s="44"/>
      <c r="ATL236" s="44"/>
      <c r="ATM236" s="44"/>
      <c r="ATN236" s="44"/>
      <c r="ATO236" s="44"/>
      <c r="ATP236" s="44"/>
      <c r="ATQ236" s="44"/>
      <c r="ATR236" s="44"/>
      <c r="ATS236" s="44"/>
      <c r="ATT236" s="44"/>
      <c r="ATU236" s="44"/>
      <c r="ATV236" s="44"/>
      <c r="ATW236" s="44"/>
      <c r="ATX236" s="44"/>
      <c r="ATY236" s="44"/>
      <c r="ATZ236" s="44"/>
      <c r="AUA236" s="44"/>
      <c r="AUB236" s="44"/>
      <c r="AUC236" s="44"/>
      <c r="AUD236" s="44"/>
      <c r="AUE236" s="44"/>
      <c r="AUF236" s="44"/>
      <c r="AUG236" s="44"/>
      <c r="AUH236" s="44"/>
      <c r="AUI236" s="44"/>
      <c r="AUJ236" s="44"/>
      <c r="AUK236" s="44"/>
      <c r="AUL236" s="44"/>
      <c r="AUM236" s="44"/>
      <c r="AUN236" s="44"/>
      <c r="AUO236" s="44"/>
      <c r="AUP236" s="44"/>
      <c r="AUQ236" s="44"/>
      <c r="AUR236" s="44"/>
      <c r="AUS236" s="44"/>
      <c r="AUT236" s="44"/>
      <c r="AUU236" s="44"/>
      <c r="AUV236" s="44"/>
      <c r="AUW236" s="44"/>
      <c r="AUX236" s="44"/>
      <c r="AUY236" s="44"/>
      <c r="AUZ236" s="44"/>
      <c r="AVA236" s="44"/>
      <c r="AVB236" s="44"/>
      <c r="AVC236" s="44"/>
      <c r="AVD236" s="44"/>
      <c r="AVE236" s="44"/>
      <c r="AVF236" s="44"/>
      <c r="AVG236" s="44"/>
      <c r="AVH236" s="44"/>
      <c r="AVI236" s="44"/>
      <c r="AVJ236" s="44"/>
      <c r="AVK236" s="44"/>
      <c r="AVL236" s="44"/>
      <c r="AVM236" s="44"/>
      <c r="AVN236" s="44"/>
      <c r="AVO236" s="44"/>
      <c r="AVP236" s="44"/>
      <c r="AVQ236" s="44"/>
      <c r="AVR236" s="44"/>
      <c r="AVS236" s="44"/>
      <c r="AVT236" s="44"/>
      <c r="AVU236" s="44"/>
      <c r="AVV236" s="44"/>
      <c r="AVW236" s="44"/>
      <c r="AVX236" s="44"/>
      <c r="AVY236" s="44"/>
      <c r="AVZ236" s="44"/>
      <c r="AWA236" s="44"/>
      <c r="AWB236" s="44"/>
      <c r="AWC236" s="44"/>
      <c r="AWD236" s="44"/>
      <c r="AWE236" s="44"/>
      <c r="AWF236" s="44"/>
      <c r="AWG236" s="44"/>
      <c r="AWH236" s="44"/>
      <c r="AWI236" s="44"/>
      <c r="AWJ236" s="44"/>
      <c r="AWK236" s="44"/>
      <c r="AWL236" s="44"/>
      <c r="AWM236" s="44"/>
      <c r="AWN236" s="44"/>
      <c r="AWO236" s="44"/>
      <c r="AWP236" s="44"/>
      <c r="AWQ236" s="44"/>
      <c r="AWR236" s="44"/>
      <c r="AWS236" s="44"/>
      <c r="AWT236" s="44"/>
      <c r="AWU236" s="44"/>
      <c r="AWV236" s="44"/>
      <c r="AWW236" s="44"/>
      <c r="AWX236" s="44"/>
      <c r="AWY236" s="44"/>
      <c r="AWZ236" s="44"/>
      <c r="AXA236" s="44"/>
      <c r="AXB236" s="44"/>
      <c r="AXC236" s="44"/>
      <c r="AXD236" s="44"/>
      <c r="AXE236" s="44"/>
      <c r="AXF236" s="44"/>
      <c r="AXG236" s="44"/>
      <c r="AXH236" s="44"/>
      <c r="AXI236" s="44"/>
      <c r="AXJ236" s="44"/>
      <c r="AXK236" s="44"/>
      <c r="AXL236" s="44"/>
      <c r="AXM236" s="44"/>
      <c r="AXN236" s="44"/>
      <c r="AXO236" s="44"/>
      <c r="AXP236" s="44"/>
      <c r="AXQ236" s="44"/>
      <c r="AXR236" s="44"/>
      <c r="AXS236" s="44"/>
      <c r="AXT236" s="44"/>
      <c r="AXU236" s="44"/>
      <c r="AXV236" s="44"/>
      <c r="AXW236" s="44"/>
      <c r="AXX236" s="44"/>
      <c r="AXY236" s="44"/>
      <c r="AXZ236" s="44"/>
      <c r="AYA236" s="44"/>
      <c r="AYB236" s="44"/>
      <c r="AYC236" s="44"/>
      <c r="AYD236" s="44"/>
      <c r="AYE236" s="44"/>
      <c r="AYF236" s="44"/>
      <c r="AYG236" s="44"/>
      <c r="AYH236" s="44"/>
      <c r="AYI236" s="44"/>
      <c r="AYJ236" s="44"/>
      <c r="AYK236" s="44"/>
      <c r="AYL236" s="44"/>
      <c r="AYM236" s="44"/>
      <c r="AYN236" s="44"/>
      <c r="AYO236" s="44"/>
      <c r="AYP236" s="44"/>
      <c r="AYQ236" s="44"/>
      <c r="AYR236" s="44"/>
      <c r="AYS236" s="44"/>
      <c r="AYT236" s="44"/>
      <c r="AYU236" s="44"/>
      <c r="AYV236" s="44"/>
      <c r="AYW236" s="44"/>
      <c r="AYX236" s="44"/>
      <c r="AYY236" s="44"/>
      <c r="AYZ236" s="44"/>
      <c r="AZA236" s="44"/>
      <c r="AZB236" s="44"/>
      <c r="AZC236" s="44"/>
      <c r="AZD236" s="44"/>
      <c r="AZE236" s="44"/>
      <c r="AZF236" s="44"/>
      <c r="AZG236" s="44"/>
      <c r="AZH236" s="44"/>
      <c r="AZI236" s="44"/>
      <c r="AZJ236" s="44"/>
      <c r="AZK236" s="44"/>
      <c r="AZL236" s="44"/>
      <c r="AZM236" s="44"/>
      <c r="AZN236" s="44"/>
      <c r="AZO236" s="44"/>
      <c r="AZP236" s="44"/>
      <c r="AZQ236" s="44"/>
      <c r="AZR236" s="44"/>
      <c r="AZS236" s="44"/>
      <c r="AZT236" s="44"/>
      <c r="AZU236" s="44"/>
      <c r="AZV236" s="44"/>
      <c r="AZW236" s="44"/>
      <c r="AZX236" s="44"/>
      <c r="AZY236" s="44"/>
      <c r="AZZ236" s="44"/>
      <c r="BAA236" s="44"/>
      <c r="BAB236" s="44"/>
      <c r="BAC236" s="44"/>
      <c r="BAD236" s="44"/>
      <c r="BAE236" s="44"/>
      <c r="BAF236" s="44"/>
      <c r="BAG236" s="44"/>
      <c r="BAH236" s="44"/>
      <c r="BAI236" s="44"/>
      <c r="BAJ236" s="44"/>
      <c r="BAK236" s="44"/>
      <c r="BAL236" s="44"/>
      <c r="BAM236" s="44"/>
      <c r="BAN236" s="44"/>
      <c r="BAO236" s="44"/>
      <c r="BAP236" s="44"/>
      <c r="BAQ236" s="44"/>
      <c r="BAR236" s="44"/>
      <c r="BAS236" s="44"/>
      <c r="BAT236" s="44"/>
      <c r="BAU236" s="44"/>
      <c r="BAV236" s="44"/>
      <c r="BAW236" s="44"/>
      <c r="BAX236" s="44"/>
      <c r="BAY236" s="44"/>
      <c r="BAZ236" s="44"/>
      <c r="BBA236" s="44"/>
      <c r="BBB236" s="44"/>
      <c r="BBC236" s="44"/>
      <c r="BBD236" s="44"/>
      <c r="BBE236" s="44"/>
      <c r="BBF236" s="44"/>
      <c r="BBG236" s="44"/>
      <c r="BBH236" s="44"/>
      <c r="BBI236" s="44"/>
      <c r="BBJ236" s="44"/>
      <c r="BBK236" s="44"/>
      <c r="BBL236" s="44"/>
      <c r="BBM236" s="44"/>
      <c r="BBN236" s="44"/>
      <c r="BBO236" s="44"/>
      <c r="BBP236" s="44"/>
      <c r="BBQ236" s="44"/>
      <c r="BBR236" s="44"/>
      <c r="BBS236" s="44"/>
      <c r="BBT236" s="44"/>
      <c r="BBU236" s="44"/>
      <c r="BBV236" s="44"/>
      <c r="BBW236" s="44"/>
      <c r="BBX236" s="44"/>
      <c r="BBY236" s="44"/>
      <c r="BBZ236" s="44"/>
      <c r="BCA236" s="44"/>
      <c r="BCB236" s="44"/>
      <c r="BCC236" s="44"/>
      <c r="BCD236" s="44"/>
      <c r="BCE236" s="44"/>
      <c r="BCF236" s="44"/>
      <c r="BCG236" s="44"/>
      <c r="BCH236" s="44"/>
      <c r="BCI236" s="44"/>
      <c r="BCJ236" s="44"/>
      <c r="BCK236" s="44"/>
      <c r="BCL236" s="44"/>
      <c r="BCM236" s="44"/>
      <c r="BCN236" s="44"/>
      <c r="BCO236" s="44"/>
      <c r="BCP236" s="44"/>
      <c r="BCQ236" s="44"/>
      <c r="BCR236" s="44"/>
      <c r="BCS236" s="44"/>
      <c r="BCT236" s="44"/>
      <c r="BCU236" s="44"/>
      <c r="BCV236" s="44"/>
      <c r="BCW236" s="44"/>
      <c r="BCX236" s="44"/>
      <c r="BCY236" s="44"/>
      <c r="BCZ236" s="44"/>
      <c r="BDA236" s="44"/>
      <c r="BDB236" s="44"/>
      <c r="BDC236" s="44"/>
      <c r="BDD236" s="44"/>
      <c r="BDE236" s="44"/>
      <c r="BDF236" s="44"/>
      <c r="BDG236" s="44"/>
      <c r="BDH236" s="44"/>
      <c r="BDI236" s="44"/>
      <c r="BDJ236" s="44"/>
      <c r="BDK236" s="44"/>
      <c r="BDL236" s="44"/>
      <c r="BDM236" s="44"/>
      <c r="BDN236" s="44"/>
      <c r="BDO236" s="44"/>
      <c r="BDP236" s="44"/>
      <c r="BDQ236" s="44"/>
      <c r="BDR236" s="44"/>
      <c r="BDS236" s="44"/>
      <c r="BDT236" s="44"/>
      <c r="BDU236" s="44"/>
      <c r="BDV236" s="44"/>
      <c r="BDW236" s="44"/>
      <c r="BDX236" s="44"/>
      <c r="BDY236" s="44"/>
      <c r="BDZ236" s="44"/>
      <c r="BEA236" s="44"/>
      <c r="BEB236" s="44"/>
      <c r="BEC236" s="44"/>
      <c r="BED236" s="44"/>
      <c r="BEE236" s="44"/>
      <c r="BEF236" s="44"/>
      <c r="BEG236" s="44"/>
      <c r="BEH236" s="44"/>
      <c r="BEI236" s="44"/>
      <c r="BEJ236" s="44"/>
      <c r="BEK236" s="44"/>
      <c r="BEL236" s="44"/>
      <c r="BEM236" s="44"/>
      <c r="BEN236" s="44"/>
      <c r="BEO236" s="44"/>
      <c r="BEP236" s="44"/>
      <c r="BEQ236" s="44"/>
      <c r="BER236" s="44"/>
      <c r="BES236" s="44"/>
      <c r="BET236" s="44"/>
      <c r="BEU236" s="44"/>
      <c r="BEV236" s="44"/>
      <c r="BEW236" s="44"/>
      <c r="BEX236" s="44"/>
      <c r="BEY236" s="44"/>
      <c r="BEZ236" s="44"/>
      <c r="BFA236" s="44"/>
      <c r="BFB236" s="44"/>
      <c r="BFC236" s="44"/>
      <c r="BFD236" s="44"/>
      <c r="BFE236" s="44"/>
      <c r="BFF236" s="44"/>
      <c r="BFG236" s="44"/>
      <c r="BFH236" s="44"/>
      <c r="BFI236" s="44"/>
      <c r="BFJ236" s="44"/>
      <c r="BFK236" s="44"/>
      <c r="BFL236" s="44"/>
      <c r="BFM236" s="44"/>
      <c r="BFN236" s="44"/>
      <c r="BFO236" s="44"/>
      <c r="BFP236" s="44"/>
      <c r="BFQ236" s="44"/>
      <c r="BFR236" s="44"/>
      <c r="BFS236" s="44"/>
      <c r="BFT236" s="44"/>
      <c r="BFU236" s="44"/>
      <c r="BFV236" s="44"/>
      <c r="BFW236" s="44"/>
      <c r="BFX236" s="44"/>
      <c r="BFY236" s="44"/>
      <c r="BFZ236" s="44"/>
      <c r="BGA236" s="44"/>
      <c r="BGB236" s="44"/>
      <c r="BGC236" s="44"/>
      <c r="BGD236" s="44"/>
      <c r="BGE236" s="44"/>
      <c r="BGF236" s="44"/>
      <c r="BGG236" s="44"/>
      <c r="BGH236" s="44"/>
      <c r="BGI236" s="44"/>
      <c r="BGJ236" s="44"/>
      <c r="BGK236" s="44"/>
      <c r="BGL236" s="44"/>
      <c r="BGM236" s="44"/>
      <c r="BGN236" s="44"/>
      <c r="BGO236" s="44"/>
      <c r="BGP236" s="44"/>
      <c r="BGQ236" s="44"/>
      <c r="BGR236" s="44"/>
      <c r="BGS236" s="44"/>
      <c r="BGT236" s="44"/>
      <c r="BGU236" s="44"/>
      <c r="BGV236" s="44"/>
      <c r="BGW236" s="44"/>
      <c r="BGX236" s="44"/>
      <c r="BGY236" s="44"/>
      <c r="BGZ236" s="44"/>
      <c r="BHA236" s="44"/>
      <c r="BHB236" s="44"/>
      <c r="BHC236" s="44"/>
      <c r="BHD236" s="44"/>
      <c r="BHE236" s="44"/>
      <c r="BHF236" s="44"/>
      <c r="BHG236" s="44"/>
      <c r="BHH236" s="44"/>
      <c r="BHI236" s="44"/>
      <c r="BHJ236" s="44"/>
      <c r="BHK236" s="44"/>
      <c r="BHL236" s="44"/>
      <c r="BHM236" s="44"/>
      <c r="BHN236" s="44"/>
      <c r="BHO236" s="44"/>
      <c r="BHP236" s="44"/>
      <c r="BHQ236" s="44"/>
      <c r="BHR236" s="44"/>
      <c r="BHS236" s="44"/>
      <c r="BHT236" s="44"/>
      <c r="BHU236" s="44"/>
      <c r="BHV236" s="44"/>
      <c r="BHW236" s="44"/>
      <c r="BHX236" s="44"/>
      <c r="BHY236" s="44"/>
      <c r="BHZ236" s="44"/>
      <c r="BIA236" s="44"/>
      <c r="BIB236" s="44"/>
      <c r="BIC236" s="44"/>
      <c r="BID236" s="44"/>
      <c r="BIE236" s="44"/>
      <c r="BIF236" s="44"/>
      <c r="BIG236" s="44"/>
      <c r="BIH236" s="44"/>
      <c r="BII236" s="44"/>
      <c r="BIJ236" s="44"/>
      <c r="BIK236" s="44"/>
      <c r="BIL236" s="44"/>
      <c r="BIM236" s="44"/>
      <c r="BIN236" s="44"/>
      <c r="BIO236" s="44"/>
      <c r="BIP236" s="44"/>
      <c r="BIQ236" s="44"/>
      <c r="BIR236" s="44"/>
      <c r="BIS236" s="44"/>
      <c r="BIT236" s="44"/>
      <c r="BIU236" s="44"/>
      <c r="BIV236" s="44"/>
      <c r="BIW236" s="44"/>
      <c r="BIX236" s="44"/>
      <c r="BIY236" s="44"/>
      <c r="BIZ236" s="44"/>
      <c r="BJA236" s="44"/>
      <c r="BJB236" s="44"/>
      <c r="BJC236" s="44"/>
      <c r="BJD236" s="44"/>
      <c r="BJE236" s="44"/>
      <c r="BJF236" s="44"/>
      <c r="BJG236" s="44"/>
      <c r="BJH236" s="44"/>
      <c r="BJI236" s="44"/>
      <c r="BJJ236" s="44"/>
      <c r="BJK236" s="44"/>
      <c r="BJL236" s="44"/>
      <c r="BJM236" s="44"/>
      <c r="BJN236" s="44"/>
      <c r="BJO236" s="44"/>
      <c r="BJP236" s="44"/>
      <c r="BJQ236" s="44"/>
      <c r="BJR236" s="44"/>
      <c r="BJS236" s="44"/>
      <c r="BJT236" s="44"/>
      <c r="BJU236" s="44"/>
      <c r="BJV236" s="44"/>
      <c r="BJW236" s="44"/>
      <c r="BJX236" s="44"/>
      <c r="BJY236" s="44"/>
      <c r="BJZ236" s="44"/>
      <c r="BKA236" s="44"/>
      <c r="BKB236" s="44"/>
      <c r="BKC236" s="44"/>
      <c r="BKD236" s="44"/>
      <c r="BKE236" s="44"/>
      <c r="BKF236" s="44"/>
      <c r="BKG236" s="44"/>
      <c r="BKH236" s="44"/>
      <c r="BKI236" s="44"/>
      <c r="BKJ236" s="44"/>
      <c r="BKK236" s="44"/>
      <c r="BKL236" s="44"/>
      <c r="BKM236" s="44"/>
      <c r="BKN236" s="44"/>
      <c r="BKO236" s="44"/>
      <c r="BKP236" s="44"/>
      <c r="BKQ236" s="44"/>
      <c r="BKR236" s="44"/>
      <c r="BKS236" s="44"/>
      <c r="BKT236" s="44"/>
      <c r="BKU236" s="44"/>
      <c r="BKV236" s="44"/>
      <c r="BKW236" s="44"/>
      <c r="BKX236" s="44"/>
      <c r="BKY236" s="44"/>
      <c r="BKZ236" s="44"/>
      <c r="BLA236" s="44"/>
      <c r="BLB236" s="44"/>
      <c r="BLC236" s="44"/>
      <c r="BLD236" s="44"/>
      <c r="BLE236" s="44"/>
      <c r="BLF236" s="44"/>
      <c r="BLG236" s="44"/>
      <c r="BLH236" s="44"/>
      <c r="BLI236" s="44"/>
      <c r="BLJ236" s="44"/>
      <c r="BLK236" s="44"/>
      <c r="BLL236" s="44"/>
      <c r="BLM236" s="44"/>
      <c r="BLN236" s="44"/>
      <c r="BLO236" s="44"/>
      <c r="BLP236" s="44"/>
      <c r="BLQ236" s="44"/>
      <c r="BLR236" s="44"/>
      <c r="BLS236" s="44"/>
      <c r="BLT236" s="44"/>
      <c r="BLU236" s="44"/>
      <c r="BLV236" s="44"/>
      <c r="BLW236" s="44"/>
      <c r="BLX236" s="44"/>
      <c r="BLY236" s="44"/>
      <c r="BLZ236" s="44"/>
      <c r="BMA236" s="44"/>
      <c r="BMB236" s="44"/>
      <c r="BMC236" s="44"/>
      <c r="BMD236" s="44"/>
      <c r="BME236" s="44"/>
      <c r="BMF236" s="44"/>
      <c r="BMG236" s="44"/>
      <c r="BMH236" s="44"/>
      <c r="BMI236" s="44"/>
      <c r="BMJ236" s="44"/>
      <c r="BMK236" s="44"/>
      <c r="BML236" s="44"/>
      <c r="BMM236" s="44"/>
      <c r="BMN236" s="44"/>
      <c r="BMO236" s="44"/>
      <c r="BMP236" s="44"/>
      <c r="BMQ236" s="44"/>
      <c r="BMR236" s="44"/>
      <c r="BMS236" s="44"/>
      <c r="BMT236" s="44"/>
      <c r="BMU236" s="44"/>
      <c r="BMV236" s="44"/>
      <c r="BMW236" s="44"/>
      <c r="BMX236" s="44"/>
      <c r="BMY236" s="44"/>
      <c r="BMZ236" s="44"/>
      <c r="BNA236" s="44"/>
      <c r="BNB236" s="44"/>
      <c r="BNC236" s="44"/>
      <c r="BND236" s="44"/>
      <c r="BNE236" s="44"/>
      <c r="BNF236" s="44"/>
      <c r="BNG236" s="44"/>
      <c r="BNH236" s="44"/>
      <c r="BNI236" s="44"/>
      <c r="BNJ236" s="44"/>
      <c r="BNK236" s="44"/>
      <c r="BNL236" s="44"/>
      <c r="BNM236" s="44"/>
      <c r="BNN236" s="44"/>
      <c r="BNO236" s="44"/>
      <c r="BNP236" s="44"/>
      <c r="BNQ236" s="44"/>
      <c r="BNR236" s="44"/>
      <c r="BNS236" s="44"/>
      <c r="BNT236" s="44"/>
      <c r="BNU236" s="44"/>
      <c r="BNV236" s="44"/>
      <c r="BNW236" s="44"/>
      <c r="BNX236" s="44"/>
      <c r="BNY236" s="44"/>
      <c r="BNZ236" s="44"/>
      <c r="BOA236" s="44"/>
      <c r="BOB236" s="44"/>
      <c r="BOC236" s="44"/>
      <c r="BOD236" s="44"/>
      <c r="BOE236" s="44"/>
      <c r="BOF236" s="44"/>
      <c r="BOG236" s="44"/>
      <c r="BOH236" s="44"/>
      <c r="BOI236" s="44"/>
      <c r="BOJ236" s="44"/>
      <c r="BOK236" s="44"/>
      <c r="BOL236" s="44"/>
      <c r="BOM236" s="44"/>
      <c r="BON236" s="44"/>
      <c r="BOO236" s="44"/>
      <c r="BOP236" s="44"/>
      <c r="BOQ236" s="44"/>
      <c r="BOR236" s="44"/>
      <c r="BOS236" s="44"/>
      <c r="BOT236" s="44"/>
      <c r="BOU236" s="44"/>
      <c r="BOV236" s="44"/>
      <c r="BOW236" s="44"/>
      <c r="BOX236" s="44"/>
      <c r="BOY236" s="44"/>
      <c r="BOZ236" s="44"/>
      <c r="BPA236" s="44"/>
      <c r="BPB236" s="44"/>
      <c r="BPC236" s="44"/>
      <c r="BPD236" s="44"/>
      <c r="BPE236" s="44"/>
      <c r="BPF236" s="44"/>
      <c r="BPG236" s="44"/>
      <c r="BPH236" s="44"/>
      <c r="BPI236" s="44"/>
      <c r="BPJ236" s="44"/>
      <c r="BPK236" s="44"/>
      <c r="BPL236" s="44"/>
      <c r="BPM236" s="44"/>
      <c r="BPN236" s="44"/>
      <c r="BPO236" s="44"/>
      <c r="BPP236" s="44"/>
      <c r="BPQ236" s="44"/>
      <c r="BPR236" s="44"/>
      <c r="BPS236" s="44"/>
      <c r="BPT236" s="44"/>
      <c r="BPU236" s="44"/>
      <c r="BPV236" s="44"/>
      <c r="BPW236" s="44"/>
      <c r="BPX236" s="44"/>
      <c r="BPY236" s="44"/>
      <c r="BPZ236" s="44"/>
      <c r="BQA236" s="44"/>
      <c r="BQB236" s="44"/>
      <c r="BQC236" s="44"/>
      <c r="BQD236" s="44"/>
      <c r="BQE236" s="44"/>
      <c r="BQF236" s="44"/>
      <c r="BQG236" s="44"/>
      <c r="BQH236" s="44"/>
      <c r="BQI236" s="44"/>
      <c r="BQJ236" s="44"/>
      <c r="BQK236" s="44"/>
      <c r="BQL236" s="44"/>
      <c r="BQM236" s="44"/>
      <c r="BQN236" s="44"/>
      <c r="BQO236" s="44"/>
      <c r="BQP236" s="44"/>
      <c r="BQQ236" s="44"/>
      <c r="BQR236" s="44"/>
      <c r="BQS236" s="44"/>
      <c r="BQT236" s="44"/>
      <c r="BQU236" s="44"/>
      <c r="BQV236" s="44"/>
      <c r="BQW236" s="44"/>
      <c r="BQX236" s="44"/>
      <c r="BQY236" s="44"/>
      <c r="BQZ236" s="44"/>
      <c r="BRA236" s="44"/>
      <c r="BRB236" s="44"/>
      <c r="BRC236" s="44"/>
      <c r="BRD236" s="44"/>
      <c r="BRE236" s="44"/>
      <c r="BRF236" s="44"/>
      <c r="BRG236" s="44"/>
      <c r="BRH236" s="44"/>
      <c r="BRI236" s="44"/>
      <c r="BRJ236" s="44"/>
      <c r="BRK236" s="44"/>
      <c r="BRL236" s="44"/>
      <c r="BRM236" s="44"/>
      <c r="BRN236" s="44"/>
      <c r="BRO236" s="44"/>
      <c r="BRP236" s="44"/>
      <c r="BRQ236" s="44"/>
      <c r="BRR236" s="44"/>
      <c r="BRS236" s="44"/>
      <c r="BRT236" s="44"/>
      <c r="BRU236" s="44"/>
      <c r="BRV236" s="44"/>
      <c r="BRW236" s="44"/>
      <c r="BRX236" s="44"/>
      <c r="BRY236" s="44"/>
      <c r="BRZ236" s="44"/>
      <c r="BSA236" s="44"/>
      <c r="BSB236" s="44"/>
      <c r="BSC236" s="44"/>
      <c r="BSD236" s="44"/>
      <c r="BSE236" s="44"/>
      <c r="BSF236" s="44"/>
      <c r="BSG236" s="44"/>
      <c r="BSH236" s="44"/>
      <c r="BSI236" s="44"/>
      <c r="BSJ236" s="44"/>
      <c r="BSK236" s="44"/>
      <c r="BSL236" s="44"/>
      <c r="BSM236" s="44"/>
      <c r="BSN236" s="44"/>
      <c r="BSO236" s="44"/>
      <c r="BSP236" s="44"/>
      <c r="BSQ236" s="44"/>
      <c r="BSR236" s="44"/>
      <c r="BSS236" s="44"/>
      <c r="BST236" s="44"/>
      <c r="BSU236" s="44"/>
      <c r="BSV236" s="44"/>
      <c r="BSW236" s="44"/>
      <c r="BSX236" s="44"/>
      <c r="BSY236" s="44"/>
      <c r="BSZ236" s="44"/>
      <c r="BTA236" s="44"/>
      <c r="BTB236" s="44"/>
      <c r="BTC236" s="44"/>
      <c r="BTD236" s="44"/>
      <c r="BTE236" s="44"/>
      <c r="BTF236" s="44"/>
      <c r="BTG236" s="44"/>
      <c r="BTH236" s="44"/>
      <c r="BTI236" s="44"/>
      <c r="BTJ236" s="44"/>
      <c r="BTK236" s="44"/>
      <c r="BTL236" s="44"/>
      <c r="BTM236" s="44"/>
      <c r="BTN236" s="44"/>
      <c r="BTO236" s="44"/>
      <c r="BTP236" s="44"/>
      <c r="BTQ236" s="44"/>
      <c r="BTR236" s="44"/>
      <c r="BTS236" s="44"/>
      <c r="BTT236" s="44"/>
      <c r="BTU236" s="44"/>
      <c r="BTV236" s="44"/>
      <c r="BTW236" s="44"/>
      <c r="BTX236" s="44"/>
      <c r="BTY236" s="44"/>
      <c r="BTZ236" s="44"/>
      <c r="BUA236" s="44"/>
      <c r="BUB236" s="44"/>
      <c r="BUC236" s="44"/>
      <c r="BUD236" s="44"/>
      <c r="BUE236" s="44"/>
      <c r="BUF236" s="44"/>
      <c r="BUG236" s="44"/>
      <c r="BUH236" s="44"/>
      <c r="BUI236" s="44"/>
      <c r="BUJ236" s="44"/>
      <c r="BUK236" s="44"/>
      <c r="BUL236" s="44"/>
      <c r="BUM236" s="44"/>
      <c r="BUN236" s="44"/>
      <c r="BUO236" s="44"/>
      <c r="BUP236" s="44"/>
      <c r="BUQ236" s="44"/>
      <c r="BUR236" s="44"/>
      <c r="BUS236" s="44"/>
      <c r="BUT236" s="44"/>
      <c r="BUU236" s="44"/>
      <c r="BUV236" s="44"/>
      <c r="BUW236" s="44"/>
      <c r="BUX236" s="44"/>
      <c r="BUY236" s="44"/>
      <c r="BUZ236" s="44"/>
      <c r="BVA236" s="44"/>
      <c r="BVB236" s="44"/>
      <c r="BVC236" s="44"/>
      <c r="BVD236" s="44"/>
      <c r="BVE236" s="44"/>
      <c r="BVF236" s="44"/>
      <c r="BVG236" s="44"/>
      <c r="BVH236" s="44"/>
      <c r="BVI236" s="44"/>
      <c r="BVJ236" s="44"/>
      <c r="BVK236" s="44"/>
      <c r="BVL236" s="44"/>
      <c r="BVM236" s="44"/>
      <c r="BVN236" s="44"/>
      <c r="BVO236" s="44"/>
      <c r="BVP236" s="44"/>
      <c r="BVQ236" s="44"/>
      <c r="BVR236" s="44"/>
      <c r="BVS236" s="44"/>
      <c r="BVT236" s="44"/>
      <c r="BVU236" s="44"/>
      <c r="BVV236" s="44"/>
      <c r="BVW236" s="44"/>
      <c r="BVX236" s="44"/>
      <c r="BVY236" s="44"/>
      <c r="BVZ236" s="44"/>
      <c r="BWA236" s="44"/>
      <c r="BWB236" s="44"/>
      <c r="BWC236" s="44"/>
      <c r="BWD236" s="44"/>
      <c r="BWE236" s="44"/>
      <c r="BWF236" s="44"/>
      <c r="BWG236" s="44"/>
      <c r="BWH236" s="44"/>
      <c r="BWI236" s="44"/>
      <c r="BWJ236" s="44"/>
      <c r="BWK236" s="44"/>
      <c r="BWL236" s="44"/>
      <c r="BWM236" s="44"/>
      <c r="BWN236" s="44"/>
      <c r="BWO236" s="44"/>
      <c r="BWP236" s="44"/>
      <c r="BWQ236" s="44"/>
      <c r="BWR236" s="44"/>
      <c r="BWS236" s="44"/>
      <c r="BWT236" s="44"/>
      <c r="BWU236" s="44"/>
      <c r="BWV236" s="44"/>
      <c r="BWW236" s="44"/>
      <c r="BWX236" s="44"/>
      <c r="BWY236" s="44"/>
      <c r="BWZ236" s="44"/>
      <c r="BXA236" s="44"/>
      <c r="BXB236" s="44"/>
      <c r="BXC236" s="44"/>
      <c r="BXD236" s="44"/>
      <c r="BXE236" s="44"/>
      <c r="BXF236" s="44"/>
      <c r="BXG236" s="44"/>
      <c r="BXH236" s="44"/>
      <c r="BXI236" s="44"/>
      <c r="BXJ236" s="44"/>
      <c r="BXK236" s="44"/>
      <c r="BXL236" s="44"/>
      <c r="BXM236" s="44"/>
      <c r="BXN236" s="44"/>
      <c r="BXO236" s="44"/>
      <c r="BXP236" s="44"/>
      <c r="BXQ236" s="44"/>
      <c r="BXR236" s="44"/>
      <c r="BXS236" s="44"/>
      <c r="BXT236" s="44"/>
      <c r="BXU236" s="44"/>
      <c r="BXV236" s="44"/>
      <c r="BXW236" s="44"/>
      <c r="BXX236" s="44"/>
      <c r="BXY236" s="44"/>
      <c r="BXZ236" s="44"/>
      <c r="BYA236" s="44"/>
      <c r="BYB236" s="44"/>
      <c r="BYC236" s="44"/>
      <c r="BYD236" s="44"/>
      <c r="BYE236" s="44"/>
      <c r="BYF236" s="44"/>
      <c r="BYG236" s="44"/>
      <c r="BYH236" s="44"/>
      <c r="BYI236" s="44"/>
      <c r="BYJ236" s="44"/>
      <c r="BYK236" s="44"/>
      <c r="BYL236" s="44"/>
      <c r="BYM236" s="44"/>
      <c r="BYN236" s="44"/>
      <c r="BYO236" s="44"/>
      <c r="BYP236" s="44"/>
      <c r="BYQ236" s="44"/>
      <c r="BYR236" s="44"/>
      <c r="BYS236" s="44"/>
      <c r="BYT236" s="44"/>
      <c r="BYU236" s="44"/>
      <c r="BYV236" s="44"/>
      <c r="BYW236" s="44"/>
      <c r="BYX236" s="44"/>
      <c r="BYY236" s="44"/>
      <c r="BYZ236" s="44"/>
      <c r="BZA236" s="44"/>
      <c r="BZB236" s="44"/>
      <c r="BZC236" s="44"/>
      <c r="BZD236" s="44"/>
      <c r="BZE236" s="44"/>
      <c r="BZF236" s="44"/>
      <c r="BZG236" s="44"/>
      <c r="BZH236" s="44"/>
      <c r="BZI236" s="44"/>
      <c r="BZJ236" s="44"/>
      <c r="BZK236" s="44"/>
      <c r="BZL236" s="44"/>
      <c r="BZM236" s="44"/>
      <c r="BZN236" s="44"/>
      <c r="BZO236" s="44"/>
      <c r="BZP236" s="44"/>
      <c r="BZQ236" s="44"/>
      <c r="BZR236" s="44"/>
      <c r="BZS236" s="44"/>
      <c r="BZT236" s="44"/>
      <c r="BZU236" s="44"/>
      <c r="BZV236" s="44"/>
      <c r="BZW236" s="44"/>
      <c r="BZX236" s="44"/>
      <c r="BZY236" s="44"/>
      <c r="BZZ236" s="44"/>
      <c r="CAA236" s="44"/>
      <c r="CAB236" s="44"/>
      <c r="CAC236" s="44"/>
      <c r="CAD236" s="44"/>
      <c r="CAE236" s="44"/>
      <c r="CAF236" s="44"/>
      <c r="CAG236" s="44"/>
      <c r="CAH236" s="44"/>
      <c r="CAI236" s="44"/>
      <c r="CAJ236" s="44"/>
      <c r="CAK236" s="44"/>
      <c r="CAL236" s="44"/>
      <c r="CAM236" s="44"/>
      <c r="CAN236" s="44"/>
      <c r="CAO236" s="44"/>
      <c r="CAP236" s="44"/>
      <c r="CAQ236" s="44"/>
      <c r="CAR236" s="44"/>
      <c r="CAS236" s="44"/>
      <c r="CAT236" s="44"/>
      <c r="CAU236" s="44"/>
      <c r="CAV236" s="44"/>
      <c r="CAW236" s="44"/>
      <c r="CAX236" s="44"/>
      <c r="CAY236" s="44"/>
      <c r="CAZ236" s="44"/>
      <c r="CBA236" s="44"/>
      <c r="CBB236" s="44"/>
      <c r="CBC236" s="44"/>
      <c r="CBD236" s="44"/>
      <c r="CBE236" s="44"/>
      <c r="CBF236" s="44"/>
      <c r="CBG236" s="44"/>
      <c r="CBH236" s="44"/>
      <c r="CBI236" s="44"/>
      <c r="CBJ236" s="44"/>
      <c r="CBK236" s="44"/>
      <c r="CBL236" s="44"/>
      <c r="CBM236" s="44"/>
      <c r="CBN236" s="44"/>
      <c r="CBO236" s="44"/>
      <c r="CBP236" s="44"/>
      <c r="CBQ236" s="44"/>
      <c r="CBR236" s="44"/>
      <c r="CBS236" s="44"/>
      <c r="CBT236" s="44"/>
      <c r="CBU236" s="44"/>
      <c r="CBV236" s="44"/>
      <c r="CBW236" s="44"/>
      <c r="CBX236" s="44"/>
      <c r="CBY236" s="44"/>
      <c r="CBZ236" s="44"/>
      <c r="CCA236" s="44"/>
      <c r="CCB236" s="44"/>
      <c r="CCC236" s="44"/>
      <c r="CCD236" s="44"/>
      <c r="CCE236" s="44"/>
      <c r="CCF236" s="44"/>
      <c r="CCG236" s="44"/>
      <c r="CCH236" s="44"/>
      <c r="CCI236" s="44"/>
      <c r="CCJ236" s="44"/>
      <c r="CCK236" s="44"/>
      <c r="CCL236" s="44"/>
      <c r="CCM236" s="44"/>
      <c r="CCN236" s="44"/>
      <c r="CCO236" s="44"/>
      <c r="CCP236" s="44"/>
      <c r="CCQ236" s="44"/>
      <c r="CCR236" s="44"/>
      <c r="CCS236" s="44"/>
      <c r="CCT236" s="44"/>
      <c r="CCU236" s="44"/>
      <c r="CCV236" s="44"/>
      <c r="CCW236" s="44"/>
      <c r="CCX236" s="44"/>
      <c r="CCY236" s="44"/>
      <c r="CCZ236" s="44"/>
      <c r="CDA236" s="44"/>
      <c r="CDB236" s="44"/>
      <c r="CDC236" s="44"/>
      <c r="CDD236" s="44"/>
      <c r="CDE236" s="44"/>
      <c r="CDF236" s="44"/>
      <c r="CDG236" s="44"/>
      <c r="CDH236" s="44"/>
      <c r="CDI236" s="44"/>
      <c r="CDJ236" s="44"/>
      <c r="CDK236" s="44"/>
      <c r="CDL236" s="44"/>
      <c r="CDM236" s="44"/>
      <c r="CDN236" s="44"/>
      <c r="CDO236" s="44"/>
      <c r="CDP236" s="44"/>
      <c r="CDQ236" s="44"/>
      <c r="CDR236" s="44"/>
      <c r="CDS236" s="44"/>
      <c r="CDT236" s="44"/>
      <c r="CDU236" s="44"/>
      <c r="CDV236" s="44"/>
      <c r="CDW236" s="44"/>
      <c r="CDX236" s="44"/>
      <c r="CDY236" s="44"/>
      <c r="CDZ236" s="44"/>
      <c r="CEA236" s="44"/>
      <c r="CEB236" s="44"/>
      <c r="CEC236" s="44"/>
      <c r="CED236" s="44"/>
      <c r="CEE236" s="44"/>
      <c r="CEF236" s="44"/>
      <c r="CEG236" s="44"/>
      <c r="CEH236" s="44"/>
      <c r="CEI236" s="44"/>
      <c r="CEJ236" s="44"/>
      <c r="CEK236" s="44"/>
      <c r="CEL236" s="44"/>
      <c r="CEM236" s="44"/>
      <c r="CEN236" s="44"/>
      <c r="CEO236" s="44"/>
      <c r="CEP236" s="44"/>
      <c r="CEQ236" s="44"/>
      <c r="CER236" s="44"/>
      <c r="CES236" s="44"/>
      <c r="CET236" s="44"/>
      <c r="CEU236" s="44"/>
      <c r="CEV236" s="44"/>
      <c r="CEW236" s="44"/>
      <c r="CEX236" s="44"/>
      <c r="CEY236" s="44"/>
      <c r="CEZ236" s="44"/>
      <c r="CFA236" s="44"/>
      <c r="CFB236" s="44"/>
      <c r="CFC236" s="44"/>
      <c r="CFD236" s="44"/>
      <c r="CFE236" s="44"/>
      <c r="CFF236" s="44"/>
      <c r="CFG236" s="44"/>
      <c r="CFH236" s="44"/>
      <c r="CFI236" s="44"/>
      <c r="CFJ236" s="44"/>
      <c r="CFK236" s="44"/>
      <c r="CFL236" s="44"/>
      <c r="CFM236" s="44"/>
      <c r="CFN236" s="44"/>
      <c r="CFO236" s="44"/>
      <c r="CFP236" s="44"/>
      <c r="CFQ236" s="44"/>
      <c r="CFR236" s="44"/>
      <c r="CFS236" s="44"/>
      <c r="CFT236" s="44"/>
      <c r="CFU236" s="44"/>
      <c r="CFV236" s="44"/>
      <c r="CFW236" s="44"/>
      <c r="CFX236" s="44"/>
      <c r="CFY236" s="44"/>
      <c r="CFZ236" s="44"/>
      <c r="CGA236" s="44"/>
      <c r="CGB236" s="44"/>
      <c r="CGC236" s="44"/>
      <c r="CGD236" s="44"/>
      <c r="CGE236" s="44"/>
      <c r="CGF236" s="44"/>
      <c r="CGG236" s="44"/>
      <c r="CGH236" s="44"/>
      <c r="CGI236" s="44"/>
      <c r="CGJ236" s="44"/>
      <c r="CGK236" s="44"/>
      <c r="CGL236" s="44"/>
      <c r="CGM236" s="44"/>
      <c r="CGN236" s="44"/>
      <c r="CGO236" s="44"/>
      <c r="CGP236" s="44"/>
      <c r="CGQ236" s="44"/>
      <c r="CGR236" s="44"/>
      <c r="CGS236" s="44"/>
      <c r="CGT236" s="44"/>
      <c r="CGU236" s="44"/>
      <c r="CGV236" s="44"/>
      <c r="CGW236" s="44"/>
      <c r="CGX236" s="44"/>
      <c r="CGY236" s="44"/>
      <c r="CGZ236" s="44"/>
      <c r="CHA236" s="44"/>
      <c r="CHB236" s="44"/>
      <c r="CHC236" s="44"/>
      <c r="CHD236" s="44"/>
      <c r="CHE236" s="44"/>
      <c r="CHF236" s="44"/>
      <c r="CHG236" s="44"/>
      <c r="CHH236" s="44"/>
      <c r="CHI236" s="44"/>
      <c r="CHJ236" s="44"/>
      <c r="CHK236" s="44"/>
      <c r="CHL236" s="44"/>
      <c r="CHM236" s="44"/>
      <c r="CHN236" s="44"/>
      <c r="CHO236" s="44"/>
      <c r="CHP236" s="44"/>
      <c r="CHQ236" s="44"/>
      <c r="CHR236" s="44"/>
      <c r="CHS236" s="44"/>
      <c r="CHT236" s="44"/>
      <c r="CHU236" s="44"/>
      <c r="CHV236" s="44"/>
      <c r="CHW236" s="44"/>
      <c r="CHX236" s="44"/>
      <c r="CHY236" s="44"/>
      <c r="CHZ236" s="44"/>
      <c r="CIA236" s="44"/>
      <c r="CIB236" s="44"/>
      <c r="CIC236" s="44"/>
      <c r="CID236" s="44"/>
      <c r="CIE236" s="44"/>
      <c r="CIF236" s="44"/>
      <c r="CIG236" s="44"/>
      <c r="CIH236" s="44"/>
      <c r="CII236" s="44"/>
      <c r="CIJ236" s="44"/>
      <c r="CIK236" s="44"/>
      <c r="CIL236" s="44"/>
      <c r="CIM236" s="44"/>
      <c r="CIN236" s="44"/>
      <c r="CIO236" s="44"/>
      <c r="CIP236" s="44"/>
      <c r="CIQ236" s="44"/>
      <c r="CIR236" s="44"/>
      <c r="CIS236" s="44"/>
      <c r="CIT236" s="44"/>
      <c r="CIU236" s="44"/>
      <c r="CIV236" s="44"/>
      <c r="CIW236" s="44"/>
      <c r="CIX236" s="44"/>
      <c r="CIY236" s="44"/>
      <c r="CIZ236" s="44"/>
      <c r="CJA236" s="44"/>
      <c r="CJB236" s="44"/>
      <c r="CJC236" s="44"/>
      <c r="CJD236" s="44"/>
      <c r="CJE236" s="44"/>
      <c r="CJF236" s="44"/>
      <c r="CJG236" s="44"/>
      <c r="CJH236" s="44"/>
      <c r="CJI236" s="44"/>
      <c r="CJJ236" s="44"/>
      <c r="CJK236" s="44"/>
      <c r="CJL236" s="44"/>
      <c r="CJM236" s="44"/>
      <c r="CJN236" s="44"/>
      <c r="CJO236" s="44"/>
      <c r="CJP236" s="44"/>
      <c r="CJQ236" s="44"/>
      <c r="CJR236" s="44"/>
      <c r="CJS236" s="44"/>
      <c r="CJT236" s="44"/>
      <c r="CJU236" s="44"/>
      <c r="CJV236" s="44"/>
      <c r="CJW236" s="44"/>
      <c r="CJX236" s="44"/>
      <c r="CJY236" s="44"/>
      <c r="CJZ236" s="44"/>
      <c r="CKA236" s="44"/>
      <c r="CKB236" s="44"/>
      <c r="CKC236" s="44"/>
      <c r="CKD236" s="44"/>
      <c r="CKE236" s="44"/>
      <c r="CKF236" s="44"/>
      <c r="CKG236" s="44"/>
      <c r="CKH236" s="44"/>
      <c r="CKI236" s="44"/>
      <c r="CKJ236" s="44"/>
      <c r="CKK236" s="44"/>
      <c r="CKL236" s="44"/>
      <c r="CKM236" s="44"/>
      <c r="CKN236" s="44"/>
      <c r="CKO236" s="44"/>
      <c r="CKP236" s="44"/>
      <c r="CKQ236" s="44"/>
      <c r="CKR236" s="44"/>
      <c r="CKS236" s="44"/>
      <c r="CKT236" s="44"/>
      <c r="CKU236" s="44"/>
      <c r="CKV236" s="44"/>
      <c r="CKW236" s="44"/>
      <c r="CKX236" s="44"/>
      <c r="CKY236" s="44"/>
      <c r="CKZ236" s="44"/>
      <c r="CLA236" s="44"/>
      <c r="CLB236" s="44"/>
      <c r="CLC236" s="44"/>
      <c r="CLD236" s="44"/>
      <c r="CLE236" s="44"/>
      <c r="CLF236" s="44"/>
      <c r="CLG236" s="44"/>
      <c r="CLH236" s="44"/>
      <c r="CLI236" s="44"/>
      <c r="CLJ236" s="44"/>
      <c r="CLK236" s="44"/>
      <c r="CLL236" s="44"/>
      <c r="CLM236" s="44"/>
      <c r="CLN236" s="44"/>
      <c r="CLO236" s="44"/>
      <c r="CLP236" s="44"/>
      <c r="CLQ236" s="44"/>
      <c r="CLR236" s="44"/>
      <c r="CLS236" s="44"/>
      <c r="CLT236" s="44"/>
      <c r="CLU236" s="44"/>
      <c r="CLV236" s="44"/>
      <c r="CLW236" s="44"/>
      <c r="CLX236" s="44"/>
      <c r="CLY236" s="44"/>
      <c r="CLZ236" s="44"/>
      <c r="CMA236" s="44"/>
      <c r="CMB236" s="44"/>
      <c r="CMC236" s="44"/>
      <c r="CMD236" s="44"/>
      <c r="CME236" s="44"/>
      <c r="CMF236" s="44"/>
      <c r="CMG236" s="44"/>
      <c r="CMH236" s="44"/>
      <c r="CMI236" s="44"/>
      <c r="CMJ236" s="44"/>
      <c r="CMK236" s="44"/>
      <c r="CML236" s="44"/>
      <c r="CMM236" s="44"/>
      <c r="CMN236" s="44"/>
      <c r="CMO236" s="44"/>
      <c r="CMP236" s="44"/>
      <c r="CMQ236" s="44"/>
      <c r="CMR236" s="44"/>
      <c r="CMS236" s="44"/>
      <c r="CMT236" s="44"/>
      <c r="CMU236" s="44"/>
      <c r="CMV236" s="44"/>
      <c r="CMW236" s="44"/>
      <c r="CMX236" s="44"/>
      <c r="CMY236" s="44"/>
      <c r="CMZ236" s="44"/>
      <c r="CNA236" s="44"/>
      <c r="CNB236" s="44"/>
      <c r="CNC236" s="44"/>
      <c r="CND236" s="44"/>
      <c r="CNE236" s="44"/>
      <c r="CNF236" s="44"/>
      <c r="CNG236" s="44"/>
      <c r="CNH236" s="44"/>
      <c r="CNI236" s="44"/>
      <c r="CNJ236" s="44"/>
      <c r="CNK236" s="44"/>
      <c r="CNL236" s="44"/>
      <c r="CNM236" s="44"/>
      <c r="CNN236" s="44"/>
      <c r="CNO236" s="44"/>
      <c r="CNP236" s="44"/>
      <c r="CNQ236" s="44"/>
      <c r="CNR236" s="44"/>
      <c r="CNS236" s="44"/>
      <c r="CNT236" s="44"/>
      <c r="CNU236" s="44"/>
      <c r="CNV236" s="44"/>
      <c r="CNW236" s="44"/>
      <c r="CNX236" s="44"/>
      <c r="CNY236" s="44"/>
      <c r="CNZ236" s="44"/>
      <c r="COA236" s="44"/>
      <c r="COB236" s="44"/>
      <c r="COC236" s="44"/>
      <c r="COD236" s="44"/>
      <c r="COE236" s="44"/>
      <c r="COF236" s="44"/>
      <c r="COG236" s="44"/>
      <c r="COH236" s="44"/>
      <c r="COI236" s="44"/>
      <c r="COJ236" s="44"/>
      <c r="COK236" s="44"/>
      <c r="COL236" s="44"/>
      <c r="COM236" s="44"/>
      <c r="CON236" s="44"/>
      <c r="COO236" s="44"/>
      <c r="COP236" s="44"/>
      <c r="COQ236" s="44"/>
      <c r="COR236" s="44"/>
      <c r="COS236" s="44"/>
      <c r="COT236" s="44"/>
      <c r="COU236" s="44"/>
      <c r="COV236" s="44"/>
      <c r="COW236" s="44"/>
      <c r="COX236" s="44"/>
      <c r="COY236" s="44"/>
      <c r="COZ236" s="44"/>
      <c r="CPA236" s="44"/>
      <c r="CPB236" s="44"/>
      <c r="CPC236" s="44"/>
      <c r="CPD236" s="44"/>
      <c r="CPE236" s="44"/>
      <c r="CPF236" s="44"/>
      <c r="CPG236" s="44"/>
      <c r="CPH236" s="44"/>
      <c r="CPI236" s="44"/>
      <c r="CPJ236" s="44"/>
      <c r="CPK236" s="44"/>
      <c r="CPL236" s="44"/>
      <c r="CPM236" s="44"/>
      <c r="CPN236" s="44"/>
      <c r="CPO236" s="44"/>
      <c r="CPP236" s="44"/>
      <c r="CPQ236" s="44"/>
      <c r="CPR236" s="44"/>
      <c r="CPS236" s="44"/>
      <c r="CPT236" s="44"/>
      <c r="CPU236" s="44"/>
      <c r="CPV236" s="44"/>
      <c r="CPW236" s="44"/>
      <c r="CPX236" s="44"/>
      <c r="CPY236" s="44"/>
      <c r="CPZ236" s="44"/>
      <c r="CQA236" s="44"/>
      <c r="CQB236" s="44"/>
      <c r="CQC236" s="44"/>
      <c r="CQD236" s="44"/>
      <c r="CQE236" s="44"/>
      <c r="CQF236" s="44"/>
      <c r="CQG236" s="44"/>
      <c r="CQH236" s="44"/>
      <c r="CQI236" s="44"/>
      <c r="CQJ236" s="44"/>
      <c r="CQK236" s="44"/>
      <c r="CQL236" s="44"/>
      <c r="CQM236" s="44"/>
      <c r="CQN236" s="44"/>
      <c r="CQO236" s="44"/>
      <c r="CQP236" s="44"/>
      <c r="CQQ236" s="44"/>
      <c r="CQR236" s="44"/>
      <c r="CQS236" s="44"/>
      <c r="CQT236" s="44"/>
      <c r="CQU236" s="44"/>
      <c r="CQV236" s="44"/>
      <c r="CQW236" s="44"/>
      <c r="CQX236" s="44"/>
      <c r="CQY236" s="44"/>
      <c r="CQZ236" s="44"/>
      <c r="CRA236" s="44"/>
      <c r="CRB236" s="44"/>
      <c r="CRC236" s="44"/>
      <c r="CRD236" s="44"/>
      <c r="CRE236" s="44"/>
      <c r="CRF236" s="44"/>
      <c r="CRG236" s="44"/>
      <c r="CRH236" s="44"/>
      <c r="CRI236" s="44"/>
      <c r="CRJ236" s="44"/>
      <c r="CRK236" s="44"/>
      <c r="CRL236" s="44"/>
      <c r="CRM236" s="44"/>
      <c r="CRN236" s="44"/>
      <c r="CRO236" s="44"/>
      <c r="CRP236" s="44"/>
      <c r="CRQ236" s="44"/>
      <c r="CRR236" s="44"/>
      <c r="CRS236" s="44"/>
      <c r="CRT236" s="44"/>
      <c r="CRU236" s="44"/>
      <c r="CRV236" s="44"/>
      <c r="CRW236" s="44"/>
      <c r="CRX236" s="44"/>
      <c r="CRY236" s="44"/>
      <c r="CRZ236" s="44"/>
      <c r="CSA236" s="44"/>
      <c r="CSB236" s="44"/>
      <c r="CSC236" s="44"/>
      <c r="CSD236" s="44"/>
      <c r="CSE236" s="44"/>
      <c r="CSF236" s="44"/>
      <c r="CSG236" s="44"/>
      <c r="CSH236" s="44"/>
      <c r="CSI236" s="44"/>
      <c r="CSJ236" s="44"/>
      <c r="CSK236" s="44"/>
      <c r="CSL236" s="44"/>
      <c r="CSM236" s="44"/>
      <c r="CSN236" s="44"/>
      <c r="CSO236" s="44"/>
      <c r="CSP236" s="44"/>
      <c r="CSQ236" s="44"/>
      <c r="CSR236" s="44"/>
      <c r="CSS236" s="44"/>
      <c r="CST236" s="44"/>
      <c r="CSU236" s="44"/>
      <c r="CSV236" s="44"/>
      <c r="CSW236" s="44"/>
      <c r="CSX236" s="44"/>
      <c r="CSY236" s="44"/>
      <c r="CSZ236" s="44"/>
      <c r="CTA236" s="44"/>
      <c r="CTB236" s="44"/>
      <c r="CTC236" s="44"/>
      <c r="CTD236" s="44"/>
      <c r="CTE236" s="44"/>
      <c r="CTF236" s="44"/>
      <c r="CTG236" s="44"/>
      <c r="CTH236" s="44"/>
      <c r="CTI236" s="44"/>
      <c r="CTJ236" s="44"/>
      <c r="CTK236" s="44"/>
      <c r="CTL236" s="44"/>
      <c r="CTM236" s="44"/>
      <c r="CTN236" s="44"/>
      <c r="CTO236" s="44"/>
      <c r="CTP236" s="44"/>
      <c r="CTQ236" s="44"/>
      <c r="CTR236" s="44"/>
      <c r="CTS236" s="44"/>
      <c r="CTT236" s="44"/>
      <c r="CTU236" s="44"/>
      <c r="CTV236" s="44"/>
      <c r="CTW236" s="44"/>
      <c r="CTX236" s="44"/>
      <c r="CTY236" s="44"/>
      <c r="CTZ236" s="44"/>
      <c r="CUA236" s="44"/>
      <c r="CUB236" s="44"/>
      <c r="CUC236" s="44"/>
      <c r="CUD236" s="44"/>
      <c r="CUE236" s="44"/>
      <c r="CUF236" s="44"/>
      <c r="CUG236" s="44"/>
      <c r="CUH236" s="44"/>
      <c r="CUI236" s="44"/>
      <c r="CUJ236" s="44"/>
      <c r="CUK236" s="44"/>
      <c r="CUL236" s="44"/>
      <c r="CUM236" s="44"/>
      <c r="CUN236" s="44"/>
      <c r="CUO236" s="44"/>
      <c r="CUP236" s="44"/>
      <c r="CUQ236" s="44"/>
      <c r="CUR236" s="44"/>
      <c r="CUS236" s="44"/>
      <c r="CUT236" s="44"/>
      <c r="CUU236" s="44"/>
      <c r="CUV236" s="44"/>
      <c r="CUW236" s="44"/>
      <c r="CUX236" s="44"/>
      <c r="CUY236" s="44"/>
      <c r="CUZ236" s="44"/>
      <c r="CVA236" s="44"/>
      <c r="CVB236" s="44"/>
      <c r="CVC236" s="44"/>
      <c r="CVD236" s="44"/>
      <c r="CVE236" s="44"/>
      <c r="CVF236" s="44"/>
      <c r="CVG236" s="44"/>
      <c r="CVH236" s="44"/>
      <c r="CVI236" s="44"/>
      <c r="CVJ236" s="44"/>
      <c r="CVK236" s="44"/>
      <c r="CVL236" s="44"/>
      <c r="CVM236" s="44"/>
      <c r="CVN236" s="44"/>
      <c r="CVO236" s="44"/>
      <c r="CVP236" s="44"/>
      <c r="CVQ236" s="44"/>
      <c r="CVR236" s="44"/>
      <c r="CVS236" s="44"/>
      <c r="CVT236" s="44"/>
      <c r="CVU236" s="44"/>
      <c r="CVV236" s="44"/>
      <c r="CVW236" s="44"/>
      <c r="CVX236" s="44"/>
      <c r="CVY236" s="44"/>
      <c r="CVZ236" s="44"/>
      <c r="CWA236" s="44"/>
      <c r="CWB236" s="44"/>
      <c r="CWC236" s="44"/>
      <c r="CWD236" s="44"/>
      <c r="CWE236" s="44"/>
      <c r="CWF236" s="44"/>
      <c r="CWG236" s="44"/>
      <c r="CWH236" s="44"/>
      <c r="CWI236" s="44"/>
      <c r="CWJ236" s="44"/>
      <c r="CWK236" s="44"/>
      <c r="CWL236" s="44"/>
      <c r="CWM236" s="44"/>
      <c r="CWN236" s="44"/>
      <c r="CWO236" s="44"/>
      <c r="CWP236" s="44"/>
      <c r="CWQ236" s="44"/>
      <c r="CWR236" s="44"/>
      <c r="CWS236" s="44"/>
      <c r="CWT236" s="44"/>
      <c r="CWU236" s="44"/>
      <c r="CWV236" s="44"/>
      <c r="CWW236" s="44"/>
      <c r="CWX236" s="44"/>
      <c r="CWY236" s="44"/>
      <c r="CWZ236" s="44"/>
      <c r="CXA236" s="44"/>
      <c r="CXB236" s="44"/>
      <c r="CXC236" s="44"/>
      <c r="CXD236" s="44"/>
      <c r="CXE236" s="44"/>
      <c r="CXF236" s="44"/>
      <c r="CXG236" s="44"/>
      <c r="CXH236" s="44"/>
      <c r="CXI236" s="44"/>
      <c r="CXJ236" s="44"/>
      <c r="CXK236" s="44"/>
      <c r="CXL236" s="44"/>
      <c r="CXM236" s="44"/>
      <c r="CXN236" s="44"/>
      <c r="CXO236" s="44"/>
      <c r="CXP236" s="44"/>
      <c r="CXQ236" s="44"/>
      <c r="CXR236" s="44"/>
      <c r="CXS236" s="44"/>
      <c r="CXT236" s="44"/>
      <c r="CXU236" s="44"/>
      <c r="CXV236" s="44"/>
      <c r="CXW236" s="44"/>
      <c r="CXX236" s="44"/>
      <c r="CXY236" s="44"/>
      <c r="CXZ236" s="44"/>
      <c r="CYA236" s="44"/>
      <c r="CYB236" s="44"/>
      <c r="CYC236" s="44"/>
      <c r="CYD236" s="44"/>
      <c r="CYE236" s="44"/>
      <c r="CYF236" s="44"/>
      <c r="CYG236" s="44"/>
      <c r="CYH236" s="44"/>
      <c r="CYI236" s="44"/>
      <c r="CYJ236" s="44"/>
      <c r="CYK236" s="44"/>
      <c r="CYL236" s="44"/>
      <c r="CYM236" s="44"/>
      <c r="CYN236" s="44"/>
      <c r="CYO236" s="44"/>
      <c r="CYP236" s="44"/>
      <c r="CYQ236" s="44"/>
      <c r="CYR236" s="44"/>
      <c r="CYS236" s="44"/>
      <c r="CYT236" s="44"/>
      <c r="CYU236" s="44"/>
      <c r="CYV236" s="44"/>
      <c r="CYW236" s="44"/>
      <c r="CYX236" s="44"/>
      <c r="CYY236" s="44"/>
      <c r="CYZ236" s="44"/>
      <c r="CZA236" s="44"/>
      <c r="CZB236" s="44"/>
      <c r="CZC236" s="44"/>
      <c r="CZD236" s="44"/>
      <c r="CZE236" s="44"/>
      <c r="CZF236" s="44"/>
      <c r="CZG236" s="44"/>
      <c r="CZH236" s="44"/>
      <c r="CZI236" s="44"/>
      <c r="CZJ236" s="44"/>
      <c r="CZK236" s="44"/>
      <c r="CZL236" s="44"/>
      <c r="CZM236" s="44"/>
      <c r="CZN236" s="44"/>
      <c r="CZO236" s="44"/>
      <c r="CZP236" s="44"/>
      <c r="CZQ236" s="44"/>
      <c r="CZR236" s="44"/>
      <c r="CZS236" s="44"/>
      <c r="CZT236" s="44"/>
      <c r="CZU236" s="44"/>
      <c r="CZV236" s="44"/>
      <c r="CZW236" s="44"/>
      <c r="CZX236" s="44"/>
      <c r="CZY236" s="44"/>
      <c r="CZZ236" s="44"/>
      <c r="DAA236" s="44"/>
      <c r="DAB236" s="44"/>
      <c r="DAC236" s="44"/>
      <c r="DAD236" s="44"/>
      <c r="DAE236" s="44"/>
      <c r="DAF236" s="44"/>
      <c r="DAG236" s="44"/>
      <c r="DAH236" s="44"/>
      <c r="DAI236" s="44"/>
      <c r="DAJ236" s="44"/>
      <c r="DAK236" s="44"/>
      <c r="DAL236" s="44"/>
      <c r="DAM236" s="44"/>
      <c r="DAN236" s="44"/>
      <c r="DAO236" s="44"/>
      <c r="DAP236" s="44"/>
      <c r="DAQ236" s="44"/>
      <c r="DAR236" s="44"/>
      <c r="DAS236" s="44"/>
      <c r="DAT236" s="44"/>
      <c r="DAU236" s="44"/>
      <c r="DAV236" s="44"/>
      <c r="DAW236" s="44"/>
      <c r="DAX236" s="44"/>
      <c r="DAY236" s="44"/>
      <c r="DAZ236" s="44"/>
      <c r="DBA236" s="44"/>
      <c r="DBB236" s="44"/>
      <c r="DBC236" s="44"/>
      <c r="DBD236" s="44"/>
      <c r="DBE236" s="44"/>
      <c r="DBF236" s="44"/>
      <c r="DBG236" s="44"/>
      <c r="DBH236" s="44"/>
      <c r="DBI236" s="44"/>
      <c r="DBJ236" s="44"/>
      <c r="DBK236" s="44"/>
      <c r="DBL236" s="44"/>
      <c r="DBM236" s="44"/>
      <c r="DBN236" s="44"/>
      <c r="DBO236" s="44"/>
      <c r="DBP236" s="44"/>
      <c r="DBQ236" s="44"/>
      <c r="DBR236" s="44"/>
      <c r="DBS236" s="44"/>
      <c r="DBT236" s="44"/>
      <c r="DBU236" s="44"/>
      <c r="DBV236" s="44"/>
      <c r="DBW236" s="44"/>
      <c r="DBX236" s="44"/>
      <c r="DBY236" s="44"/>
      <c r="DBZ236" s="44"/>
      <c r="DCA236" s="44"/>
      <c r="DCB236" s="44"/>
      <c r="DCC236" s="44"/>
      <c r="DCD236" s="44"/>
      <c r="DCE236" s="44"/>
      <c r="DCF236" s="44"/>
      <c r="DCG236" s="44"/>
      <c r="DCH236" s="44"/>
      <c r="DCI236" s="44"/>
      <c r="DCJ236" s="44"/>
      <c r="DCK236" s="44"/>
      <c r="DCL236" s="44"/>
      <c r="DCM236" s="44"/>
      <c r="DCN236" s="44"/>
      <c r="DCO236" s="44"/>
      <c r="DCP236" s="44"/>
      <c r="DCQ236" s="44"/>
      <c r="DCR236" s="44"/>
      <c r="DCS236" s="44"/>
      <c r="DCT236" s="44"/>
      <c r="DCU236" s="44"/>
      <c r="DCV236" s="44"/>
      <c r="DCW236" s="44"/>
      <c r="DCX236" s="44"/>
      <c r="DCY236" s="44"/>
      <c r="DCZ236" s="44"/>
      <c r="DDA236" s="44"/>
      <c r="DDB236" s="44"/>
      <c r="DDC236" s="44"/>
      <c r="DDD236" s="44"/>
      <c r="DDE236" s="44"/>
      <c r="DDF236" s="44"/>
      <c r="DDG236" s="44"/>
      <c r="DDH236" s="44"/>
      <c r="DDI236" s="44"/>
      <c r="DDJ236" s="44"/>
      <c r="DDK236" s="44"/>
      <c r="DDL236" s="44"/>
      <c r="DDM236" s="44"/>
      <c r="DDN236" s="44"/>
      <c r="DDO236" s="44"/>
      <c r="DDP236" s="44"/>
      <c r="DDQ236" s="44"/>
      <c r="DDR236" s="44"/>
      <c r="DDS236" s="44"/>
      <c r="DDT236" s="44"/>
      <c r="DDU236" s="44"/>
      <c r="DDV236" s="44"/>
      <c r="DDW236" s="44"/>
      <c r="DDX236" s="44"/>
      <c r="DDY236" s="44"/>
      <c r="DDZ236" s="44"/>
      <c r="DEA236" s="44"/>
      <c r="DEB236" s="44"/>
      <c r="DEC236" s="44"/>
      <c r="DED236" s="44"/>
      <c r="DEE236" s="44"/>
      <c r="DEF236" s="44"/>
      <c r="DEG236" s="44"/>
      <c r="DEH236" s="44"/>
      <c r="DEI236" s="44"/>
      <c r="DEJ236" s="44"/>
      <c r="DEK236" s="44"/>
      <c r="DEL236" s="44"/>
      <c r="DEM236" s="44"/>
      <c r="DEN236" s="44"/>
      <c r="DEO236" s="44"/>
      <c r="DEP236" s="44"/>
      <c r="DEQ236" s="44"/>
      <c r="DER236" s="44"/>
      <c r="DES236" s="44"/>
      <c r="DET236" s="44"/>
      <c r="DEU236" s="44"/>
      <c r="DEV236" s="44"/>
      <c r="DEW236" s="44"/>
      <c r="DEX236" s="44"/>
      <c r="DEY236" s="44"/>
      <c r="DEZ236" s="44"/>
      <c r="DFA236" s="44"/>
      <c r="DFB236" s="44"/>
      <c r="DFC236" s="44"/>
      <c r="DFD236" s="44"/>
      <c r="DFE236" s="44"/>
      <c r="DFF236" s="44"/>
      <c r="DFG236" s="44"/>
      <c r="DFH236" s="44"/>
      <c r="DFI236" s="44"/>
      <c r="DFJ236" s="44"/>
      <c r="DFK236" s="44"/>
      <c r="DFL236" s="44"/>
      <c r="DFM236" s="44"/>
      <c r="DFN236" s="44"/>
      <c r="DFO236" s="44"/>
      <c r="DFP236" s="44"/>
      <c r="DFQ236" s="44"/>
      <c r="DFR236" s="44"/>
      <c r="DFS236" s="44"/>
      <c r="DFT236" s="44"/>
      <c r="DFU236" s="44"/>
      <c r="DFV236" s="44"/>
      <c r="DFW236" s="44"/>
      <c r="DFX236" s="44"/>
      <c r="DFY236" s="44"/>
      <c r="DFZ236" s="44"/>
      <c r="DGA236" s="44"/>
      <c r="DGB236" s="44"/>
      <c r="DGC236" s="44"/>
      <c r="DGD236" s="44"/>
      <c r="DGE236" s="44"/>
      <c r="DGF236" s="44"/>
      <c r="DGG236" s="44"/>
      <c r="DGH236" s="44"/>
      <c r="DGI236" s="44"/>
      <c r="DGJ236" s="44"/>
      <c r="DGK236" s="44"/>
      <c r="DGL236" s="44"/>
      <c r="DGM236" s="44"/>
      <c r="DGN236" s="44"/>
      <c r="DGO236" s="44"/>
      <c r="DGP236" s="44"/>
      <c r="DGQ236" s="44"/>
      <c r="DGR236" s="44"/>
      <c r="DGS236" s="44"/>
      <c r="DGT236" s="44"/>
      <c r="DGU236" s="44"/>
      <c r="DGV236" s="44"/>
      <c r="DGW236" s="44"/>
      <c r="DGX236" s="44"/>
      <c r="DGY236" s="44"/>
      <c r="DGZ236" s="44"/>
      <c r="DHA236" s="44"/>
      <c r="DHB236" s="44"/>
      <c r="DHC236" s="44"/>
      <c r="DHD236" s="44"/>
      <c r="DHE236" s="44"/>
      <c r="DHF236" s="44"/>
      <c r="DHG236" s="44"/>
      <c r="DHH236" s="44"/>
      <c r="DHI236" s="44"/>
      <c r="DHJ236" s="44"/>
      <c r="DHK236" s="44"/>
      <c r="DHL236" s="44"/>
      <c r="DHM236" s="44"/>
      <c r="DHN236" s="44"/>
      <c r="DHO236" s="44"/>
      <c r="DHP236" s="44"/>
      <c r="DHQ236" s="44"/>
      <c r="DHR236" s="44"/>
      <c r="DHS236" s="44"/>
      <c r="DHT236" s="44"/>
      <c r="DHU236" s="44"/>
      <c r="DHV236" s="44"/>
      <c r="DHW236" s="44"/>
      <c r="DHX236" s="44"/>
      <c r="DHY236" s="44"/>
      <c r="DHZ236" s="44"/>
      <c r="DIA236" s="44"/>
      <c r="DIB236" s="44"/>
      <c r="DIC236" s="44"/>
      <c r="DID236" s="44"/>
      <c r="DIE236" s="44"/>
      <c r="DIF236" s="44"/>
      <c r="DIG236" s="44"/>
      <c r="DIH236" s="44"/>
      <c r="DII236" s="44"/>
      <c r="DIJ236" s="44"/>
      <c r="DIK236" s="44"/>
      <c r="DIL236" s="44"/>
      <c r="DIM236" s="44"/>
      <c r="DIN236" s="44"/>
      <c r="DIO236" s="44"/>
      <c r="DIP236" s="44"/>
      <c r="DIQ236" s="44"/>
      <c r="DIR236" s="44"/>
      <c r="DIS236" s="44"/>
      <c r="DIT236" s="44"/>
      <c r="DIU236" s="44"/>
      <c r="DIV236" s="44"/>
      <c r="DIW236" s="44"/>
      <c r="DIX236" s="44"/>
      <c r="DIY236" s="44"/>
      <c r="DIZ236" s="44"/>
      <c r="DJA236" s="44"/>
      <c r="DJB236" s="44"/>
      <c r="DJC236" s="44"/>
      <c r="DJD236" s="44"/>
      <c r="DJE236" s="44"/>
      <c r="DJF236" s="44"/>
      <c r="DJG236" s="44"/>
      <c r="DJH236" s="44"/>
      <c r="DJI236" s="44"/>
      <c r="DJJ236" s="44"/>
      <c r="DJK236" s="44"/>
      <c r="DJL236" s="44"/>
      <c r="DJM236" s="44"/>
      <c r="DJN236" s="44"/>
      <c r="DJO236" s="44"/>
      <c r="DJP236" s="44"/>
      <c r="DJQ236" s="44"/>
      <c r="DJR236" s="44"/>
      <c r="DJS236" s="44"/>
      <c r="DJT236" s="44"/>
      <c r="DJU236" s="44"/>
      <c r="DJV236" s="44"/>
      <c r="DJW236" s="44"/>
      <c r="DJX236" s="44"/>
      <c r="DJY236" s="44"/>
      <c r="DJZ236" s="44"/>
      <c r="DKA236" s="44"/>
      <c r="DKB236" s="44"/>
      <c r="DKC236" s="44"/>
      <c r="DKD236" s="44"/>
      <c r="DKE236" s="44"/>
      <c r="DKF236" s="44"/>
      <c r="DKG236" s="44"/>
      <c r="DKH236" s="44"/>
      <c r="DKI236" s="44"/>
      <c r="DKJ236" s="44"/>
      <c r="DKK236" s="44"/>
      <c r="DKL236" s="44"/>
      <c r="DKM236" s="44"/>
      <c r="DKN236" s="44"/>
      <c r="DKO236" s="44"/>
      <c r="DKP236" s="44"/>
      <c r="DKQ236" s="44"/>
      <c r="DKR236" s="44"/>
      <c r="DKS236" s="44"/>
      <c r="DKT236" s="44"/>
      <c r="DKU236" s="44"/>
      <c r="DKV236" s="44"/>
      <c r="DKW236" s="44"/>
      <c r="DKX236" s="44"/>
      <c r="DKY236" s="44"/>
      <c r="DKZ236" s="44"/>
      <c r="DLA236" s="44"/>
      <c r="DLB236" s="44"/>
      <c r="DLC236" s="44"/>
      <c r="DLD236" s="44"/>
      <c r="DLE236" s="44"/>
      <c r="DLF236" s="44"/>
      <c r="DLG236" s="44"/>
      <c r="DLH236" s="44"/>
      <c r="DLI236" s="44"/>
      <c r="DLJ236" s="44"/>
      <c r="DLK236" s="44"/>
      <c r="DLL236" s="44"/>
      <c r="DLM236" s="44"/>
      <c r="DLN236" s="44"/>
      <c r="DLO236" s="44"/>
      <c r="DLP236" s="44"/>
      <c r="DLQ236" s="44"/>
      <c r="DLR236" s="44"/>
      <c r="DLS236" s="44"/>
      <c r="DLT236" s="44"/>
      <c r="DLU236" s="44"/>
      <c r="DLV236" s="44"/>
      <c r="DLW236" s="44"/>
      <c r="DLX236" s="44"/>
      <c r="DLY236" s="44"/>
      <c r="DLZ236" s="44"/>
      <c r="DMA236" s="44"/>
      <c r="DMB236" s="44"/>
      <c r="DMC236" s="44"/>
      <c r="DMD236" s="44"/>
      <c r="DME236" s="44"/>
      <c r="DMF236" s="44"/>
      <c r="DMG236" s="44"/>
      <c r="DMH236" s="44"/>
      <c r="DMI236" s="44"/>
      <c r="DMJ236" s="44"/>
      <c r="DMK236" s="44"/>
      <c r="DML236" s="44"/>
      <c r="DMM236" s="44"/>
      <c r="DMN236" s="44"/>
      <c r="DMO236" s="44"/>
      <c r="DMP236" s="44"/>
      <c r="DMQ236" s="44"/>
      <c r="DMR236" s="44"/>
      <c r="DMS236" s="44"/>
      <c r="DMT236" s="44"/>
      <c r="DMU236" s="44"/>
      <c r="DMV236" s="44"/>
      <c r="DMW236" s="44"/>
      <c r="DMX236" s="44"/>
      <c r="DMY236" s="44"/>
      <c r="DMZ236" s="44"/>
      <c r="DNA236" s="44"/>
      <c r="DNB236" s="44"/>
      <c r="DNC236" s="44"/>
      <c r="DND236" s="44"/>
      <c r="DNE236" s="44"/>
      <c r="DNF236" s="44"/>
      <c r="DNG236" s="44"/>
      <c r="DNH236" s="44"/>
      <c r="DNI236" s="44"/>
      <c r="DNJ236" s="44"/>
      <c r="DNK236" s="44"/>
      <c r="DNL236" s="44"/>
      <c r="DNM236" s="44"/>
      <c r="DNN236" s="44"/>
      <c r="DNO236" s="44"/>
      <c r="DNP236" s="44"/>
      <c r="DNQ236" s="44"/>
      <c r="DNR236" s="44"/>
      <c r="DNS236" s="44"/>
      <c r="DNT236" s="44"/>
      <c r="DNU236" s="44"/>
      <c r="DNV236" s="44"/>
      <c r="DNW236" s="44"/>
      <c r="DNX236" s="44"/>
      <c r="DNY236" s="44"/>
      <c r="DNZ236" s="44"/>
      <c r="DOA236" s="44"/>
      <c r="DOB236" s="44"/>
      <c r="DOC236" s="44"/>
      <c r="DOD236" s="44"/>
      <c r="DOE236" s="44"/>
      <c r="DOF236" s="44"/>
      <c r="DOG236" s="44"/>
      <c r="DOH236" s="44"/>
      <c r="DOI236" s="44"/>
      <c r="DOJ236" s="44"/>
      <c r="DOK236" s="44"/>
      <c r="DOL236" s="44"/>
      <c r="DOM236" s="44"/>
      <c r="DON236" s="44"/>
      <c r="DOO236" s="44"/>
      <c r="DOP236" s="44"/>
      <c r="DOQ236" s="44"/>
      <c r="DOR236" s="44"/>
      <c r="DOS236" s="44"/>
      <c r="DOT236" s="44"/>
      <c r="DOU236" s="44"/>
      <c r="DOV236" s="44"/>
      <c r="DOW236" s="44"/>
      <c r="DOX236" s="44"/>
      <c r="DOY236" s="44"/>
      <c r="DOZ236" s="44"/>
      <c r="DPA236" s="44"/>
      <c r="DPB236" s="44"/>
      <c r="DPC236" s="44"/>
      <c r="DPD236" s="44"/>
      <c r="DPE236" s="44"/>
      <c r="DPF236" s="44"/>
      <c r="DPG236" s="44"/>
      <c r="DPH236" s="44"/>
      <c r="DPI236" s="44"/>
      <c r="DPJ236" s="44"/>
      <c r="DPK236" s="44"/>
      <c r="DPL236" s="44"/>
      <c r="DPM236" s="44"/>
      <c r="DPN236" s="44"/>
      <c r="DPO236" s="44"/>
      <c r="DPP236" s="44"/>
      <c r="DPQ236" s="44"/>
      <c r="DPR236" s="44"/>
      <c r="DPS236" s="44"/>
      <c r="DPT236" s="44"/>
      <c r="DPU236" s="44"/>
      <c r="DPV236" s="44"/>
      <c r="DPW236" s="44"/>
      <c r="DPX236" s="44"/>
      <c r="DPY236" s="44"/>
      <c r="DPZ236" s="44"/>
      <c r="DQA236" s="44"/>
      <c r="DQB236" s="44"/>
      <c r="DQC236" s="44"/>
      <c r="DQD236" s="44"/>
      <c r="DQE236" s="44"/>
      <c r="DQF236" s="44"/>
      <c r="DQG236" s="44"/>
      <c r="DQH236" s="44"/>
      <c r="DQI236" s="44"/>
      <c r="DQJ236" s="44"/>
      <c r="DQK236" s="44"/>
      <c r="DQL236" s="44"/>
      <c r="DQM236" s="44"/>
      <c r="DQN236" s="44"/>
      <c r="DQO236" s="44"/>
      <c r="DQP236" s="44"/>
      <c r="DQQ236" s="44"/>
      <c r="DQR236" s="44"/>
      <c r="DQS236" s="44"/>
      <c r="DQT236" s="44"/>
      <c r="DQU236" s="44"/>
      <c r="DQV236" s="44"/>
      <c r="DQW236" s="44"/>
      <c r="DQX236" s="44"/>
      <c r="DQY236" s="44"/>
      <c r="DQZ236" s="44"/>
      <c r="DRA236" s="44"/>
      <c r="DRB236" s="44"/>
      <c r="DRC236" s="44"/>
      <c r="DRD236" s="44"/>
      <c r="DRE236" s="44"/>
      <c r="DRF236" s="44"/>
      <c r="DRG236" s="44"/>
      <c r="DRH236" s="44"/>
      <c r="DRI236" s="44"/>
      <c r="DRJ236" s="44"/>
      <c r="DRK236" s="44"/>
      <c r="DRL236" s="44"/>
      <c r="DRM236" s="44"/>
      <c r="DRN236" s="44"/>
      <c r="DRO236" s="44"/>
      <c r="DRP236" s="44"/>
      <c r="DRQ236" s="44"/>
      <c r="DRR236" s="44"/>
      <c r="DRS236" s="44"/>
      <c r="DRT236" s="44"/>
      <c r="DRU236" s="44"/>
      <c r="DRV236" s="44"/>
      <c r="DRW236" s="44"/>
      <c r="DRX236" s="44"/>
      <c r="DRY236" s="44"/>
      <c r="DRZ236" s="44"/>
      <c r="DSA236" s="44"/>
      <c r="DSB236" s="44"/>
      <c r="DSC236" s="44"/>
      <c r="DSD236" s="44"/>
      <c r="DSE236" s="44"/>
      <c r="DSF236" s="44"/>
      <c r="DSG236" s="44"/>
      <c r="DSH236" s="44"/>
      <c r="DSI236" s="44"/>
      <c r="DSJ236" s="44"/>
      <c r="DSK236" s="44"/>
      <c r="DSL236" s="44"/>
      <c r="DSM236" s="44"/>
      <c r="DSN236" s="44"/>
      <c r="DSO236" s="44"/>
      <c r="DSP236" s="44"/>
      <c r="DSQ236" s="44"/>
      <c r="DSR236" s="44"/>
      <c r="DSS236" s="44"/>
      <c r="DST236" s="44"/>
      <c r="DSU236" s="44"/>
      <c r="DSV236" s="44"/>
      <c r="DSW236" s="44"/>
      <c r="DSX236" s="44"/>
      <c r="DSY236" s="44"/>
      <c r="DSZ236" s="44"/>
      <c r="DTA236" s="44"/>
      <c r="DTB236" s="44"/>
      <c r="DTC236" s="44"/>
      <c r="DTD236" s="44"/>
      <c r="DTE236" s="44"/>
      <c r="DTF236" s="44"/>
      <c r="DTG236" s="44"/>
      <c r="DTH236" s="44"/>
      <c r="DTI236" s="44"/>
      <c r="DTJ236" s="44"/>
      <c r="DTK236" s="44"/>
      <c r="DTL236" s="44"/>
      <c r="DTM236" s="44"/>
      <c r="DTN236" s="44"/>
      <c r="DTO236" s="44"/>
      <c r="DTP236" s="44"/>
      <c r="DTQ236" s="44"/>
      <c r="DTR236" s="44"/>
      <c r="DTS236" s="44"/>
      <c r="DTT236" s="44"/>
      <c r="DTU236" s="44"/>
      <c r="DTV236" s="44"/>
      <c r="DTW236" s="44"/>
      <c r="DTX236" s="44"/>
      <c r="DTY236" s="44"/>
      <c r="DTZ236" s="44"/>
      <c r="DUA236" s="44"/>
      <c r="DUB236" s="44"/>
      <c r="DUC236" s="44"/>
      <c r="DUD236" s="44"/>
      <c r="DUE236" s="44"/>
      <c r="DUF236" s="44"/>
      <c r="DUG236" s="44"/>
      <c r="DUH236" s="44"/>
      <c r="DUI236" s="44"/>
      <c r="DUJ236" s="44"/>
      <c r="DUK236" s="44"/>
      <c r="DUL236" s="44"/>
      <c r="DUM236" s="44"/>
      <c r="DUN236" s="44"/>
      <c r="DUO236" s="44"/>
      <c r="DUP236" s="44"/>
      <c r="DUQ236" s="44"/>
      <c r="DUR236" s="44"/>
      <c r="DUS236" s="44"/>
      <c r="DUT236" s="44"/>
      <c r="DUU236" s="44"/>
      <c r="DUV236" s="44"/>
      <c r="DUW236" s="44"/>
      <c r="DUX236" s="44"/>
      <c r="DUY236" s="44"/>
      <c r="DUZ236" s="44"/>
      <c r="DVA236" s="44"/>
      <c r="DVB236" s="44"/>
      <c r="DVC236" s="44"/>
      <c r="DVD236" s="44"/>
      <c r="DVE236" s="44"/>
      <c r="DVF236" s="44"/>
      <c r="DVG236" s="44"/>
      <c r="DVH236" s="44"/>
      <c r="DVI236" s="44"/>
      <c r="DVJ236" s="44"/>
      <c r="DVK236" s="44"/>
      <c r="DVL236" s="44"/>
      <c r="DVM236" s="44"/>
      <c r="DVN236" s="44"/>
      <c r="DVO236" s="44"/>
      <c r="DVP236" s="44"/>
      <c r="DVQ236" s="44"/>
      <c r="DVR236" s="44"/>
      <c r="DVS236" s="44"/>
      <c r="DVT236" s="44"/>
      <c r="DVU236" s="44"/>
      <c r="DVV236" s="44"/>
      <c r="DVW236" s="44"/>
      <c r="DVX236" s="44"/>
      <c r="DVY236" s="44"/>
      <c r="DVZ236" s="44"/>
      <c r="DWA236" s="44"/>
      <c r="DWB236" s="44"/>
      <c r="DWC236" s="44"/>
      <c r="DWD236" s="44"/>
      <c r="DWE236" s="44"/>
      <c r="DWF236" s="44"/>
      <c r="DWG236" s="44"/>
      <c r="DWH236" s="44"/>
      <c r="DWI236" s="44"/>
      <c r="DWJ236" s="44"/>
      <c r="DWK236" s="44"/>
      <c r="DWL236" s="44"/>
      <c r="DWM236" s="44"/>
      <c r="DWN236" s="44"/>
      <c r="DWO236" s="44"/>
      <c r="DWP236" s="44"/>
      <c r="DWQ236" s="44"/>
      <c r="DWR236" s="44"/>
      <c r="DWS236" s="44"/>
      <c r="DWT236" s="44"/>
      <c r="DWU236" s="44"/>
      <c r="DWV236" s="44"/>
      <c r="DWW236" s="44"/>
      <c r="DWX236" s="44"/>
      <c r="DWY236" s="44"/>
      <c r="DWZ236" s="44"/>
      <c r="DXA236" s="44"/>
      <c r="DXB236" s="44"/>
      <c r="DXC236" s="44"/>
      <c r="DXD236" s="44"/>
      <c r="DXE236" s="44"/>
      <c r="DXF236" s="44"/>
      <c r="DXG236" s="44"/>
      <c r="DXH236" s="44"/>
      <c r="DXI236" s="44"/>
      <c r="DXJ236" s="44"/>
      <c r="DXK236" s="44"/>
      <c r="DXL236" s="44"/>
      <c r="DXM236" s="44"/>
      <c r="DXN236" s="44"/>
      <c r="DXO236" s="44"/>
      <c r="DXP236" s="44"/>
      <c r="DXQ236" s="44"/>
      <c r="DXR236" s="44"/>
      <c r="DXS236" s="44"/>
      <c r="DXT236" s="44"/>
      <c r="DXU236" s="44"/>
      <c r="DXV236" s="44"/>
      <c r="DXW236" s="44"/>
      <c r="DXX236" s="44"/>
      <c r="DXY236" s="44"/>
      <c r="DXZ236" s="44"/>
      <c r="DYA236" s="44"/>
      <c r="DYB236" s="44"/>
      <c r="DYC236" s="44"/>
      <c r="DYD236" s="44"/>
      <c r="DYE236" s="44"/>
      <c r="DYF236" s="44"/>
      <c r="DYG236" s="44"/>
      <c r="DYH236" s="44"/>
      <c r="DYI236" s="44"/>
      <c r="DYJ236" s="44"/>
      <c r="DYK236" s="44"/>
      <c r="DYL236" s="44"/>
      <c r="DYM236" s="44"/>
      <c r="DYN236" s="44"/>
      <c r="DYO236" s="44"/>
      <c r="DYP236" s="44"/>
      <c r="DYQ236" s="44"/>
      <c r="DYR236" s="44"/>
      <c r="DYS236" s="44"/>
      <c r="DYT236" s="44"/>
      <c r="DYU236" s="44"/>
      <c r="DYV236" s="44"/>
      <c r="DYW236" s="44"/>
      <c r="DYX236" s="44"/>
      <c r="DYY236" s="44"/>
      <c r="DYZ236" s="44"/>
      <c r="DZA236" s="44"/>
      <c r="DZB236" s="44"/>
      <c r="DZC236" s="44"/>
      <c r="DZD236" s="44"/>
      <c r="DZE236" s="44"/>
      <c r="DZF236" s="44"/>
      <c r="DZG236" s="44"/>
      <c r="DZH236" s="44"/>
      <c r="DZI236" s="44"/>
      <c r="DZJ236" s="44"/>
      <c r="DZK236" s="44"/>
      <c r="DZL236" s="44"/>
      <c r="DZM236" s="44"/>
      <c r="DZN236" s="44"/>
      <c r="DZO236" s="44"/>
      <c r="DZP236" s="44"/>
      <c r="DZQ236" s="44"/>
      <c r="DZR236" s="44"/>
      <c r="DZS236" s="44"/>
      <c r="DZT236" s="44"/>
      <c r="DZU236" s="44"/>
      <c r="DZV236" s="44"/>
      <c r="DZW236" s="44"/>
      <c r="DZX236" s="44"/>
      <c r="DZY236" s="44"/>
      <c r="DZZ236" s="44"/>
      <c r="EAA236" s="44"/>
      <c r="EAB236" s="44"/>
      <c r="EAC236" s="44"/>
      <c r="EAD236" s="44"/>
      <c r="EAE236" s="44"/>
      <c r="EAF236" s="44"/>
      <c r="EAG236" s="44"/>
      <c r="EAH236" s="44"/>
      <c r="EAI236" s="44"/>
      <c r="EAJ236" s="44"/>
      <c r="EAK236" s="44"/>
      <c r="EAL236" s="44"/>
      <c r="EAM236" s="44"/>
      <c r="EAN236" s="44"/>
      <c r="EAO236" s="44"/>
      <c r="EAP236" s="44"/>
      <c r="EAQ236" s="44"/>
      <c r="EAR236" s="44"/>
      <c r="EAS236" s="44"/>
      <c r="EAT236" s="44"/>
      <c r="EAU236" s="44"/>
      <c r="EAV236" s="44"/>
      <c r="EAW236" s="44"/>
      <c r="EAX236" s="44"/>
      <c r="EAY236" s="44"/>
      <c r="EAZ236" s="44"/>
      <c r="EBA236" s="44"/>
      <c r="EBB236" s="44"/>
      <c r="EBC236" s="44"/>
      <c r="EBD236" s="44"/>
      <c r="EBE236" s="44"/>
      <c r="EBF236" s="44"/>
      <c r="EBG236" s="44"/>
      <c r="EBH236" s="44"/>
      <c r="EBI236" s="44"/>
      <c r="EBJ236" s="44"/>
      <c r="EBK236" s="44"/>
      <c r="EBL236" s="44"/>
      <c r="EBM236" s="44"/>
      <c r="EBN236" s="44"/>
      <c r="EBO236" s="44"/>
      <c r="EBP236" s="44"/>
      <c r="EBQ236" s="44"/>
      <c r="EBR236" s="44"/>
      <c r="EBS236" s="44"/>
      <c r="EBT236" s="44"/>
      <c r="EBU236" s="44"/>
      <c r="EBV236" s="44"/>
      <c r="EBW236" s="44"/>
      <c r="EBX236" s="44"/>
      <c r="EBY236" s="44"/>
      <c r="EBZ236" s="44"/>
      <c r="ECA236" s="44"/>
      <c r="ECB236" s="44"/>
      <c r="ECC236" s="44"/>
      <c r="ECD236" s="44"/>
      <c r="ECE236" s="44"/>
      <c r="ECF236" s="44"/>
      <c r="ECG236" s="44"/>
      <c r="ECH236" s="44"/>
      <c r="ECI236" s="44"/>
      <c r="ECJ236" s="44"/>
      <c r="ECK236" s="44"/>
      <c r="ECL236" s="44"/>
      <c r="ECM236" s="44"/>
      <c r="ECN236" s="44"/>
      <c r="ECO236" s="44"/>
      <c r="ECP236" s="44"/>
      <c r="ECQ236" s="44"/>
      <c r="ECR236" s="44"/>
      <c r="ECS236" s="44"/>
      <c r="ECT236" s="44"/>
      <c r="ECU236" s="44"/>
      <c r="ECV236" s="44"/>
      <c r="ECW236" s="44"/>
      <c r="ECX236" s="44"/>
      <c r="ECY236" s="44"/>
      <c r="ECZ236" s="44"/>
      <c r="EDA236" s="44"/>
      <c r="EDB236" s="44"/>
      <c r="EDC236" s="44"/>
      <c r="EDD236" s="44"/>
      <c r="EDE236" s="44"/>
      <c r="EDF236" s="44"/>
      <c r="EDG236" s="44"/>
      <c r="EDH236" s="44"/>
      <c r="EDI236" s="44"/>
      <c r="EDJ236" s="44"/>
      <c r="EDK236" s="44"/>
      <c r="EDL236" s="44"/>
      <c r="EDM236" s="44"/>
      <c r="EDN236" s="44"/>
      <c r="EDO236" s="44"/>
      <c r="EDP236" s="44"/>
      <c r="EDQ236" s="44"/>
      <c r="EDR236" s="44"/>
      <c r="EDS236" s="44"/>
      <c r="EDT236" s="44"/>
      <c r="EDU236" s="44"/>
      <c r="EDV236" s="44"/>
      <c r="EDW236" s="44"/>
      <c r="EDX236" s="44"/>
      <c r="EDY236" s="44"/>
      <c r="EDZ236" s="44"/>
      <c r="EEA236" s="44"/>
      <c r="EEB236" s="44"/>
      <c r="EEC236" s="44"/>
      <c r="EED236" s="44"/>
      <c r="EEE236" s="44"/>
      <c r="EEF236" s="44"/>
      <c r="EEG236" s="44"/>
      <c r="EEH236" s="44"/>
      <c r="EEI236" s="44"/>
      <c r="EEJ236" s="44"/>
      <c r="EEK236" s="44"/>
      <c r="EEL236" s="44"/>
      <c r="EEM236" s="44"/>
      <c r="EEN236" s="44"/>
      <c r="EEO236" s="44"/>
      <c r="EEP236" s="44"/>
      <c r="EEQ236" s="44"/>
      <c r="EER236" s="44"/>
      <c r="EES236" s="44"/>
      <c r="EET236" s="44"/>
      <c r="EEU236" s="44"/>
      <c r="EEV236" s="44"/>
      <c r="EEW236" s="44"/>
      <c r="EEX236" s="44"/>
      <c r="EEY236" s="44"/>
      <c r="EEZ236" s="44"/>
      <c r="EFA236" s="44"/>
      <c r="EFB236" s="44"/>
      <c r="EFC236" s="44"/>
      <c r="EFD236" s="44"/>
      <c r="EFE236" s="44"/>
      <c r="EFF236" s="44"/>
      <c r="EFG236" s="44"/>
      <c r="EFH236" s="44"/>
      <c r="EFI236" s="44"/>
      <c r="EFJ236" s="44"/>
      <c r="EFK236" s="44"/>
      <c r="EFL236" s="44"/>
      <c r="EFM236" s="44"/>
      <c r="EFN236" s="44"/>
      <c r="EFO236" s="44"/>
      <c r="EFP236" s="44"/>
      <c r="EFQ236" s="44"/>
      <c r="EFR236" s="44"/>
      <c r="EFS236" s="44"/>
      <c r="EFT236" s="44"/>
      <c r="EFU236" s="44"/>
      <c r="EFV236" s="44"/>
      <c r="EFW236" s="44"/>
      <c r="EFX236" s="44"/>
      <c r="EFY236" s="44"/>
      <c r="EFZ236" s="44"/>
      <c r="EGA236" s="44"/>
      <c r="EGB236" s="44"/>
      <c r="EGC236" s="44"/>
      <c r="EGD236" s="44"/>
      <c r="EGE236" s="44"/>
      <c r="EGF236" s="44"/>
      <c r="EGG236" s="44"/>
      <c r="EGH236" s="44"/>
      <c r="EGI236" s="44"/>
      <c r="EGJ236" s="44"/>
      <c r="EGK236" s="44"/>
      <c r="EGL236" s="44"/>
      <c r="EGM236" s="44"/>
      <c r="EGN236" s="44"/>
      <c r="EGO236" s="44"/>
      <c r="EGP236" s="44"/>
      <c r="EGQ236" s="44"/>
      <c r="EGR236" s="44"/>
      <c r="EGS236" s="44"/>
      <c r="EGT236" s="44"/>
      <c r="EGU236" s="44"/>
      <c r="EGV236" s="44"/>
      <c r="EGW236" s="44"/>
      <c r="EGX236" s="44"/>
      <c r="EGY236" s="44"/>
      <c r="EGZ236" s="44"/>
      <c r="EHA236" s="44"/>
      <c r="EHB236" s="44"/>
      <c r="EHC236" s="44"/>
      <c r="EHD236" s="44"/>
      <c r="EHE236" s="44"/>
      <c r="EHF236" s="44"/>
      <c r="EHG236" s="44"/>
      <c r="EHH236" s="44"/>
      <c r="EHI236" s="44"/>
      <c r="EHJ236" s="44"/>
      <c r="EHK236" s="44"/>
      <c r="EHL236" s="44"/>
      <c r="EHM236" s="44"/>
      <c r="EHN236" s="44"/>
      <c r="EHO236" s="44"/>
      <c r="EHP236" s="44"/>
      <c r="EHQ236" s="44"/>
      <c r="EHR236" s="44"/>
      <c r="EHS236" s="44"/>
      <c r="EHT236" s="44"/>
      <c r="EHU236" s="44"/>
      <c r="EHV236" s="44"/>
      <c r="EHW236" s="44"/>
      <c r="EHX236" s="44"/>
      <c r="EHY236" s="44"/>
      <c r="EHZ236" s="44"/>
      <c r="EIA236" s="44"/>
      <c r="EIB236" s="44"/>
      <c r="EIC236" s="44"/>
      <c r="EID236" s="44"/>
      <c r="EIE236" s="44"/>
      <c r="EIF236" s="44"/>
      <c r="EIG236" s="44"/>
      <c r="EIH236" s="44"/>
      <c r="EII236" s="44"/>
      <c r="EIJ236" s="44"/>
      <c r="EIK236" s="44"/>
      <c r="EIL236" s="44"/>
      <c r="EIM236" s="44"/>
      <c r="EIN236" s="44"/>
      <c r="EIO236" s="44"/>
      <c r="EIP236" s="44"/>
      <c r="EIQ236" s="44"/>
      <c r="EIR236" s="44"/>
      <c r="EIS236" s="44"/>
      <c r="EIT236" s="44"/>
      <c r="EIU236" s="44"/>
      <c r="EIV236" s="44"/>
      <c r="EIW236" s="44"/>
      <c r="EIX236" s="44"/>
      <c r="EIY236" s="44"/>
      <c r="EIZ236" s="44"/>
      <c r="EJA236" s="44"/>
      <c r="EJB236" s="44"/>
      <c r="EJC236" s="44"/>
      <c r="EJD236" s="44"/>
      <c r="EJE236" s="44"/>
      <c r="EJF236" s="44"/>
      <c r="EJG236" s="44"/>
      <c r="EJH236" s="44"/>
      <c r="EJI236" s="44"/>
      <c r="EJJ236" s="44"/>
      <c r="EJK236" s="44"/>
      <c r="EJL236" s="44"/>
      <c r="EJM236" s="44"/>
      <c r="EJN236" s="44"/>
      <c r="EJO236" s="44"/>
      <c r="EJP236" s="44"/>
      <c r="EJQ236" s="44"/>
      <c r="EJR236" s="44"/>
      <c r="EJS236" s="44"/>
      <c r="EJT236" s="44"/>
      <c r="EJU236" s="44"/>
      <c r="EJV236" s="44"/>
      <c r="EJW236" s="44"/>
      <c r="EJX236" s="44"/>
      <c r="EJY236" s="44"/>
      <c r="EJZ236" s="44"/>
      <c r="EKA236" s="44"/>
      <c r="EKB236" s="44"/>
      <c r="EKC236" s="44"/>
      <c r="EKD236" s="44"/>
      <c r="EKE236" s="44"/>
      <c r="EKF236" s="44"/>
      <c r="EKG236" s="44"/>
      <c r="EKH236" s="44"/>
      <c r="EKI236" s="44"/>
      <c r="EKJ236" s="44"/>
      <c r="EKK236" s="44"/>
      <c r="EKL236" s="44"/>
      <c r="EKM236" s="44"/>
      <c r="EKN236" s="44"/>
      <c r="EKO236" s="44"/>
      <c r="EKP236" s="44"/>
      <c r="EKQ236" s="44"/>
      <c r="EKR236" s="44"/>
      <c r="EKS236" s="44"/>
      <c r="EKT236" s="44"/>
      <c r="EKU236" s="44"/>
      <c r="EKV236" s="44"/>
      <c r="EKW236" s="44"/>
      <c r="EKX236" s="44"/>
      <c r="EKY236" s="44"/>
      <c r="EKZ236" s="44"/>
      <c r="ELA236" s="44"/>
      <c r="ELB236" s="44"/>
      <c r="ELC236" s="44"/>
      <c r="ELD236" s="44"/>
      <c r="ELE236" s="44"/>
      <c r="ELF236" s="44"/>
      <c r="ELG236" s="44"/>
      <c r="ELH236" s="44"/>
      <c r="ELI236" s="44"/>
      <c r="ELJ236" s="44"/>
      <c r="ELK236" s="44"/>
      <c r="ELL236" s="44"/>
      <c r="ELM236" s="44"/>
      <c r="ELN236" s="44"/>
      <c r="ELO236" s="44"/>
      <c r="ELP236" s="44"/>
      <c r="ELQ236" s="44"/>
      <c r="ELR236" s="44"/>
      <c r="ELS236" s="44"/>
      <c r="ELT236" s="44"/>
      <c r="ELU236" s="44"/>
      <c r="ELV236" s="44"/>
      <c r="ELW236" s="44"/>
      <c r="ELX236" s="44"/>
      <c r="ELY236" s="44"/>
      <c r="ELZ236" s="44"/>
      <c r="EMA236" s="44"/>
      <c r="EMB236" s="44"/>
      <c r="EMC236" s="44"/>
      <c r="EMD236" s="44"/>
      <c r="EME236" s="44"/>
      <c r="EMF236" s="44"/>
      <c r="EMG236" s="44"/>
      <c r="EMH236" s="44"/>
      <c r="EMI236" s="44"/>
      <c r="EMJ236" s="44"/>
      <c r="EMK236" s="44"/>
      <c r="EML236" s="44"/>
      <c r="EMM236" s="44"/>
      <c r="EMN236" s="44"/>
      <c r="EMO236" s="44"/>
      <c r="EMP236" s="44"/>
      <c r="EMQ236" s="44"/>
      <c r="EMR236" s="44"/>
      <c r="EMS236" s="44"/>
      <c r="EMT236" s="44"/>
      <c r="EMU236" s="44"/>
      <c r="EMV236" s="44"/>
      <c r="EMW236" s="44"/>
      <c r="EMX236" s="44"/>
      <c r="EMY236" s="44"/>
      <c r="EMZ236" s="44"/>
      <c r="ENA236" s="44"/>
      <c r="ENB236" s="44"/>
      <c r="ENC236" s="44"/>
      <c r="END236" s="44"/>
      <c r="ENE236" s="44"/>
      <c r="ENF236" s="44"/>
      <c r="ENG236" s="44"/>
      <c r="ENH236" s="44"/>
      <c r="ENI236" s="44"/>
      <c r="ENJ236" s="44"/>
      <c r="ENK236" s="44"/>
      <c r="ENL236" s="44"/>
      <c r="ENM236" s="44"/>
      <c r="ENN236" s="44"/>
      <c r="ENO236" s="44"/>
      <c r="ENP236" s="44"/>
      <c r="ENQ236" s="44"/>
      <c r="ENR236" s="44"/>
      <c r="ENS236" s="44"/>
      <c r="ENT236" s="44"/>
      <c r="ENU236" s="44"/>
      <c r="ENV236" s="44"/>
      <c r="ENW236" s="44"/>
      <c r="ENX236" s="44"/>
      <c r="ENY236" s="44"/>
      <c r="ENZ236" s="44"/>
      <c r="EOA236" s="44"/>
      <c r="EOB236" s="44"/>
      <c r="EOC236" s="44"/>
      <c r="EOD236" s="44"/>
      <c r="EOE236" s="44"/>
      <c r="EOF236" s="44"/>
      <c r="EOG236" s="44"/>
      <c r="EOH236" s="44"/>
      <c r="EOI236" s="44"/>
      <c r="EOJ236" s="44"/>
      <c r="EOK236" s="44"/>
      <c r="EOL236" s="44"/>
      <c r="EOM236" s="44"/>
      <c r="EON236" s="44"/>
      <c r="EOO236" s="44"/>
      <c r="EOP236" s="44"/>
      <c r="EOQ236" s="44"/>
      <c r="EOR236" s="44"/>
      <c r="EOS236" s="44"/>
      <c r="EOT236" s="44"/>
      <c r="EOU236" s="44"/>
      <c r="EOV236" s="44"/>
      <c r="EOW236" s="44"/>
      <c r="EOX236" s="44"/>
      <c r="EOY236" s="44"/>
      <c r="EOZ236" s="44"/>
      <c r="EPA236" s="44"/>
      <c r="EPB236" s="44"/>
      <c r="EPC236" s="44"/>
      <c r="EPD236" s="44"/>
      <c r="EPE236" s="44"/>
      <c r="EPF236" s="44"/>
      <c r="EPG236" s="44"/>
      <c r="EPH236" s="44"/>
      <c r="EPI236" s="44"/>
      <c r="EPJ236" s="44"/>
      <c r="EPK236" s="44"/>
      <c r="EPL236" s="44"/>
      <c r="EPM236" s="44"/>
      <c r="EPN236" s="44"/>
      <c r="EPO236" s="44"/>
      <c r="EPP236" s="44"/>
      <c r="EPQ236" s="44"/>
      <c r="EPR236" s="44"/>
      <c r="EPS236" s="44"/>
      <c r="EPT236" s="44"/>
      <c r="EPU236" s="44"/>
      <c r="EPV236" s="44"/>
      <c r="EPW236" s="44"/>
      <c r="EPX236" s="44"/>
      <c r="EPY236" s="44"/>
      <c r="EPZ236" s="44"/>
      <c r="EQA236" s="44"/>
      <c r="EQB236" s="44"/>
      <c r="EQC236" s="44"/>
      <c r="EQD236" s="44"/>
      <c r="EQE236" s="44"/>
      <c r="EQF236" s="44"/>
      <c r="EQG236" s="44"/>
      <c r="EQH236" s="44"/>
      <c r="EQI236" s="44"/>
      <c r="EQJ236" s="44"/>
      <c r="EQK236" s="44"/>
      <c r="EQL236" s="44"/>
      <c r="EQM236" s="44"/>
      <c r="EQN236" s="44"/>
      <c r="EQO236" s="44"/>
      <c r="EQP236" s="44"/>
      <c r="EQQ236" s="44"/>
      <c r="EQR236" s="44"/>
      <c r="EQS236" s="44"/>
      <c r="EQT236" s="44"/>
      <c r="EQU236" s="44"/>
      <c r="EQV236" s="44"/>
      <c r="EQW236" s="44"/>
      <c r="EQX236" s="44"/>
      <c r="EQY236" s="44"/>
      <c r="EQZ236" s="44"/>
      <c r="ERA236" s="44"/>
      <c r="ERB236" s="44"/>
      <c r="ERC236" s="44"/>
      <c r="ERD236" s="44"/>
      <c r="ERE236" s="44"/>
      <c r="ERF236" s="44"/>
      <c r="ERG236" s="44"/>
      <c r="ERH236" s="44"/>
      <c r="ERI236" s="44"/>
      <c r="ERJ236" s="44"/>
      <c r="ERK236" s="44"/>
      <c r="ERL236" s="44"/>
      <c r="ERM236" s="44"/>
      <c r="ERN236" s="44"/>
      <c r="ERO236" s="44"/>
      <c r="ERP236" s="44"/>
      <c r="ERQ236" s="44"/>
      <c r="ERR236" s="44"/>
      <c r="ERS236" s="44"/>
      <c r="ERT236" s="44"/>
      <c r="ERU236" s="44"/>
      <c r="ERV236" s="44"/>
      <c r="ERW236" s="44"/>
      <c r="ERX236" s="44"/>
      <c r="ERY236" s="44"/>
      <c r="ERZ236" s="44"/>
      <c r="ESA236" s="44"/>
      <c r="ESB236" s="44"/>
      <c r="ESC236" s="44"/>
      <c r="ESD236" s="44"/>
      <c r="ESE236" s="44"/>
      <c r="ESF236" s="44"/>
      <c r="ESG236" s="44"/>
      <c r="ESH236" s="44"/>
      <c r="ESI236" s="44"/>
      <c r="ESJ236" s="44"/>
      <c r="ESK236" s="44"/>
      <c r="ESL236" s="44"/>
      <c r="ESM236" s="44"/>
      <c r="ESN236" s="44"/>
      <c r="ESO236" s="44"/>
      <c r="ESP236" s="44"/>
      <c r="ESQ236" s="44"/>
      <c r="ESR236" s="44"/>
      <c r="ESS236" s="44"/>
      <c r="EST236" s="44"/>
      <c r="ESU236" s="44"/>
      <c r="ESV236" s="44"/>
      <c r="ESW236" s="44"/>
      <c r="ESX236" s="44"/>
      <c r="ESY236" s="44"/>
      <c r="ESZ236" s="44"/>
      <c r="ETA236" s="44"/>
      <c r="ETB236" s="44"/>
      <c r="ETC236" s="44"/>
      <c r="ETD236" s="44"/>
      <c r="ETE236" s="44"/>
      <c r="ETF236" s="44"/>
      <c r="ETG236" s="44"/>
      <c r="ETH236" s="44"/>
      <c r="ETI236" s="44"/>
      <c r="ETJ236" s="44"/>
      <c r="ETK236" s="44"/>
      <c r="ETL236" s="44"/>
      <c r="ETM236" s="44"/>
      <c r="ETN236" s="44"/>
      <c r="ETO236" s="44"/>
      <c r="ETP236" s="44"/>
      <c r="ETQ236" s="44"/>
      <c r="ETR236" s="44"/>
      <c r="ETS236" s="44"/>
      <c r="ETT236" s="44"/>
      <c r="ETU236" s="44"/>
      <c r="ETV236" s="44"/>
      <c r="ETW236" s="44"/>
      <c r="ETX236" s="44"/>
      <c r="ETY236" s="44"/>
      <c r="ETZ236" s="44"/>
      <c r="EUA236" s="44"/>
      <c r="EUB236" s="44"/>
      <c r="EUC236" s="44"/>
      <c r="EUD236" s="44"/>
      <c r="EUE236" s="44"/>
      <c r="EUF236" s="44"/>
      <c r="EUG236" s="44"/>
      <c r="EUH236" s="44"/>
      <c r="EUI236" s="44"/>
      <c r="EUJ236" s="44"/>
      <c r="EUK236" s="44"/>
      <c r="EUL236" s="44"/>
      <c r="EUM236" s="44"/>
      <c r="EUN236" s="44"/>
      <c r="EUO236" s="44"/>
      <c r="EUP236" s="44"/>
      <c r="EUQ236" s="44"/>
      <c r="EUR236" s="44"/>
      <c r="EUS236" s="44"/>
      <c r="EUT236" s="44"/>
      <c r="EUU236" s="44"/>
      <c r="EUV236" s="44"/>
      <c r="EUW236" s="44"/>
      <c r="EUX236" s="44"/>
      <c r="EUY236" s="44"/>
      <c r="EUZ236" s="44"/>
      <c r="EVA236" s="44"/>
      <c r="EVB236" s="44"/>
      <c r="EVC236" s="44"/>
      <c r="EVD236" s="44"/>
      <c r="EVE236" s="44"/>
      <c r="EVF236" s="44"/>
      <c r="EVG236" s="44"/>
      <c r="EVH236" s="44"/>
      <c r="EVI236" s="44"/>
      <c r="EVJ236" s="44"/>
      <c r="EVK236" s="44"/>
      <c r="EVL236" s="44"/>
      <c r="EVM236" s="44"/>
      <c r="EVN236" s="44"/>
      <c r="EVO236" s="44"/>
      <c r="EVP236" s="44"/>
      <c r="EVQ236" s="44"/>
      <c r="EVR236" s="44"/>
      <c r="EVS236" s="44"/>
      <c r="EVT236" s="44"/>
      <c r="EVU236" s="44"/>
      <c r="EVV236" s="44"/>
      <c r="EVW236" s="44"/>
      <c r="EVX236" s="44"/>
      <c r="EVY236" s="44"/>
      <c r="EVZ236" s="44"/>
      <c r="EWA236" s="44"/>
      <c r="EWB236" s="44"/>
      <c r="EWC236" s="44"/>
      <c r="EWD236" s="44"/>
      <c r="EWE236" s="44"/>
      <c r="EWF236" s="44"/>
      <c r="EWG236" s="44"/>
      <c r="EWH236" s="44"/>
      <c r="EWI236" s="44"/>
      <c r="EWJ236" s="44"/>
      <c r="EWK236" s="44"/>
      <c r="EWL236" s="44"/>
      <c r="EWM236" s="44"/>
      <c r="EWN236" s="44"/>
      <c r="EWO236" s="44"/>
      <c r="EWP236" s="44"/>
      <c r="EWQ236" s="44"/>
      <c r="EWR236" s="44"/>
      <c r="EWS236" s="44"/>
      <c r="EWT236" s="44"/>
      <c r="EWU236" s="44"/>
      <c r="EWV236" s="44"/>
      <c r="EWW236" s="44"/>
      <c r="EWX236" s="44"/>
      <c r="EWY236" s="44"/>
      <c r="EWZ236" s="44"/>
      <c r="EXA236" s="44"/>
      <c r="EXB236" s="44"/>
      <c r="EXC236" s="44"/>
      <c r="EXD236" s="44"/>
      <c r="EXE236" s="44"/>
      <c r="EXF236" s="44"/>
      <c r="EXG236" s="44"/>
      <c r="EXH236" s="44"/>
      <c r="EXI236" s="44"/>
      <c r="EXJ236" s="44"/>
      <c r="EXK236" s="44"/>
      <c r="EXL236" s="44"/>
      <c r="EXM236" s="44"/>
      <c r="EXN236" s="44"/>
      <c r="EXO236" s="44"/>
      <c r="EXP236" s="44"/>
      <c r="EXQ236" s="44"/>
      <c r="EXR236" s="44"/>
      <c r="EXS236" s="44"/>
      <c r="EXT236" s="44"/>
      <c r="EXU236" s="44"/>
      <c r="EXV236" s="44"/>
      <c r="EXW236" s="44"/>
      <c r="EXX236" s="44"/>
      <c r="EXY236" s="44"/>
      <c r="EXZ236" s="44"/>
      <c r="EYA236" s="44"/>
      <c r="EYB236" s="44"/>
      <c r="EYC236" s="44"/>
      <c r="EYD236" s="44"/>
      <c r="EYE236" s="44"/>
      <c r="EYF236" s="44"/>
      <c r="EYG236" s="44"/>
      <c r="EYH236" s="44"/>
      <c r="EYI236" s="44"/>
      <c r="EYJ236" s="44"/>
      <c r="EYK236" s="44"/>
      <c r="EYL236" s="44"/>
      <c r="EYM236" s="44"/>
      <c r="EYN236" s="44"/>
      <c r="EYO236" s="44"/>
      <c r="EYP236" s="44"/>
      <c r="EYQ236" s="44"/>
      <c r="EYR236" s="44"/>
      <c r="EYS236" s="44"/>
      <c r="EYT236" s="44"/>
      <c r="EYU236" s="44"/>
      <c r="EYV236" s="44"/>
      <c r="EYW236" s="44"/>
      <c r="EYX236" s="44"/>
      <c r="EYY236" s="44"/>
      <c r="EYZ236" s="44"/>
      <c r="EZA236" s="44"/>
      <c r="EZB236" s="44"/>
      <c r="EZC236" s="44"/>
      <c r="EZD236" s="44"/>
      <c r="EZE236" s="44"/>
      <c r="EZF236" s="44"/>
      <c r="EZG236" s="44"/>
      <c r="EZH236" s="44"/>
      <c r="EZI236" s="44"/>
      <c r="EZJ236" s="44"/>
      <c r="EZK236" s="44"/>
      <c r="EZL236" s="44"/>
      <c r="EZM236" s="44"/>
      <c r="EZN236" s="44"/>
      <c r="EZO236" s="44"/>
      <c r="EZP236" s="44"/>
      <c r="EZQ236" s="44"/>
      <c r="EZR236" s="44"/>
      <c r="EZS236" s="44"/>
      <c r="EZT236" s="44"/>
      <c r="EZU236" s="44"/>
      <c r="EZV236" s="44"/>
      <c r="EZW236" s="44"/>
      <c r="EZX236" s="44"/>
      <c r="EZY236" s="44"/>
      <c r="EZZ236" s="44"/>
      <c r="FAA236" s="44"/>
      <c r="FAB236" s="44"/>
      <c r="FAC236" s="44"/>
      <c r="FAD236" s="44"/>
      <c r="FAE236" s="44"/>
      <c r="FAF236" s="44"/>
      <c r="FAG236" s="44"/>
      <c r="FAH236" s="44"/>
      <c r="FAI236" s="44"/>
      <c r="FAJ236" s="44"/>
      <c r="FAK236" s="44"/>
      <c r="FAL236" s="44"/>
      <c r="FAM236" s="44"/>
      <c r="FAN236" s="44"/>
      <c r="FAO236" s="44"/>
      <c r="FAP236" s="44"/>
      <c r="FAQ236" s="44"/>
      <c r="FAR236" s="44"/>
      <c r="FAS236" s="44"/>
      <c r="FAT236" s="44"/>
      <c r="FAU236" s="44"/>
      <c r="FAV236" s="44"/>
      <c r="FAW236" s="44"/>
      <c r="FAX236" s="44"/>
      <c r="FAY236" s="44"/>
      <c r="FAZ236" s="44"/>
      <c r="FBA236" s="44"/>
      <c r="FBB236" s="44"/>
      <c r="FBC236" s="44"/>
      <c r="FBD236" s="44"/>
      <c r="FBE236" s="44"/>
      <c r="FBF236" s="44"/>
      <c r="FBG236" s="44"/>
      <c r="FBH236" s="44"/>
      <c r="FBI236" s="44"/>
      <c r="FBJ236" s="44"/>
      <c r="FBK236" s="44"/>
      <c r="FBL236" s="44"/>
      <c r="FBM236" s="44"/>
      <c r="FBN236" s="44"/>
      <c r="FBO236" s="44"/>
      <c r="FBP236" s="44"/>
      <c r="FBQ236" s="44"/>
      <c r="FBR236" s="44"/>
      <c r="FBS236" s="44"/>
      <c r="FBT236" s="44"/>
      <c r="FBU236" s="44"/>
      <c r="FBV236" s="44"/>
      <c r="FBW236" s="44"/>
      <c r="FBX236" s="44"/>
      <c r="FBY236" s="44"/>
      <c r="FBZ236" s="44"/>
      <c r="FCA236" s="44"/>
      <c r="FCB236" s="44"/>
      <c r="FCC236" s="44"/>
      <c r="FCD236" s="44"/>
      <c r="FCE236" s="44"/>
      <c r="FCF236" s="44"/>
      <c r="FCG236" s="44"/>
      <c r="FCH236" s="44"/>
      <c r="FCI236" s="44"/>
      <c r="FCJ236" s="44"/>
      <c r="FCK236" s="44"/>
      <c r="FCL236" s="44"/>
      <c r="FCM236" s="44"/>
      <c r="FCN236" s="44"/>
      <c r="FCO236" s="44"/>
      <c r="FCP236" s="44"/>
      <c r="FCQ236" s="44"/>
      <c r="FCR236" s="44"/>
      <c r="FCS236" s="44"/>
      <c r="FCT236" s="44"/>
      <c r="FCU236" s="44"/>
      <c r="FCV236" s="44"/>
      <c r="FCW236" s="44"/>
      <c r="FCX236" s="44"/>
      <c r="FCY236" s="44"/>
      <c r="FCZ236" s="44"/>
      <c r="FDA236" s="44"/>
      <c r="FDB236" s="44"/>
      <c r="FDC236" s="44"/>
      <c r="FDD236" s="44"/>
      <c r="FDE236" s="44"/>
      <c r="FDF236" s="44"/>
      <c r="FDG236" s="44"/>
      <c r="FDH236" s="44"/>
      <c r="FDI236" s="44"/>
      <c r="FDJ236" s="44"/>
      <c r="FDK236" s="44"/>
      <c r="FDL236" s="44"/>
      <c r="FDM236" s="44"/>
      <c r="FDN236" s="44"/>
      <c r="FDO236" s="44"/>
      <c r="FDP236" s="44"/>
      <c r="FDQ236" s="44"/>
      <c r="FDR236" s="44"/>
      <c r="FDS236" s="44"/>
      <c r="FDT236" s="44"/>
      <c r="FDU236" s="44"/>
      <c r="FDV236" s="44"/>
      <c r="FDW236" s="44"/>
      <c r="FDX236" s="44"/>
      <c r="FDY236" s="44"/>
      <c r="FDZ236" s="44"/>
      <c r="FEA236" s="44"/>
      <c r="FEB236" s="44"/>
      <c r="FEC236" s="44"/>
      <c r="FED236" s="44"/>
      <c r="FEE236" s="44"/>
      <c r="FEF236" s="44"/>
      <c r="FEG236" s="44"/>
      <c r="FEH236" s="44"/>
      <c r="FEI236" s="44"/>
      <c r="FEJ236" s="44"/>
      <c r="FEK236" s="44"/>
      <c r="FEL236" s="44"/>
      <c r="FEM236" s="44"/>
      <c r="FEN236" s="44"/>
      <c r="FEO236" s="44"/>
      <c r="FEP236" s="44"/>
      <c r="FEQ236" s="44"/>
      <c r="FER236" s="44"/>
      <c r="FES236" s="44"/>
      <c r="FET236" s="44"/>
      <c r="FEU236" s="44"/>
      <c r="FEV236" s="44"/>
      <c r="FEW236" s="44"/>
      <c r="FEX236" s="44"/>
      <c r="FEY236" s="44"/>
      <c r="FEZ236" s="44"/>
      <c r="FFA236" s="44"/>
      <c r="FFB236" s="44"/>
      <c r="FFC236" s="44"/>
      <c r="FFD236" s="44"/>
      <c r="FFE236" s="44"/>
      <c r="FFF236" s="44"/>
      <c r="FFG236" s="44"/>
      <c r="FFH236" s="44"/>
      <c r="FFI236" s="44"/>
      <c r="FFJ236" s="44"/>
      <c r="FFK236" s="44"/>
      <c r="FFL236" s="44"/>
      <c r="FFM236" s="44"/>
      <c r="FFN236" s="44"/>
      <c r="FFO236" s="44"/>
      <c r="FFP236" s="44"/>
      <c r="FFQ236" s="44"/>
      <c r="FFR236" s="44"/>
      <c r="FFS236" s="44"/>
      <c r="FFT236" s="44"/>
      <c r="FFU236" s="44"/>
      <c r="FFV236" s="44"/>
      <c r="FFW236" s="44"/>
      <c r="FFX236" s="44"/>
      <c r="FFY236" s="44"/>
      <c r="FFZ236" s="44"/>
      <c r="FGA236" s="44"/>
      <c r="FGB236" s="44"/>
      <c r="FGC236" s="44"/>
      <c r="FGD236" s="44"/>
      <c r="FGE236" s="44"/>
      <c r="FGF236" s="44"/>
      <c r="FGG236" s="44"/>
      <c r="FGH236" s="44"/>
      <c r="FGI236" s="44"/>
      <c r="FGJ236" s="44"/>
      <c r="FGK236" s="44"/>
      <c r="FGL236" s="44"/>
      <c r="FGM236" s="44"/>
      <c r="FGN236" s="44"/>
      <c r="FGO236" s="44"/>
      <c r="FGP236" s="44"/>
      <c r="FGQ236" s="44"/>
      <c r="FGR236" s="44"/>
      <c r="FGS236" s="44"/>
      <c r="FGT236" s="44"/>
      <c r="FGU236" s="44"/>
      <c r="FGV236" s="44"/>
      <c r="FGW236" s="44"/>
      <c r="FGX236" s="44"/>
      <c r="FGY236" s="44"/>
      <c r="FGZ236" s="44"/>
      <c r="FHA236" s="44"/>
      <c r="FHB236" s="44"/>
      <c r="FHC236" s="44"/>
      <c r="FHD236" s="44"/>
      <c r="FHE236" s="44"/>
      <c r="FHF236" s="44"/>
      <c r="FHG236" s="44"/>
      <c r="FHH236" s="44"/>
      <c r="FHI236" s="44"/>
      <c r="FHJ236" s="44"/>
      <c r="FHK236" s="44"/>
      <c r="FHL236" s="44"/>
      <c r="FHM236" s="44"/>
      <c r="FHN236" s="44"/>
      <c r="FHO236" s="44"/>
      <c r="FHP236" s="44"/>
      <c r="FHQ236" s="44"/>
      <c r="FHR236" s="44"/>
      <c r="FHS236" s="44"/>
      <c r="FHT236" s="44"/>
      <c r="FHU236" s="44"/>
      <c r="FHV236" s="44"/>
      <c r="FHW236" s="44"/>
      <c r="FHX236" s="44"/>
      <c r="FHY236" s="44"/>
      <c r="FHZ236" s="44"/>
      <c r="FIA236" s="44"/>
      <c r="FIB236" s="44"/>
      <c r="FIC236" s="44"/>
      <c r="FID236" s="44"/>
      <c r="FIE236" s="44"/>
      <c r="FIF236" s="44"/>
      <c r="FIG236" s="44"/>
      <c r="FIH236" s="44"/>
      <c r="FII236" s="44"/>
      <c r="FIJ236" s="44"/>
      <c r="FIK236" s="44"/>
      <c r="FIL236" s="44"/>
      <c r="FIM236" s="44"/>
      <c r="FIN236" s="44"/>
      <c r="FIO236" s="44"/>
      <c r="FIP236" s="44"/>
      <c r="FIQ236" s="44"/>
      <c r="FIR236" s="44"/>
      <c r="FIS236" s="44"/>
      <c r="FIT236" s="44"/>
      <c r="FIU236" s="44"/>
      <c r="FIV236" s="44"/>
      <c r="FIW236" s="44"/>
      <c r="FIX236" s="44"/>
      <c r="FIY236" s="44"/>
      <c r="FIZ236" s="44"/>
      <c r="FJA236" s="44"/>
      <c r="FJB236" s="44"/>
      <c r="FJC236" s="44"/>
      <c r="FJD236" s="44"/>
      <c r="FJE236" s="44"/>
      <c r="FJF236" s="44"/>
      <c r="FJG236" s="44"/>
      <c r="FJH236" s="44"/>
      <c r="FJI236" s="44"/>
      <c r="FJJ236" s="44"/>
      <c r="FJK236" s="44"/>
      <c r="FJL236" s="44"/>
      <c r="FJM236" s="44"/>
      <c r="FJN236" s="44"/>
      <c r="FJO236" s="44"/>
      <c r="FJP236" s="44"/>
      <c r="FJQ236" s="44"/>
      <c r="FJR236" s="44"/>
      <c r="FJS236" s="44"/>
      <c r="FJT236" s="44"/>
      <c r="FJU236" s="44"/>
      <c r="FJV236" s="44"/>
      <c r="FJW236" s="44"/>
      <c r="FJX236" s="44"/>
      <c r="FJY236" s="44"/>
      <c r="FJZ236" s="44"/>
      <c r="FKA236" s="44"/>
      <c r="FKB236" s="44"/>
      <c r="FKC236" s="44"/>
      <c r="FKD236" s="44"/>
      <c r="FKE236" s="44"/>
      <c r="FKF236" s="44"/>
      <c r="FKG236" s="44"/>
      <c r="FKH236" s="44"/>
      <c r="FKI236" s="44"/>
      <c r="FKJ236" s="44"/>
      <c r="FKK236" s="44"/>
      <c r="FKL236" s="44"/>
      <c r="FKM236" s="44"/>
      <c r="FKN236" s="44"/>
      <c r="FKO236" s="44"/>
      <c r="FKP236" s="44"/>
      <c r="FKQ236" s="44"/>
      <c r="FKR236" s="44"/>
      <c r="FKS236" s="44"/>
      <c r="FKT236" s="44"/>
      <c r="FKU236" s="44"/>
      <c r="FKV236" s="44"/>
      <c r="FKW236" s="44"/>
      <c r="FKX236" s="44"/>
      <c r="FKY236" s="44"/>
      <c r="FKZ236" s="44"/>
      <c r="FLA236" s="44"/>
      <c r="FLB236" s="44"/>
      <c r="FLC236" s="44"/>
      <c r="FLD236" s="44"/>
      <c r="FLE236" s="44"/>
      <c r="FLF236" s="44"/>
      <c r="FLG236" s="44"/>
      <c r="FLH236" s="44"/>
      <c r="FLI236" s="44"/>
      <c r="FLJ236" s="44"/>
      <c r="FLK236" s="44"/>
      <c r="FLL236" s="44"/>
      <c r="FLM236" s="44"/>
      <c r="FLN236" s="44"/>
      <c r="FLO236" s="44"/>
      <c r="FLP236" s="44"/>
      <c r="FLQ236" s="44"/>
      <c r="FLR236" s="44"/>
      <c r="FLS236" s="44"/>
      <c r="FLT236" s="44"/>
      <c r="FLU236" s="44"/>
      <c r="FLV236" s="44"/>
      <c r="FLW236" s="44"/>
      <c r="FLX236" s="44"/>
      <c r="FLY236" s="44"/>
      <c r="FLZ236" s="44"/>
      <c r="FMA236" s="44"/>
      <c r="FMB236" s="44"/>
      <c r="FMC236" s="44"/>
      <c r="FMD236" s="44"/>
      <c r="FME236" s="44"/>
      <c r="FMF236" s="44"/>
      <c r="FMG236" s="44"/>
      <c r="FMH236" s="44"/>
      <c r="FMI236" s="44"/>
      <c r="FMJ236" s="44"/>
      <c r="FMK236" s="44"/>
      <c r="FML236" s="44"/>
      <c r="FMM236" s="44"/>
      <c r="FMN236" s="44"/>
      <c r="FMO236" s="44"/>
      <c r="FMP236" s="44"/>
      <c r="FMQ236" s="44"/>
      <c r="FMR236" s="44"/>
      <c r="FMS236" s="44"/>
      <c r="FMT236" s="44"/>
      <c r="FMU236" s="44"/>
      <c r="FMV236" s="44"/>
      <c r="FMW236" s="44"/>
      <c r="FMX236" s="44"/>
      <c r="FMY236" s="44"/>
      <c r="FMZ236" s="44"/>
      <c r="FNA236" s="44"/>
      <c r="FNB236" s="44"/>
      <c r="FNC236" s="44"/>
      <c r="FND236" s="44"/>
      <c r="FNE236" s="44"/>
      <c r="FNF236" s="44"/>
      <c r="FNG236" s="44"/>
      <c r="FNH236" s="44"/>
      <c r="FNI236" s="44"/>
      <c r="FNJ236" s="44"/>
      <c r="FNK236" s="44"/>
      <c r="FNL236" s="44"/>
      <c r="FNM236" s="44"/>
      <c r="FNN236" s="44"/>
      <c r="FNO236" s="44"/>
      <c r="FNP236" s="44"/>
      <c r="FNQ236" s="44"/>
      <c r="FNR236" s="44"/>
      <c r="FNS236" s="44"/>
      <c r="FNT236" s="44"/>
      <c r="FNU236" s="44"/>
      <c r="FNV236" s="44"/>
      <c r="FNW236" s="44"/>
      <c r="FNX236" s="44"/>
      <c r="FNY236" s="44"/>
      <c r="FNZ236" s="44"/>
      <c r="FOA236" s="44"/>
      <c r="FOB236" s="44"/>
      <c r="FOC236" s="44"/>
      <c r="FOD236" s="44"/>
      <c r="FOE236" s="44"/>
      <c r="FOF236" s="44"/>
      <c r="FOG236" s="44"/>
      <c r="FOH236" s="44"/>
      <c r="FOI236" s="44"/>
      <c r="FOJ236" s="44"/>
      <c r="FOK236" s="44"/>
      <c r="FOL236" s="44"/>
      <c r="FOM236" s="44"/>
      <c r="FON236" s="44"/>
      <c r="FOO236" s="44"/>
      <c r="FOP236" s="44"/>
      <c r="FOQ236" s="44"/>
      <c r="FOR236" s="44"/>
      <c r="FOS236" s="44"/>
      <c r="FOT236" s="44"/>
      <c r="FOU236" s="44"/>
      <c r="FOV236" s="44"/>
      <c r="FOW236" s="44"/>
      <c r="FOX236" s="44"/>
      <c r="FOY236" s="44"/>
      <c r="FOZ236" s="44"/>
      <c r="FPA236" s="44"/>
      <c r="FPB236" s="44"/>
      <c r="FPC236" s="44"/>
      <c r="FPD236" s="44"/>
      <c r="FPE236" s="44"/>
      <c r="FPF236" s="44"/>
      <c r="FPG236" s="44"/>
      <c r="FPH236" s="44"/>
      <c r="FPI236" s="44"/>
      <c r="FPJ236" s="44"/>
      <c r="FPK236" s="44"/>
      <c r="FPL236" s="44"/>
      <c r="FPM236" s="44"/>
      <c r="FPN236" s="44"/>
      <c r="FPO236" s="44"/>
      <c r="FPP236" s="44"/>
      <c r="FPQ236" s="44"/>
      <c r="FPR236" s="44"/>
      <c r="FPS236" s="44"/>
      <c r="FPT236" s="44"/>
      <c r="FPU236" s="44"/>
      <c r="FPV236" s="44"/>
      <c r="FPW236" s="44"/>
      <c r="FPX236" s="44"/>
      <c r="FPY236" s="44"/>
      <c r="FPZ236" s="44"/>
      <c r="FQA236" s="44"/>
      <c r="FQB236" s="44"/>
      <c r="FQC236" s="44"/>
      <c r="FQD236" s="44"/>
      <c r="FQE236" s="44"/>
      <c r="FQF236" s="44"/>
      <c r="FQG236" s="44"/>
      <c r="FQH236" s="44"/>
      <c r="FQI236" s="44"/>
      <c r="FQJ236" s="44"/>
      <c r="FQK236" s="44"/>
      <c r="FQL236" s="44"/>
      <c r="FQM236" s="44"/>
      <c r="FQN236" s="44"/>
      <c r="FQO236" s="44"/>
      <c r="FQP236" s="44"/>
      <c r="FQQ236" s="44"/>
      <c r="FQR236" s="44"/>
      <c r="FQS236" s="44"/>
      <c r="FQT236" s="44"/>
      <c r="FQU236" s="44"/>
      <c r="FQV236" s="44"/>
      <c r="FQW236" s="44"/>
      <c r="FQX236" s="44"/>
      <c r="FQY236" s="44"/>
      <c r="FQZ236" s="44"/>
      <c r="FRA236" s="44"/>
      <c r="FRB236" s="44"/>
      <c r="FRC236" s="44"/>
      <c r="FRD236" s="44"/>
      <c r="FRE236" s="44"/>
      <c r="FRF236" s="44"/>
      <c r="FRG236" s="44"/>
      <c r="FRH236" s="44"/>
      <c r="FRI236" s="44"/>
      <c r="FRJ236" s="44"/>
      <c r="FRK236" s="44"/>
      <c r="FRL236" s="44"/>
      <c r="FRM236" s="44"/>
      <c r="FRN236" s="44"/>
      <c r="FRO236" s="44"/>
      <c r="FRP236" s="44"/>
      <c r="FRQ236" s="44"/>
      <c r="FRR236" s="44"/>
      <c r="FRS236" s="44"/>
      <c r="FRT236" s="44"/>
      <c r="FRU236" s="44"/>
      <c r="FRV236" s="44"/>
      <c r="FRW236" s="44"/>
      <c r="FRX236" s="44"/>
      <c r="FRY236" s="44"/>
      <c r="FRZ236" s="44"/>
      <c r="FSA236" s="44"/>
      <c r="FSB236" s="44"/>
      <c r="FSC236" s="44"/>
      <c r="FSD236" s="44"/>
      <c r="FSE236" s="44"/>
      <c r="FSF236" s="44"/>
      <c r="FSG236" s="44"/>
      <c r="FSH236" s="44"/>
      <c r="FSI236" s="44"/>
      <c r="FSJ236" s="44"/>
      <c r="FSK236" s="44"/>
      <c r="FSL236" s="44"/>
      <c r="FSM236" s="44"/>
      <c r="FSN236" s="44"/>
      <c r="FSO236" s="44"/>
      <c r="FSP236" s="44"/>
      <c r="FSQ236" s="44"/>
      <c r="FSR236" s="44"/>
      <c r="FSS236" s="44"/>
      <c r="FST236" s="44"/>
      <c r="FSU236" s="44"/>
      <c r="FSV236" s="44"/>
      <c r="FSW236" s="44"/>
      <c r="FSX236" s="44"/>
      <c r="FSY236" s="44"/>
      <c r="FSZ236" s="44"/>
      <c r="FTA236" s="44"/>
      <c r="FTB236" s="44"/>
      <c r="FTC236" s="44"/>
      <c r="FTD236" s="44"/>
      <c r="FTE236" s="44"/>
      <c r="FTF236" s="44"/>
      <c r="FTG236" s="44"/>
      <c r="FTH236" s="44"/>
      <c r="FTI236" s="44"/>
      <c r="FTJ236" s="44"/>
      <c r="FTK236" s="44"/>
      <c r="FTL236" s="44"/>
      <c r="FTM236" s="44"/>
      <c r="FTN236" s="44"/>
      <c r="FTO236" s="44"/>
      <c r="FTP236" s="44"/>
      <c r="FTQ236" s="44"/>
      <c r="FTR236" s="44"/>
      <c r="FTS236" s="44"/>
      <c r="FTT236" s="44"/>
      <c r="FTU236" s="44"/>
      <c r="FTV236" s="44"/>
      <c r="FTW236" s="44"/>
      <c r="FTX236" s="44"/>
      <c r="FTY236" s="44"/>
      <c r="FTZ236" s="44"/>
      <c r="FUA236" s="44"/>
      <c r="FUB236" s="44"/>
      <c r="FUC236" s="44"/>
      <c r="FUD236" s="44"/>
      <c r="FUE236" s="44"/>
      <c r="FUF236" s="44"/>
      <c r="FUG236" s="44"/>
      <c r="FUH236" s="44"/>
      <c r="FUI236" s="44"/>
      <c r="FUJ236" s="44"/>
      <c r="FUK236" s="44"/>
      <c r="FUL236" s="44"/>
      <c r="FUM236" s="44"/>
      <c r="FUN236" s="44"/>
      <c r="FUO236" s="44"/>
      <c r="FUP236" s="44"/>
      <c r="FUQ236" s="44"/>
      <c r="FUR236" s="44"/>
      <c r="FUS236" s="44"/>
      <c r="FUT236" s="44"/>
      <c r="FUU236" s="44"/>
      <c r="FUV236" s="44"/>
      <c r="FUW236" s="44"/>
      <c r="FUX236" s="44"/>
      <c r="FUY236" s="44"/>
      <c r="FUZ236" s="44"/>
      <c r="FVA236" s="44"/>
      <c r="FVB236" s="44"/>
      <c r="FVC236" s="44"/>
      <c r="FVD236" s="44"/>
      <c r="FVE236" s="44"/>
      <c r="FVF236" s="44"/>
      <c r="FVG236" s="44"/>
      <c r="FVH236" s="44"/>
      <c r="FVI236" s="44"/>
      <c r="FVJ236" s="44"/>
      <c r="FVK236" s="44"/>
      <c r="FVL236" s="44"/>
      <c r="FVM236" s="44"/>
      <c r="FVN236" s="44"/>
      <c r="FVO236" s="44"/>
      <c r="FVP236" s="44"/>
      <c r="FVQ236" s="44"/>
      <c r="FVR236" s="44"/>
      <c r="FVS236" s="44"/>
      <c r="FVT236" s="44"/>
      <c r="FVU236" s="44"/>
      <c r="FVV236" s="44"/>
      <c r="FVW236" s="44"/>
      <c r="FVX236" s="44"/>
      <c r="FVY236" s="44"/>
      <c r="FVZ236" s="44"/>
      <c r="FWA236" s="44"/>
      <c r="FWB236" s="44"/>
      <c r="FWC236" s="44"/>
      <c r="FWD236" s="44"/>
      <c r="FWE236" s="44"/>
      <c r="FWF236" s="44"/>
      <c r="FWG236" s="44"/>
      <c r="FWH236" s="44"/>
      <c r="FWI236" s="44"/>
      <c r="FWJ236" s="44"/>
      <c r="FWK236" s="44"/>
      <c r="FWL236" s="44"/>
      <c r="FWM236" s="44"/>
      <c r="FWN236" s="44"/>
      <c r="FWO236" s="44"/>
      <c r="FWP236" s="44"/>
      <c r="FWQ236" s="44"/>
      <c r="FWR236" s="44"/>
      <c r="FWS236" s="44"/>
      <c r="FWT236" s="44"/>
      <c r="FWU236" s="44"/>
      <c r="FWV236" s="44"/>
      <c r="FWW236" s="44"/>
      <c r="FWX236" s="44"/>
      <c r="FWY236" s="44"/>
      <c r="FWZ236" s="44"/>
      <c r="FXA236" s="44"/>
      <c r="FXB236" s="44"/>
      <c r="FXC236" s="44"/>
      <c r="FXD236" s="44"/>
      <c r="FXE236" s="44"/>
      <c r="FXF236" s="44"/>
      <c r="FXG236" s="44"/>
      <c r="FXH236" s="44"/>
      <c r="FXI236" s="44"/>
      <c r="FXJ236" s="44"/>
      <c r="FXK236" s="44"/>
      <c r="FXL236" s="44"/>
      <c r="FXM236" s="44"/>
      <c r="FXN236" s="44"/>
      <c r="FXO236" s="44"/>
      <c r="FXP236" s="44"/>
      <c r="FXQ236" s="44"/>
      <c r="FXR236" s="44"/>
      <c r="FXS236" s="44"/>
      <c r="FXT236" s="44"/>
      <c r="FXU236" s="44"/>
      <c r="FXV236" s="44"/>
      <c r="FXW236" s="44"/>
      <c r="FXX236" s="44"/>
      <c r="FXY236" s="44"/>
      <c r="FXZ236" s="44"/>
      <c r="FYA236" s="44"/>
      <c r="FYB236" s="44"/>
      <c r="FYC236" s="44"/>
      <c r="FYD236" s="44"/>
      <c r="FYE236" s="44"/>
      <c r="FYF236" s="44"/>
      <c r="FYG236" s="44"/>
      <c r="FYH236" s="44"/>
      <c r="FYI236" s="44"/>
      <c r="FYJ236" s="44"/>
      <c r="FYK236" s="44"/>
      <c r="FYL236" s="44"/>
      <c r="FYM236" s="44"/>
      <c r="FYN236" s="44"/>
      <c r="FYO236" s="44"/>
      <c r="FYP236" s="44"/>
      <c r="FYQ236" s="44"/>
      <c r="FYR236" s="44"/>
      <c r="FYS236" s="44"/>
      <c r="FYT236" s="44"/>
      <c r="FYU236" s="44"/>
      <c r="FYV236" s="44"/>
      <c r="FYW236" s="44"/>
      <c r="FYX236" s="44"/>
      <c r="FYY236" s="44"/>
      <c r="FYZ236" s="44"/>
      <c r="FZA236" s="44"/>
      <c r="FZB236" s="44"/>
      <c r="FZC236" s="44"/>
      <c r="FZD236" s="44"/>
      <c r="FZE236" s="44"/>
      <c r="FZF236" s="44"/>
      <c r="FZG236" s="44"/>
      <c r="FZH236" s="44"/>
      <c r="FZI236" s="44"/>
      <c r="FZJ236" s="44"/>
      <c r="FZK236" s="44"/>
      <c r="FZL236" s="44"/>
      <c r="FZM236" s="44"/>
      <c r="FZN236" s="44"/>
      <c r="FZO236" s="44"/>
      <c r="FZP236" s="44"/>
      <c r="FZQ236" s="44"/>
      <c r="FZR236" s="44"/>
      <c r="FZS236" s="44"/>
      <c r="FZT236" s="44"/>
      <c r="FZU236" s="44"/>
      <c r="FZV236" s="44"/>
      <c r="FZW236" s="44"/>
      <c r="FZX236" s="44"/>
      <c r="FZY236" s="44"/>
      <c r="FZZ236" s="44"/>
      <c r="GAA236" s="44"/>
      <c r="GAB236" s="44"/>
      <c r="GAC236" s="44"/>
      <c r="GAD236" s="44"/>
      <c r="GAE236" s="44"/>
      <c r="GAF236" s="44"/>
      <c r="GAG236" s="44"/>
      <c r="GAH236" s="44"/>
      <c r="GAI236" s="44"/>
      <c r="GAJ236" s="44"/>
      <c r="GAK236" s="44"/>
      <c r="GAL236" s="44"/>
      <c r="GAM236" s="44"/>
      <c r="GAN236" s="44"/>
      <c r="GAO236" s="44"/>
      <c r="GAP236" s="44"/>
      <c r="GAQ236" s="44"/>
      <c r="GAR236" s="44"/>
      <c r="GAS236" s="44"/>
      <c r="GAT236" s="44"/>
      <c r="GAU236" s="44"/>
      <c r="GAV236" s="44"/>
      <c r="GAW236" s="44"/>
      <c r="GAX236" s="44"/>
      <c r="GAY236" s="44"/>
      <c r="GAZ236" s="44"/>
      <c r="GBA236" s="44"/>
      <c r="GBB236" s="44"/>
      <c r="GBC236" s="44"/>
      <c r="GBD236" s="44"/>
      <c r="GBE236" s="44"/>
      <c r="GBF236" s="44"/>
      <c r="GBG236" s="44"/>
      <c r="GBH236" s="44"/>
      <c r="GBI236" s="44"/>
      <c r="GBJ236" s="44"/>
      <c r="GBK236" s="44"/>
      <c r="GBL236" s="44"/>
      <c r="GBM236" s="44"/>
      <c r="GBN236" s="44"/>
      <c r="GBO236" s="44"/>
      <c r="GBP236" s="44"/>
      <c r="GBQ236" s="44"/>
      <c r="GBR236" s="44"/>
      <c r="GBS236" s="44"/>
      <c r="GBT236" s="44"/>
      <c r="GBU236" s="44"/>
      <c r="GBV236" s="44"/>
      <c r="GBW236" s="44"/>
      <c r="GBX236" s="44"/>
      <c r="GBY236" s="44"/>
      <c r="GBZ236" s="44"/>
      <c r="GCA236" s="44"/>
      <c r="GCB236" s="44"/>
      <c r="GCC236" s="44"/>
      <c r="GCD236" s="44"/>
      <c r="GCE236" s="44"/>
      <c r="GCF236" s="44"/>
      <c r="GCG236" s="44"/>
      <c r="GCH236" s="44"/>
      <c r="GCI236" s="44"/>
      <c r="GCJ236" s="44"/>
      <c r="GCK236" s="44"/>
      <c r="GCL236" s="44"/>
      <c r="GCM236" s="44"/>
      <c r="GCN236" s="44"/>
      <c r="GCO236" s="44"/>
      <c r="GCP236" s="44"/>
      <c r="GCQ236" s="44"/>
      <c r="GCR236" s="44"/>
      <c r="GCS236" s="44"/>
      <c r="GCT236" s="44"/>
      <c r="GCU236" s="44"/>
      <c r="GCV236" s="44"/>
      <c r="GCW236" s="44"/>
      <c r="GCX236" s="44"/>
      <c r="GCY236" s="44"/>
      <c r="GCZ236" s="44"/>
      <c r="GDA236" s="44"/>
      <c r="GDB236" s="44"/>
      <c r="GDC236" s="44"/>
      <c r="GDD236" s="44"/>
      <c r="GDE236" s="44"/>
      <c r="GDF236" s="44"/>
      <c r="GDG236" s="44"/>
      <c r="GDH236" s="44"/>
      <c r="GDI236" s="44"/>
      <c r="GDJ236" s="44"/>
      <c r="GDK236" s="44"/>
      <c r="GDL236" s="44"/>
      <c r="GDM236" s="44"/>
      <c r="GDN236" s="44"/>
      <c r="GDO236" s="44"/>
      <c r="GDP236" s="44"/>
      <c r="GDQ236" s="44"/>
      <c r="GDR236" s="44"/>
      <c r="GDS236" s="44"/>
      <c r="GDT236" s="44"/>
      <c r="GDU236" s="44"/>
      <c r="GDV236" s="44"/>
      <c r="GDW236" s="44"/>
      <c r="GDX236" s="44"/>
      <c r="GDY236" s="44"/>
      <c r="GDZ236" s="44"/>
      <c r="GEA236" s="44"/>
      <c r="GEB236" s="44"/>
      <c r="GEC236" s="44"/>
      <c r="GED236" s="44"/>
      <c r="GEE236" s="44"/>
      <c r="GEF236" s="44"/>
      <c r="GEG236" s="44"/>
      <c r="GEH236" s="44"/>
      <c r="GEI236" s="44"/>
      <c r="GEJ236" s="44"/>
      <c r="GEK236" s="44"/>
      <c r="GEL236" s="44"/>
      <c r="GEM236" s="44"/>
      <c r="GEN236" s="44"/>
      <c r="GEO236" s="44"/>
      <c r="GEP236" s="44"/>
      <c r="GEQ236" s="44"/>
      <c r="GER236" s="44"/>
      <c r="GES236" s="44"/>
      <c r="GET236" s="44"/>
      <c r="GEU236" s="44"/>
      <c r="GEV236" s="44"/>
      <c r="GEW236" s="44"/>
      <c r="GEX236" s="44"/>
      <c r="GEY236" s="44"/>
      <c r="GEZ236" s="44"/>
      <c r="GFA236" s="44"/>
      <c r="GFB236" s="44"/>
      <c r="GFC236" s="44"/>
      <c r="GFD236" s="44"/>
      <c r="GFE236" s="44"/>
      <c r="GFF236" s="44"/>
      <c r="GFG236" s="44"/>
      <c r="GFH236" s="44"/>
      <c r="GFI236" s="44"/>
      <c r="GFJ236" s="44"/>
      <c r="GFK236" s="44"/>
      <c r="GFL236" s="44"/>
      <c r="GFM236" s="44"/>
      <c r="GFN236" s="44"/>
      <c r="GFO236" s="44"/>
      <c r="GFP236" s="44"/>
      <c r="GFQ236" s="44"/>
      <c r="GFR236" s="44"/>
      <c r="GFS236" s="44"/>
      <c r="GFT236" s="44"/>
      <c r="GFU236" s="44"/>
      <c r="GFV236" s="44"/>
      <c r="GFW236" s="44"/>
      <c r="GFX236" s="44"/>
      <c r="GFY236" s="44"/>
      <c r="GFZ236" s="44"/>
      <c r="GGA236" s="44"/>
      <c r="GGB236" s="44"/>
      <c r="GGC236" s="44"/>
      <c r="GGD236" s="44"/>
      <c r="GGE236" s="44"/>
      <c r="GGF236" s="44"/>
      <c r="GGG236" s="44"/>
      <c r="GGH236" s="44"/>
      <c r="GGI236" s="44"/>
      <c r="GGJ236" s="44"/>
      <c r="GGK236" s="44"/>
      <c r="GGL236" s="44"/>
      <c r="GGM236" s="44"/>
      <c r="GGN236" s="44"/>
      <c r="GGO236" s="44"/>
      <c r="GGP236" s="44"/>
      <c r="GGQ236" s="44"/>
      <c r="GGR236" s="44"/>
      <c r="GGS236" s="44"/>
      <c r="GGT236" s="44"/>
      <c r="GGU236" s="44"/>
      <c r="GGV236" s="44"/>
      <c r="GGW236" s="44"/>
      <c r="GGX236" s="44"/>
      <c r="GGY236" s="44"/>
      <c r="GGZ236" s="44"/>
      <c r="GHA236" s="44"/>
      <c r="GHB236" s="44"/>
      <c r="GHC236" s="44"/>
      <c r="GHD236" s="44"/>
      <c r="GHE236" s="44"/>
      <c r="GHF236" s="44"/>
      <c r="GHG236" s="44"/>
      <c r="GHH236" s="44"/>
      <c r="GHI236" s="44"/>
      <c r="GHJ236" s="44"/>
      <c r="GHK236" s="44"/>
      <c r="GHL236" s="44"/>
      <c r="GHM236" s="44"/>
      <c r="GHN236" s="44"/>
      <c r="GHO236" s="44"/>
      <c r="GHP236" s="44"/>
      <c r="GHQ236" s="44"/>
      <c r="GHR236" s="44"/>
      <c r="GHS236" s="44"/>
      <c r="GHT236" s="44"/>
      <c r="GHU236" s="44"/>
      <c r="GHV236" s="44"/>
      <c r="GHW236" s="44"/>
      <c r="GHX236" s="44"/>
      <c r="GHY236" s="44"/>
      <c r="GHZ236" s="44"/>
      <c r="GIA236" s="44"/>
      <c r="GIB236" s="44"/>
      <c r="GIC236" s="44"/>
      <c r="GID236" s="44"/>
      <c r="GIE236" s="44"/>
      <c r="GIF236" s="44"/>
      <c r="GIG236" s="44"/>
      <c r="GIH236" s="44"/>
      <c r="GII236" s="44"/>
      <c r="GIJ236" s="44"/>
      <c r="GIK236" s="44"/>
      <c r="GIL236" s="44"/>
      <c r="GIM236" s="44"/>
      <c r="GIN236" s="44"/>
      <c r="GIO236" s="44"/>
      <c r="GIP236" s="44"/>
      <c r="GIQ236" s="44"/>
      <c r="GIR236" s="44"/>
      <c r="GIS236" s="44"/>
      <c r="GIT236" s="44"/>
      <c r="GIU236" s="44"/>
      <c r="GIV236" s="44"/>
      <c r="GIW236" s="44"/>
      <c r="GIX236" s="44"/>
      <c r="GIY236" s="44"/>
      <c r="GIZ236" s="44"/>
      <c r="GJA236" s="44"/>
      <c r="GJB236" s="44"/>
      <c r="GJC236" s="44"/>
      <c r="GJD236" s="44"/>
      <c r="GJE236" s="44"/>
      <c r="GJF236" s="44"/>
      <c r="GJG236" s="44"/>
      <c r="GJH236" s="44"/>
      <c r="GJI236" s="44"/>
      <c r="GJJ236" s="44"/>
      <c r="GJK236" s="44"/>
      <c r="GJL236" s="44"/>
      <c r="GJM236" s="44"/>
      <c r="GJN236" s="44"/>
      <c r="GJO236" s="44"/>
      <c r="GJP236" s="44"/>
      <c r="GJQ236" s="44"/>
      <c r="GJR236" s="44"/>
      <c r="GJS236" s="44"/>
      <c r="GJT236" s="44"/>
      <c r="GJU236" s="44"/>
      <c r="GJV236" s="44"/>
      <c r="GJW236" s="44"/>
      <c r="GJX236" s="44"/>
      <c r="GJY236" s="44"/>
      <c r="GJZ236" s="44"/>
      <c r="GKA236" s="44"/>
      <c r="GKB236" s="44"/>
      <c r="GKC236" s="44"/>
      <c r="GKD236" s="44"/>
      <c r="GKE236" s="44"/>
      <c r="GKF236" s="44"/>
      <c r="GKG236" s="44"/>
      <c r="GKH236" s="44"/>
      <c r="GKI236" s="44"/>
      <c r="GKJ236" s="44"/>
      <c r="GKK236" s="44"/>
      <c r="GKL236" s="44"/>
      <c r="GKM236" s="44"/>
      <c r="GKN236" s="44"/>
      <c r="GKO236" s="44"/>
      <c r="GKP236" s="44"/>
      <c r="GKQ236" s="44"/>
      <c r="GKR236" s="44"/>
      <c r="GKS236" s="44"/>
      <c r="GKT236" s="44"/>
      <c r="GKU236" s="44"/>
      <c r="GKV236" s="44"/>
      <c r="GKW236" s="44"/>
      <c r="GKX236" s="44"/>
      <c r="GKY236" s="44"/>
      <c r="GKZ236" s="44"/>
      <c r="GLA236" s="44"/>
      <c r="GLB236" s="44"/>
      <c r="GLC236" s="44"/>
      <c r="GLD236" s="44"/>
      <c r="GLE236" s="44"/>
      <c r="GLF236" s="44"/>
      <c r="GLG236" s="44"/>
      <c r="GLH236" s="44"/>
      <c r="GLI236" s="44"/>
      <c r="GLJ236" s="44"/>
      <c r="GLK236" s="44"/>
      <c r="GLL236" s="44"/>
      <c r="GLM236" s="44"/>
      <c r="GLN236" s="44"/>
      <c r="GLO236" s="44"/>
      <c r="GLP236" s="44"/>
      <c r="GLQ236" s="44"/>
      <c r="GLR236" s="44"/>
      <c r="GLS236" s="44"/>
      <c r="GLT236" s="44"/>
      <c r="GLU236" s="44"/>
      <c r="GLV236" s="44"/>
      <c r="GLW236" s="44"/>
      <c r="GLX236" s="44"/>
      <c r="GLY236" s="44"/>
      <c r="GLZ236" s="44"/>
      <c r="GMA236" s="44"/>
      <c r="GMB236" s="44"/>
      <c r="GMC236" s="44"/>
      <c r="GMD236" s="44"/>
      <c r="GME236" s="44"/>
      <c r="GMF236" s="44"/>
      <c r="GMG236" s="44"/>
      <c r="GMH236" s="44"/>
      <c r="GMI236" s="44"/>
      <c r="GMJ236" s="44"/>
      <c r="GMK236" s="44"/>
      <c r="GML236" s="44"/>
      <c r="GMM236" s="44"/>
      <c r="GMN236" s="44"/>
      <c r="GMO236" s="44"/>
      <c r="GMP236" s="44"/>
      <c r="GMQ236" s="44"/>
      <c r="GMR236" s="44"/>
      <c r="GMS236" s="44"/>
      <c r="GMT236" s="44"/>
      <c r="GMU236" s="44"/>
      <c r="GMV236" s="44"/>
      <c r="GMW236" s="44"/>
      <c r="GMX236" s="44"/>
      <c r="GMY236" s="44"/>
      <c r="GMZ236" s="44"/>
      <c r="GNA236" s="44"/>
      <c r="GNB236" s="44"/>
      <c r="GNC236" s="44"/>
      <c r="GND236" s="44"/>
      <c r="GNE236" s="44"/>
      <c r="GNF236" s="44"/>
      <c r="GNG236" s="44"/>
      <c r="GNH236" s="44"/>
      <c r="GNI236" s="44"/>
      <c r="GNJ236" s="44"/>
      <c r="GNK236" s="44"/>
      <c r="GNL236" s="44"/>
      <c r="GNM236" s="44"/>
      <c r="GNN236" s="44"/>
      <c r="GNO236" s="44"/>
      <c r="GNP236" s="44"/>
      <c r="GNQ236" s="44"/>
      <c r="GNR236" s="44"/>
      <c r="GNS236" s="44"/>
      <c r="GNT236" s="44"/>
      <c r="GNU236" s="44"/>
      <c r="GNV236" s="44"/>
      <c r="GNW236" s="44"/>
      <c r="GNX236" s="44"/>
      <c r="GNY236" s="44"/>
      <c r="GNZ236" s="44"/>
      <c r="GOA236" s="44"/>
      <c r="GOB236" s="44"/>
      <c r="GOC236" s="44"/>
      <c r="GOD236" s="44"/>
      <c r="GOE236" s="44"/>
      <c r="GOF236" s="44"/>
      <c r="GOG236" s="44"/>
      <c r="GOH236" s="44"/>
      <c r="GOI236" s="44"/>
      <c r="GOJ236" s="44"/>
      <c r="GOK236" s="44"/>
      <c r="GOL236" s="44"/>
      <c r="GOM236" s="44"/>
      <c r="GON236" s="44"/>
      <c r="GOO236" s="44"/>
      <c r="GOP236" s="44"/>
      <c r="GOQ236" s="44"/>
      <c r="GOR236" s="44"/>
      <c r="GOS236" s="44"/>
      <c r="GOT236" s="44"/>
      <c r="GOU236" s="44"/>
      <c r="GOV236" s="44"/>
      <c r="GOW236" s="44"/>
      <c r="GOX236" s="44"/>
      <c r="GOY236" s="44"/>
      <c r="GOZ236" s="44"/>
      <c r="GPA236" s="44"/>
      <c r="GPB236" s="44"/>
      <c r="GPC236" s="44"/>
      <c r="GPD236" s="44"/>
      <c r="GPE236" s="44"/>
      <c r="GPF236" s="44"/>
      <c r="GPG236" s="44"/>
      <c r="GPH236" s="44"/>
      <c r="GPI236" s="44"/>
      <c r="GPJ236" s="44"/>
      <c r="GPK236" s="44"/>
      <c r="GPL236" s="44"/>
      <c r="GPM236" s="44"/>
      <c r="GPN236" s="44"/>
      <c r="GPO236" s="44"/>
      <c r="GPP236" s="44"/>
      <c r="GPQ236" s="44"/>
      <c r="GPR236" s="44"/>
      <c r="GPS236" s="44"/>
      <c r="GPT236" s="44"/>
      <c r="GPU236" s="44"/>
      <c r="GPV236" s="44"/>
      <c r="GPW236" s="44"/>
      <c r="GPX236" s="44"/>
      <c r="GPY236" s="44"/>
      <c r="GPZ236" s="44"/>
      <c r="GQA236" s="44"/>
      <c r="GQB236" s="44"/>
      <c r="GQC236" s="44"/>
      <c r="GQD236" s="44"/>
      <c r="GQE236" s="44"/>
      <c r="GQF236" s="44"/>
      <c r="GQG236" s="44"/>
      <c r="GQH236" s="44"/>
      <c r="GQI236" s="44"/>
      <c r="GQJ236" s="44"/>
      <c r="GQK236" s="44"/>
      <c r="GQL236" s="44"/>
      <c r="GQM236" s="44"/>
      <c r="GQN236" s="44"/>
      <c r="GQO236" s="44"/>
      <c r="GQP236" s="44"/>
      <c r="GQQ236" s="44"/>
      <c r="GQR236" s="44"/>
      <c r="GQS236" s="44"/>
      <c r="GQT236" s="44"/>
      <c r="GQU236" s="44"/>
      <c r="GQV236" s="44"/>
      <c r="GQW236" s="44"/>
      <c r="GQX236" s="44"/>
      <c r="GQY236" s="44"/>
      <c r="GQZ236" s="44"/>
      <c r="GRA236" s="44"/>
      <c r="GRB236" s="44"/>
      <c r="GRC236" s="44"/>
      <c r="GRD236" s="44"/>
      <c r="GRE236" s="44"/>
      <c r="GRF236" s="44"/>
      <c r="GRG236" s="44"/>
      <c r="GRH236" s="44"/>
      <c r="GRI236" s="44"/>
      <c r="GRJ236" s="44"/>
      <c r="GRK236" s="44"/>
      <c r="GRL236" s="44"/>
      <c r="GRM236" s="44"/>
      <c r="GRN236" s="44"/>
      <c r="GRO236" s="44"/>
      <c r="GRP236" s="44"/>
      <c r="GRQ236" s="44"/>
      <c r="GRR236" s="44"/>
      <c r="GRS236" s="44"/>
      <c r="GRT236" s="44"/>
      <c r="GRU236" s="44"/>
      <c r="GRV236" s="44"/>
      <c r="GRW236" s="44"/>
      <c r="GRX236" s="44"/>
      <c r="GRY236" s="44"/>
      <c r="GRZ236" s="44"/>
      <c r="GSA236" s="44"/>
      <c r="GSB236" s="44"/>
      <c r="GSC236" s="44"/>
      <c r="GSD236" s="44"/>
      <c r="GSE236" s="44"/>
      <c r="GSF236" s="44"/>
      <c r="GSG236" s="44"/>
      <c r="GSH236" s="44"/>
      <c r="GSI236" s="44"/>
      <c r="GSJ236" s="44"/>
      <c r="GSK236" s="44"/>
      <c r="GSL236" s="44"/>
      <c r="GSM236" s="44"/>
      <c r="GSN236" s="44"/>
      <c r="GSO236" s="44"/>
      <c r="GSP236" s="44"/>
      <c r="GSQ236" s="44"/>
      <c r="GSR236" s="44"/>
      <c r="GSS236" s="44"/>
      <c r="GST236" s="44"/>
      <c r="GSU236" s="44"/>
      <c r="GSV236" s="44"/>
      <c r="GSW236" s="44"/>
      <c r="GSX236" s="44"/>
      <c r="GSY236" s="44"/>
      <c r="GSZ236" s="44"/>
      <c r="GTA236" s="44"/>
      <c r="GTB236" s="44"/>
      <c r="GTC236" s="44"/>
      <c r="GTD236" s="44"/>
      <c r="GTE236" s="44"/>
      <c r="GTF236" s="44"/>
      <c r="GTG236" s="44"/>
      <c r="GTH236" s="44"/>
      <c r="GTI236" s="44"/>
      <c r="GTJ236" s="44"/>
      <c r="GTK236" s="44"/>
      <c r="GTL236" s="44"/>
      <c r="GTM236" s="44"/>
      <c r="GTN236" s="44"/>
      <c r="GTO236" s="44"/>
      <c r="GTP236" s="44"/>
      <c r="GTQ236" s="44"/>
      <c r="GTR236" s="44"/>
      <c r="GTS236" s="44"/>
      <c r="GTT236" s="44"/>
      <c r="GTU236" s="44"/>
      <c r="GTV236" s="44"/>
      <c r="GTW236" s="44"/>
      <c r="GTX236" s="44"/>
      <c r="GTY236" s="44"/>
      <c r="GTZ236" s="44"/>
      <c r="GUA236" s="44"/>
      <c r="GUB236" s="44"/>
      <c r="GUC236" s="44"/>
      <c r="GUD236" s="44"/>
      <c r="GUE236" s="44"/>
      <c r="GUF236" s="44"/>
      <c r="GUG236" s="44"/>
      <c r="GUH236" s="44"/>
      <c r="GUI236" s="44"/>
      <c r="GUJ236" s="44"/>
      <c r="GUK236" s="44"/>
      <c r="GUL236" s="44"/>
      <c r="GUM236" s="44"/>
      <c r="GUN236" s="44"/>
      <c r="GUO236" s="44"/>
      <c r="GUP236" s="44"/>
      <c r="GUQ236" s="44"/>
      <c r="GUR236" s="44"/>
      <c r="GUS236" s="44"/>
      <c r="GUT236" s="44"/>
      <c r="GUU236" s="44"/>
      <c r="GUV236" s="44"/>
      <c r="GUW236" s="44"/>
      <c r="GUX236" s="44"/>
      <c r="GUY236" s="44"/>
      <c r="GUZ236" s="44"/>
      <c r="GVA236" s="44"/>
      <c r="GVB236" s="44"/>
      <c r="GVC236" s="44"/>
      <c r="GVD236" s="44"/>
      <c r="GVE236" s="44"/>
      <c r="GVF236" s="44"/>
      <c r="GVG236" s="44"/>
      <c r="GVH236" s="44"/>
      <c r="GVI236" s="44"/>
      <c r="GVJ236" s="44"/>
      <c r="GVK236" s="44"/>
      <c r="GVL236" s="44"/>
      <c r="GVM236" s="44"/>
      <c r="GVN236" s="44"/>
      <c r="GVO236" s="44"/>
      <c r="GVP236" s="44"/>
      <c r="GVQ236" s="44"/>
      <c r="GVR236" s="44"/>
      <c r="GVS236" s="44"/>
      <c r="GVT236" s="44"/>
      <c r="GVU236" s="44"/>
      <c r="GVV236" s="44"/>
      <c r="GVW236" s="44"/>
      <c r="GVX236" s="44"/>
      <c r="GVY236" s="44"/>
      <c r="GVZ236" s="44"/>
      <c r="GWA236" s="44"/>
      <c r="GWB236" s="44"/>
      <c r="GWC236" s="44"/>
      <c r="GWD236" s="44"/>
      <c r="GWE236" s="44"/>
      <c r="GWF236" s="44"/>
      <c r="GWG236" s="44"/>
      <c r="GWH236" s="44"/>
      <c r="GWI236" s="44"/>
      <c r="GWJ236" s="44"/>
      <c r="GWK236" s="44"/>
      <c r="GWL236" s="44"/>
      <c r="GWM236" s="44"/>
      <c r="GWN236" s="44"/>
      <c r="GWO236" s="44"/>
      <c r="GWP236" s="44"/>
      <c r="GWQ236" s="44"/>
      <c r="GWR236" s="44"/>
      <c r="GWS236" s="44"/>
      <c r="GWT236" s="44"/>
      <c r="GWU236" s="44"/>
      <c r="GWV236" s="44"/>
      <c r="GWW236" s="44"/>
      <c r="GWX236" s="44"/>
      <c r="GWY236" s="44"/>
      <c r="GWZ236" s="44"/>
      <c r="GXA236" s="44"/>
      <c r="GXB236" s="44"/>
      <c r="GXC236" s="44"/>
      <c r="GXD236" s="44"/>
      <c r="GXE236" s="44"/>
      <c r="GXF236" s="44"/>
      <c r="GXG236" s="44"/>
      <c r="GXH236" s="44"/>
      <c r="GXI236" s="44"/>
      <c r="GXJ236" s="44"/>
      <c r="GXK236" s="44"/>
      <c r="GXL236" s="44"/>
      <c r="GXM236" s="44"/>
      <c r="GXN236" s="44"/>
      <c r="GXO236" s="44"/>
      <c r="GXP236" s="44"/>
      <c r="GXQ236" s="44"/>
      <c r="GXR236" s="44"/>
      <c r="GXS236" s="44"/>
      <c r="GXT236" s="44"/>
      <c r="GXU236" s="44"/>
      <c r="GXV236" s="44"/>
      <c r="GXW236" s="44"/>
      <c r="GXX236" s="44"/>
      <c r="GXY236" s="44"/>
      <c r="GXZ236" s="44"/>
      <c r="GYA236" s="44"/>
      <c r="GYB236" s="44"/>
      <c r="GYC236" s="44"/>
      <c r="GYD236" s="44"/>
      <c r="GYE236" s="44"/>
      <c r="GYF236" s="44"/>
      <c r="GYG236" s="44"/>
      <c r="GYH236" s="44"/>
      <c r="GYI236" s="44"/>
      <c r="GYJ236" s="44"/>
      <c r="GYK236" s="44"/>
      <c r="GYL236" s="44"/>
      <c r="GYM236" s="44"/>
      <c r="GYN236" s="44"/>
      <c r="GYO236" s="44"/>
      <c r="GYP236" s="44"/>
      <c r="GYQ236" s="44"/>
      <c r="GYR236" s="44"/>
      <c r="GYS236" s="44"/>
      <c r="GYT236" s="44"/>
      <c r="GYU236" s="44"/>
      <c r="GYV236" s="44"/>
      <c r="GYW236" s="44"/>
      <c r="GYX236" s="44"/>
      <c r="GYY236" s="44"/>
      <c r="GYZ236" s="44"/>
      <c r="GZA236" s="44"/>
      <c r="GZB236" s="44"/>
      <c r="GZC236" s="44"/>
      <c r="GZD236" s="44"/>
      <c r="GZE236" s="44"/>
      <c r="GZF236" s="44"/>
      <c r="GZG236" s="44"/>
      <c r="GZH236" s="44"/>
      <c r="GZI236" s="44"/>
      <c r="GZJ236" s="44"/>
      <c r="GZK236" s="44"/>
      <c r="GZL236" s="44"/>
      <c r="GZM236" s="44"/>
      <c r="GZN236" s="44"/>
      <c r="GZO236" s="44"/>
      <c r="GZP236" s="44"/>
      <c r="GZQ236" s="44"/>
      <c r="GZR236" s="44"/>
      <c r="GZS236" s="44"/>
      <c r="GZT236" s="44"/>
      <c r="GZU236" s="44"/>
      <c r="GZV236" s="44"/>
      <c r="GZW236" s="44"/>
      <c r="GZX236" s="44"/>
      <c r="GZY236" s="44"/>
      <c r="GZZ236" s="44"/>
      <c r="HAA236" s="44"/>
      <c r="HAB236" s="44"/>
      <c r="HAC236" s="44"/>
      <c r="HAD236" s="44"/>
      <c r="HAE236" s="44"/>
      <c r="HAF236" s="44"/>
      <c r="HAG236" s="44"/>
      <c r="HAH236" s="44"/>
      <c r="HAI236" s="44"/>
      <c r="HAJ236" s="44"/>
      <c r="HAK236" s="44"/>
      <c r="HAL236" s="44"/>
      <c r="HAM236" s="44"/>
      <c r="HAN236" s="44"/>
      <c r="HAO236" s="44"/>
      <c r="HAP236" s="44"/>
      <c r="HAQ236" s="44"/>
      <c r="HAR236" s="44"/>
      <c r="HAS236" s="44"/>
      <c r="HAT236" s="44"/>
      <c r="HAU236" s="44"/>
      <c r="HAV236" s="44"/>
      <c r="HAW236" s="44"/>
      <c r="HAX236" s="44"/>
      <c r="HAY236" s="44"/>
      <c r="HAZ236" s="44"/>
      <c r="HBA236" s="44"/>
      <c r="HBB236" s="44"/>
      <c r="HBC236" s="44"/>
      <c r="HBD236" s="44"/>
      <c r="HBE236" s="44"/>
      <c r="HBF236" s="44"/>
      <c r="HBG236" s="44"/>
      <c r="HBH236" s="44"/>
      <c r="HBI236" s="44"/>
      <c r="HBJ236" s="44"/>
      <c r="HBK236" s="44"/>
      <c r="HBL236" s="44"/>
      <c r="HBM236" s="44"/>
      <c r="HBN236" s="44"/>
      <c r="HBO236" s="44"/>
      <c r="HBP236" s="44"/>
      <c r="HBQ236" s="44"/>
      <c r="HBR236" s="44"/>
      <c r="HBS236" s="44"/>
      <c r="HBT236" s="44"/>
      <c r="HBU236" s="44"/>
      <c r="HBV236" s="44"/>
      <c r="HBW236" s="44"/>
      <c r="HBX236" s="44"/>
      <c r="HBY236" s="44"/>
      <c r="HBZ236" s="44"/>
      <c r="HCA236" s="44"/>
      <c r="HCB236" s="44"/>
      <c r="HCC236" s="44"/>
      <c r="HCD236" s="44"/>
      <c r="HCE236" s="44"/>
      <c r="HCF236" s="44"/>
      <c r="HCG236" s="44"/>
      <c r="HCH236" s="44"/>
      <c r="HCI236" s="44"/>
      <c r="HCJ236" s="44"/>
      <c r="HCK236" s="44"/>
      <c r="HCL236" s="44"/>
      <c r="HCM236" s="44"/>
      <c r="HCN236" s="44"/>
      <c r="HCO236" s="44"/>
      <c r="HCP236" s="44"/>
      <c r="HCQ236" s="44"/>
      <c r="HCR236" s="44"/>
      <c r="HCS236" s="44"/>
      <c r="HCT236" s="44"/>
      <c r="HCU236" s="44"/>
      <c r="HCV236" s="44"/>
      <c r="HCW236" s="44"/>
      <c r="HCX236" s="44"/>
      <c r="HCY236" s="44"/>
      <c r="HCZ236" s="44"/>
      <c r="HDA236" s="44"/>
      <c r="HDB236" s="44"/>
      <c r="HDC236" s="44"/>
      <c r="HDD236" s="44"/>
      <c r="HDE236" s="44"/>
      <c r="HDF236" s="44"/>
      <c r="HDG236" s="44"/>
      <c r="HDH236" s="44"/>
      <c r="HDI236" s="44"/>
      <c r="HDJ236" s="44"/>
      <c r="HDK236" s="44"/>
      <c r="HDL236" s="44"/>
      <c r="HDM236" s="44"/>
      <c r="HDN236" s="44"/>
      <c r="HDO236" s="44"/>
      <c r="HDP236" s="44"/>
      <c r="HDQ236" s="44"/>
      <c r="HDR236" s="44"/>
      <c r="HDS236" s="44"/>
      <c r="HDT236" s="44"/>
      <c r="HDU236" s="44"/>
      <c r="HDV236" s="44"/>
      <c r="HDW236" s="44"/>
      <c r="HDX236" s="44"/>
      <c r="HDY236" s="44"/>
      <c r="HDZ236" s="44"/>
      <c r="HEA236" s="44"/>
      <c r="HEB236" s="44"/>
      <c r="HEC236" s="44"/>
      <c r="HED236" s="44"/>
      <c r="HEE236" s="44"/>
      <c r="HEF236" s="44"/>
      <c r="HEG236" s="44"/>
      <c r="HEH236" s="44"/>
      <c r="HEI236" s="44"/>
      <c r="HEJ236" s="44"/>
      <c r="HEK236" s="44"/>
      <c r="HEL236" s="44"/>
      <c r="HEM236" s="44"/>
      <c r="HEN236" s="44"/>
      <c r="HEO236" s="44"/>
      <c r="HEP236" s="44"/>
      <c r="HEQ236" s="44"/>
      <c r="HER236" s="44"/>
      <c r="HES236" s="44"/>
      <c r="HET236" s="44"/>
      <c r="HEU236" s="44"/>
      <c r="HEV236" s="44"/>
      <c r="HEW236" s="44"/>
      <c r="HEX236" s="44"/>
      <c r="HEY236" s="44"/>
      <c r="HEZ236" s="44"/>
      <c r="HFA236" s="44"/>
      <c r="HFB236" s="44"/>
      <c r="HFC236" s="44"/>
      <c r="HFD236" s="44"/>
      <c r="HFE236" s="44"/>
      <c r="HFF236" s="44"/>
      <c r="HFG236" s="44"/>
      <c r="HFH236" s="44"/>
      <c r="HFI236" s="44"/>
      <c r="HFJ236" s="44"/>
      <c r="HFK236" s="44"/>
      <c r="HFL236" s="44"/>
      <c r="HFM236" s="44"/>
      <c r="HFN236" s="44"/>
      <c r="HFO236" s="44"/>
      <c r="HFP236" s="44"/>
      <c r="HFQ236" s="44"/>
      <c r="HFR236" s="44"/>
      <c r="HFS236" s="44"/>
      <c r="HFT236" s="44"/>
      <c r="HFU236" s="44"/>
      <c r="HFV236" s="44"/>
      <c r="HFW236" s="44"/>
      <c r="HFX236" s="44"/>
      <c r="HFY236" s="44"/>
      <c r="HFZ236" s="44"/>
      <c r="HGA236" s="44"/>
      <c r="HGB236" s="44"/>
      <c r="HGC236" s="44"/>
      <c r="HGD236" s="44"/>
      <c r="HGE236" s="44"/>
      <c r="HGF236" s="44"/>
      <c r="HGG236" s="44"/>
      <c r="HGH236" s="44"/>
      <c r="HGI236" s="44"/>
      <c r="HGJ236" s="44"/>
      <c r="HGK236" s="44"/>
      <c r="HGL236" s="44"/>
      <c r="HGM236" s="44"/>
      <c r="HGN236" s="44"/>
      <c r="HGO236" s="44"/>
      <c r="HGP236" s="44"/>
      <c r="HGQ236" s="44"/>
      <c r="HGR236" s="44"/>
      <c r="HGS236" s="44"/>
      <c r="HGT236" s="44"/>
      <c r="HGU236" s="44"/>
      <c r="HGV236" s="44"/>
      <c r="HGW236" s="44"/>
      <c r="HGX236" s="44"/>
      <c r="HGY236" s="44"/>
      <c r="HGZ236" s="44"/>
      <c r="HHA236" s="44"/>
      <c r="HHB236" s="44"/>
      <c r="HHC236" s="44"/>
      <c r="HHD236" s="44"/>
      <c r="HHE236" s="44"/>
      <c r="HHF236" s="44"/>
      <c r="HHG236" s="44"/>
      <c r="HHH236" s="44"/>
      <c r="HHI236" s="44"/>
      <c r="HHJ236" s="44"/>
      <c r="HHK236" s="44"/>
      <c r="HHL236" s="44"/>
      <c r="HHM236" s="44"/>
      <c r="HHN236" s="44"/>
      <c r="HHO236" s="44"/>
      <c r="HHP236" s="44"/>
      <c r="HHQ236" s="44"/>
      <c r="HHR236" s="44"/>
      <c r="HHS236" s="44"/>
      <c r="HHT236" s="44"/>
      <c r="HHU236" s="44"/>
      <c r="HHV236" s="44"/>
      <c r="HHW236" s="44"/>
      <c r="HHX236" s="44"/>
      <c r="HHY236" s="44"/>
      <c r="HHZ236" s="44"/>
      <c r="HIA236" s="44"/>
      <c r="HIB236" s="44"/>
      <c r="HIC236" s="44"/>
      <c r="HID236" s="44"/>
      <c r="HIE236" s="44"/>
      <c r="HIF236" s="44"/>
      <c r="HIG236" s="44"/>
      <c r="HIH236" s="44"/>
      <c r="HII236" s="44"/>
      <c r="HIJ236" s="44"/>
      <c r="HIK236" s="44"/>
      <c r="HIL236" s="44"/>
      <c r="HIM236" s="44"/>
      <c r="HIN236" s="44"/>
      <c r="HIO236" s="44"/>
      <c r="HIP236" s="44"/>
      <c r="HIQ236" s="44"/>
      <c r="HIR236" s="44"/>
      <c r="HIS236" s="44"/>
      <c r="HIT236" s="44"/>
      <c r="HIU236" s="44"/>
      <c r="HIV236" s="44"/>
      <c r="HIW236" s="44"/>
      <c r="HIX236" s="44"/>
      <c r="HIY236" s="44"/>
      <c r="HIZ236" s="44"/>
      <c r="HJA236" s="44"/>
      <c r="HJB236" s="44"/>
      <c r="HJC236" s="44"/>
      <c r="HJD236" s="44"/>
      <c r="HJE236" s="44"/>
      <c r="HJF236" s="44"/>
      <c r="HJG236" s="44"/>
      <c r="HJH236" s="44"/>
      <c r="HJI236" s="44"/>
      <c r="HJJ236" s="44"/>
      <c r="HJK236" s="44"/>
      <c r="HJL236" s="44"/>
      <c r="HJM236" s="44"/>
      <c r="HJN236" s="44"/>
      <c r="HJO236" s="44"/>
      <c r="HJP236" s="44"/>
      <c r="HJQ236" s="44"/>
      <c r="HJR236" s="44"/>
      <c r="HJS236" s="44"/>
      <c r="HJT236" s="44"/>
      <c r="HJU236" s="44"/>
      <c r="HJV236" s="44"/>
      <c r="HJW236" s="44"/>
      <c r="HJX236" s="44"/>
      <c r="HJY236" s="44"/>
      <c r="HJZ236" s="44"/>
      <c r="HKA236" s="44"/>
      <c r="HKB236" s="44"/>
      <c r="HKC236" s="44"/>
      <c r="HKD236" s="44"/>
      <c r="HKE236" s="44"/>
      <c r="HKF236" s="44"/>
      <c r="HKG236" s="44"/>
      <c r="HKH236" s="44"/>
      <c r="HKI236" s="44"/>
      <c r="HKJ236" s="44"/>
      <c r="HKK236" s="44"/>
      <c r="HKL236" s="44"/>
      <c r="HKM236" s="44"/>
      <c r="HKN236" s="44"/>
      <c r="HKO236" s="44"/>
      <c r="HKP236" s="44"/>
      <c r="HKQ236" s="44"/>
      <c r="HKR236" s="44"/>
      <c r="HKS236" s="44"/>
      <c r="HKT236" s="44"/>
      <c r="HKU236" s="44"/>
      <c r="HKV236" s="44"/>
      <c r="HKW236" s="44"/>
      <c r="HKX236" s="44"/>
      <c r="HKY236" s="44"/>
      <c r="HKZ236" s="44"/>
      <c r="HLA236" s="44"/>
      <c r="HLB236" s="44"/>
      <c r="HLC236" s="44"/>
      <c r="HLD236" s="44"/>
      <c r="HLE236" s="44"/>
      <c r="HLF236" s="44"/>
      <c r="HLG236" s="44"/>
      <c r="HLH236" s="44"/>
      <c r="HLI236" s="44"/>
      <c r="HLJ236" s="44"/>
      <c r="HLK236" s="44"/>
      <c r="HLL236" s="44"/>
      <c r="HLM236" s="44"/>
      <c r="HLN236" s="44"/>
      <c r="HLO236" s="44"/>
      <c r="HLP236" s="44"/>
      <c r="HLQ236" s="44"/>
      <c r="HLR236" s="44"/>
      <c r="HLS236" s="44"/>
      <c r="HLT236" s="44"/>
      <c r="HLU236" s="44"/>
      <c r="HLV236" s="44"/>
      <c r="HLW236" s="44"/>
      <c r="HLX236" s="44"/>
      <c r="HLY236" s="44"/>
      <c r="HLZ236" s="44"/>
      <c r="HMA236" s="44"/>
      <c r="HMB236" s="44"/>
      <c r="HMC236" s="44"/>
      <c r="HMD236" s="44"/>
      <c r="HME236" s="44"/>
      <c r="HMF236" s="44"/>
      <c r="HMG236" s="44"/>
      <c r="HMH236" s="44"/>
      <c r="HMI236" s="44"/>
      <c r="HMJ236" s="44"/>
      <c r="HMK236" s="44"/>
      <c r="HML236" s="44"/>
      <c r="HMM236" s="44"/>
      <c r="HMN236" s="44"/>
      <c r="HMO236" s="44"/>
      <c r="HMP236" s="44"/>
      <c r="HMQ236" s="44"/>
      <c r="HMR236" s="44"/>
      <c r="HMS236" s="44"/>
      <c r="HMT236" s="44"/>
      <c r="HMU236" s="44"/>
      <c r="HMV236" s="44"/>
      <c r="HMW236" s="44"/>
      <c r="HMX236" s="44"/>
      <c r="HMY236" s="44"/>
      <c r="HMZ236" s="44"/>
      <c r="HNA236" s="44"/>
      <c r="HNB236" s="44"/>
      <c r="HNC236" s="44"/>
      <c r="HND236" s="44"/>
      <c r="HNE236" s="44"/>
      <c r="HNF236" s="44"/>
      <c r="HNG236" s="44"/>
      <c r="HNH236" s="44"/>
      <c r="HNI236" s="44"/>
      <c r="HNJ236" s="44"/>
      <c r="HNK236" s="44"/>
      <c r="HNL236" s="44"/>
      <c r="HNM236" s="44"/>
      <c r="HNN236" s="44"/>
      <c r="HNO236" s="44"/>
      <c r="HNP236" s="44"/>
      <c r="HNQ236" s="44"/>
      <c r="HNR236" s="44"/>
      <c r="HNS236" s="44"/>
      <c r="HNT236" s="44"/>
      <c r="HNU236" s="44"/>
      <c r="HNV236" s="44"/>
      <c r="HNW236" s="44"/>
      <c r="HNX236" s="44"/>
      <c r="HNY236" s="44"/>
      <c r="HNZ236" s="44"/>
      <c r="HOA236" s="44"/>
      <c r="HOB236" s="44"/>
      <c r="HOC236" s="44"/>
      <c r="HOD236" s="44"/>
      <c r="HOE236" s="44"/>
      <c r="HOF236" s="44"/>
      <c r="HOG236" s="44"/>
      <c r="HOH236" s="44"/>
      <c r="HOI236" s="44"/>
      <c r="HOJ236" s="44"/>
      <c r="HOK236" s="44"/>
      <c r="HOL236" s="44"/>
      <c r="HOM236" s="44"/>
      <c r="HON236" s="44"/>
      <c r="HOO236" s="44"/>
      <c r="HOP236" s="44"/>
      <c r="HOQ236" s="44"/>
      <c r="HOR236" s="44"/>
      <c r="HOS236" s="44"/>
      <c r="HOT236" s="44"/>
      <c r="HOU236" s="44"/>
      <c r="HOV236" s="44"/>
      <c r="HOW236" s="44"/>
      <c r="HOX236" s="44"/>
      <c r="HOY236" s="44"/>
      <c r="HOZ236" s="44"/>
      <c r="HPA236" s="44"/>
      <c r="HPB236" s="44"/>
      <c r="HPC236" s="44"/>
      <c r="HPD236" s="44"/>
      <c r="HPE236" s="44"/>
      <c r="HPF236" s="44"/>
      <c r="HPG236" s="44"/>
      <c r="HPH236" s="44"/>
      <c r="HPI236" s="44"/>
      <c r="HPJ236" s="44"/>
      <c r="HPK236" s="44"/>
      <c r="HPL236" s="44"/>
      <c r="HPM236" s="44"/>
      <c r="HPN236" s="44"/>
      <c r="HPO236" s="44"/>
      <c r="HPP236" s="44"/>
      <c r="HPQ236" s="44"/>
      <c r="HPR236" s="44"/>
      <c r="HPS236" s="44"/>
      <c r="HPT236" s="44"/>
      <c r="HPU236" s="44"/>
      <c r="HPV236" s="44"/>
      <c r="HPW236" s="44"/>
      <c r="HPX236" s="44"/>
      <c r="HPY236" s="44"/>
      <c r="HPZ236" s="44"/>
      <c r="HQA236" s="44"/>
      <c r="HQB236" s="44"/>
      <c r="HQC236" s="44"/>
      <c r="HQD236" s="44"/>
      <c r="HQE236" s="44"/>
      <c r="HQF236" s="44"/>
      <c r="HQG236" s="44"/>
      <c r="HQH236" s="44"/>
      <c r="HQI236" s="44"/>
      <c r="HQJ236" s="44"/>
      <c r="HQK236" s="44"/>
      <c r="HQL236" s="44"/>
      <c r="HQM236" s="44"/>
      <c r="HQN236" s="44"/>
      <c r="HQO236" s="44"/>
      <c r="HQP236" s="44"/>
      <c r="HQQ236" s="44"/>
      <c r="HQR236" s="44"/>
      <c r="HQS236" s="44"/>
      <c r="HQT236" s="44"/>
      <c r="HQU236" s="44"/>
      <c r="HQV236" s="44"/>
      <c r="HQW236" s="44"/>
      <c r="HQX236" s="44"/>
      <c r="HQY236" s="44"/>
      <c r="HQZ236" s="44"/>
      <c r="HRA236" s="44"/>
      <c r="HRB236" s="44"/>
      <c r="HRC236" s="44"/>
      <c r="HRD236" s="44"/>
      <c r="HRE236" s="44"/>
      <c r="HRF236" s="44"/>
      <c r="HRG236" s="44"/>
      <c r="HRH236" s="44"/>
      <c r="HRI236" s="44"/>
      <c r="HRJ236" s="44"/>
      <c r="HRK236" s="44"/>
      <c r="HRL236" s="44"/>
      <c r="HRM236" s="44"/>
      <c r="HRN236" s="44"/>
      <c r="HRO236" s="44"/>
      <c r="HRP236" s="44"/>
      <c r="HRQ236" s="44"/>
      <c r="HRR236" s="44"/>
      <c r="HRS236" s="44"/>
      <c r="HRT236" s="44"/>
      <c r="HRU236" s="44"/>
      <c r="HRV236" s="44"/>
      <c r="HRW236" s="44"/>
      <c r="HRX236" s="44"/>
      <c r="HRY236" s="44"/>
      <c r="HRZ236" s="44"/>
      <c r="HSA236" s="44"/>
      <c r="HSB236" s="44"/>
      <c r="HSC236" s="44"/>
      <c r="HSD236" s="44"/>
      <c r="HSE236" s="44"/>
      <c r="HSF236" s="44"/>
      <c r="HSG236" s="44"/>
      <c r="HSH236" s="44"/>
      <c r="HSI236" s="44"/>
      <c r="HSJ236" s="44"/>
      <c r="HSK236" s="44"/>
      <c r="HSL236" s="44"/>
      <c r="HSM236" s="44"/>
      <c r="HSN236" s="44"/>
      <c r="HSO236" s="44"/>
      <c r="HSP236" s="44"/>
      <c r="HSQ236" s="44"/>
      <c r="HSR236" s="44"/>
      <c r="HSS236" s="44"/>
      <c r="HST236" s="44"/>
      <c r="HSU236" s="44"/>
      <c r="HSV236" s="44"/>
      <c r="HSW236" s="44"/>
      <c r="HSX236" s="44"/>
      <c r="HSY236" s="44"/>
      <c r="HSZ236" s="44"/>
      <c r="HTA236" s="44"/>
      <c r="HTB236" s="44"/>
      <c r="HTC236" s="44"/>
      <c r="HTD236" s="44"/>
      <c r="HTE236" s="44"/>
      <c r="HTF236" s="44"/>
      <c r="HTG236" s="44"/>
      <c r="HTH236" s="44"/>
      <c r="HTI236" s="44"/>
      <c r="HTJ236" s="44"/>
      <c r="HTK236" s="44"/>
      <c r="HTL236" s="44"/>
      <c r="HTM236" s="44"/>
      <c r="HTN236" s="44"/>
      <c r="HTO236" s="44"/>
      <c r="HTP236" s="44"/>
      <c r="HTQ236" s="44"/>
      <c r="HTR236" s="44"/>
      <c r="HTS236" s="44"/>
      <c r="HTT236" s="44"/>
      <c r="HTU236" s="44"/>
      <c r="HTV236" s="44"/>
      <c r="HTW236" s="44"/>
      <c r="HTX236" s="44"/>
      <c r="HTY236" s="44"/>
      <c r="HTZ236" s="44"/>
      <c r="HUA236" s="44"/>
      <c r="HUB236" s="44"/>
      <c r="HUC236" s="44"/>
      <c r="HUD236" s="44"/>
      <c r="HUE236" s="44"/>
      <c r="HUF236" s="44"/>
      <c r="HUG236" s="44"/>
      <c r="HUH236" s="44"/>
      <c r="HUI236" s="44"/>
      <c r="HUJ236" s="44"/>
      <c r="HUK236" s="44"/>
      <c r="HUL236" s="44"/>
      <c r="HUM236" s="44"/>
      <c r="HUN236" s="44"/>
      <c r="HUO236" s="44"/>
      <c r="HUP236" s="44"/>
      <c r="HUQ236" s="44"/>
      <c r="HUR236" s="44"/>
      <c r="HUS236" s="44"/>
      <c r="HUT236" s="44"/>
      <c r="HUU236" s="44"/>
      <c r="HUV236" s="44"/>
      <c r="HUW236" s="44"/>
      <c r="HUX236" s="44"/>
      <c r="HUY236" s="44"/>
      <c r="HUZ236" s="44"/>
      <c r="HVA236" s="44"/>
      <c r="HVB236" s="44"/>
      <c r="HVC236" s="44"/>
      <c r="HVD236" s="44"/>
      <c r="HVE236" s="44"/>
      <c r="HVF236" s="44"/>
      <c r="HVG236" s="44"/>
      <c r="HVH236" s="44"/>
      <c r="HVI236" s="44"/>
      <c r="HVJ236" s="44"/>
      <c r="HVK236" s="44"/>
      <c r="HVL236" s="44"/>
      <c r="HVM236" s="44"/>
      <c r="HVN236" s="44"/>
      <c r="HVO236" s="44"/>
      <c r="HVP236" s="44"/>
      <c r="HVQ236" s="44"/>
      <c r="HVR236" s="44"/>
      <c r="HVS236" s="44"/>
      <c r="HVT236" s="44"/>
      <c r="HVU236" s="44"/>
      <c r="HVV236" s="44"/>
      <c r="HVW236" s="44"/>
      <c r="HVX236" s="44"/>
      <c r="HVY236" s="44"/>
      <c r="HVZ236" s="44"/>
      <c r="HWA236" s="44"/>
      <c r="HWB236" s="44"/>
      <c r="HWC236" s="44"/>
      <c r="HWD236" s="44"/>
      <c r="HWE236" s="44"/>
      <c r="HWF236" s="44"/>
      <c r="HWG236" s="44"/>
      <c r="HWH236" s="44"/>
      <c r="HWI236" s="44"/>
      <c r="HWJ236" s="44"/>
      <c r="HWK236" s="44"/>
      <c r="HWL236" s="44"/>
      <c r="HWM236" s="44"/>
      <c r="HWN236" s="44"/>
      <c r="HWO236" s="44"/>
      <c r="HWP236" s="44"/>
      <c r="HWQ236" s="44"/>
      <c r="HWR236" s="44"/>
      <c r="HWS236" s="44"/>
      <c r="HWT236" s="44"/>
      <c r="HWU236" s="44"/>
      <c r="HWV236" s="44"/>
      <c r="HWW236" s="44"/>
      <c r="HWX236" s="44"/>
      <c r="HWY236" s="44"/>
      <c r="HWZ236" s="44"/>
      <c r="HXA236" s="44"/>
      <c r="HXB236" s="44"/>
      <c r="HXC236" s="44"/>
      <c r="HXD236" s="44"/>
      <c r="HXE236" s="44"/>
      <c r="HXF236" s="44"/>
      <c r="HXG236" s="44"/>
      <c r="HXH236" s="44"/>
      <c r="HXI236" s="44"/>
      <c r="HXJ236" s="44"/>
      <c r="HXK236" s="44"/>
      <c r="HXL236" s="44"/>
      <c r="HXM236" s="44"/>
      <c r="HXN236" s="44"/>
      <c r="HXO236" s="44"/>
      <c r="HXP236" s="44"/>
      <c r="HXQ236" s="44"/>
      <c r="HXR236" s="44"/>
      <c r="HXS236" s="44"/>
      <c r="HXT236" s="44"/>
      <c r="HXU236" s="44"/>
      <c r="HXV236" s="44"/>
      <c r="HXW236" s="44"/>
      <c r="HXX236" s="44"/>
      <c r="HXY236" s="44"/>
      <c r="HXZ236" s="44"/>
      <c r="HYA236" s="44"/>
      <c r="HYB236" s="44"/>
      <c r="HYC236" s="44"/>
      <c r="HYD236" s="44"/>
      <c r="HYE236" s="44"/>
      <c r="HYF236" s="44"/>
      <c r="HYG236" s="44"/>
      <c r="HYH236" s="44"/>
      <c r="HYI236" s="44"/>
      <c r="HYJ236" s="44"/>
      <c r="HYK236" s="44"/>
      <c r="HYL236" s="44"/>
      <c r="HYM236" s="44"/>
      <c r="HYN236" s="44"/>
      <c r="HYO236" s="44"/>
      <c r="HYP236" s="44"/>
      <c r="HYQ236" s="44"/>
      <c r="HYR236" s="44"/>
      <c r="HYS236" s="44"/>
      <c r="HYT236" s="44"/>
      <c r="HYU236" s="44"/>
      <c r="HYV236" s="44"/>
      <c r="HYW236" s="44"/>
      <c r="HYX236" s="44"/>
      <c r="HYY236" s="44"/>
      <c r="HYZ236" s="44"/>
      <c r="HZA236" s="44"/>
      <c r="HZB236" s="44"/>
      <c r="HZC236" s="44"/>
      <c r="HZD236" s="44"/>
      <c r="HZE236" s="44"/>
      <c r="HZF236" s="44"/>
      <c r="HZG236" s="44"/>
      <c r="HZH236" s="44"/>
      <c r="HZI236" s="44"/>
      <c r="HZJ236" s="44"/>
      <c r="HZK236" s="44"/>
      <c r="HZL236" s="44"/>
      <c r="HZM236" s="44"/>
      <c r="HZN236" s="44"/>
      <c r="HZO236" s="44"/>
      <c r="HZP236" s="44"/>
      <c r="HZQ236" s="44"/>
      <c r="HZR236" s="44"/>
      <c r="HZS236" s="44"/>
      <c r="HZT236" s="44"/>
      <c r="HZU236" s="44"/>
      <c r="HZV236" s="44"/>
      <c r="HZW236" s="44"/>
      <c r="HZX236" s="44"/>
      <c r="HZY236" s="44"/>
      <c r="HZZ236" s="44"/>
      <c r="IAA236" s="44"/>
      <c r="IAB236" s="44"/>
      <c r="IAC236" s="44"/>
      <c r="IAD236" s="44"/>
      <c r="IAE236" s="44"/>
      <c r="IAF236" s="44"/>
      <c r="IAG236" s="44"/>
      <c r="IAH236" s="44"/>
      <c r="IAI236" s="44"/>
      <c r="IAJ236" s="44"/>
      <c r="IAK236" s="44"/>
      <c r="IAL236" s="44"/>
      <c r="IAM236" s="44"/>
      <c r="IAN236" s="44"/>
      <c r="IAO236" s="44"/>
      <c r="IAP236" s="44"/>
      <c r="IAQ236" s="44"/>
      <c r="IAR236" s="44"/>
      <c r="IAS236" s="44"/>
      <c r="IAT236" s="44"/>
      <c r="IAU236" s="44"/>
      <c r="IAV236" s="44"/>
      <c r="IAW236" s="44"/>
      <c r="IAX236" s="44"/>
      <c r="IAY236" s="44"/>
      <c r="IAZ236" s="44"/>
      <c r="IBA236" s="44"/>
      <c r="IBB236" s="44"/>
      <c r="IBC236" s="44"/>
      <c r="IBD236" s="44"/>
      <c r="IBE236" s="44"/>
      <c r="IBF236" s="44"/>
      <c r="IBG236" s="44"/>
      <c r="IBH236" s="44"/>
      <c r="IBI236" s="44"/>
      <c r="IBJ236" s="44"/>
      <c r="IBK236" s="44"/>
      <c r="IBL236" s="44"/>
      <c r="IBM236" s="44"/>
      <c r="IBN236" s="44"/>
      <c r="IBO236" s="44"/>
      <c r="IBP236" s="44"/>
      <c r="IBQ236" s="44"/>
      <c r="IBR236" s="44"/>
      <c r="IBS236" s="44"/>
      <c r="IBT236" s="44"/>
      <c r="IBU236" s="44"/>
      <c r="IBV236" s="44"/>
      <c r="IBW236" s="44"/>
      <c r="IBX236" s="44"/>
      <c r="IBY236" s="44"/>
      <c r="IBZ236" s="44"/>
      <c r="ICA236" s="44"/>
      <c r="ICB236" s="44"/>
      <c r="ICC236" s="44"/>
      <c r="ICD236" s="44"/>
      <c r="ICE236" s="44"/>
      <c r="ICF236" s="44"/>
      <c r="ICG236" s="44"/>
      <c r="ICH236" s="44"/>
      <c r="ICI236" s="44"/>
      <c r="ICJ236" s="44"/>
      <c r="ICK236" s="44"/>
      <c r="ICL236" s="44"/>
      <c r="ICM236" s="44"/>
      <c r="ICN236" s="44"/>
      <c r="ICO236" s="44"/>
      <c r="ICP236" s="44"/>
      <c r="ICQ236" s="44"/>
      <c r="ICR236" s="44"/>
      <c r="ICS236" s="44"/>
      <c r="ICT236" s="44"/>
      <c r="ICU236" s="44"/>
      <c r="ICV236" s="44"/>
      <c r="ICW236" s="44"/>
      <c r="ICX236" s="44"/>
      <c r="ICY236" s="44"/>
      <c r="ICZ236" s="44"/>
      <c r="IDA236" s="44"/>
      <c r="IDB236" s="44"/>
      <c r="IDC236" s="44"/>
      <c r="IDD236" s="44"/>
      <c r="IDE236" s="44"/>
      <c r="IDF236" s="44"/>
      <c r="IDG236" s="44"/>
      <c r="IDH236" s="44"/>
      <c r="IDI236" s="44"/>
      <c r="IDJ236" s="44"/>
      <c r="IDK236" s="44"/>
      <c r="IDL236" s="44"/>
      <c r="IDM236" s="44"/>
      <c r="IDN236" s="44"/>
      <c r="IDO236" s="44"/>
      <c r="IDP236" s="44"/>
      <c r="IDQ236" s="44"/>
      <c r="IDR236" s="44"/>
      <c r="IDS236" s="44"/>
      <c r="IDT236" s="44"/>
      <c r="IDU236" s="44"/>
      <c r="IDV236" s="44"/>
      <c r="IDW236" s="44"/>
      <c r="IDX236" s="44"/>
      <c r="IDY236" s="44"/>
      <c r="IDZ236" s="44"/>
      <c r="IEA236" s="44"/>
      <c r="IEB236" s="44"/>
      <c r="IEC236" s="44"/>
      <c r="IED236" s="44"/>
      <c r="IEE236" s="44"/>
      <c r="IEF236" s="44"/>
      <c r="IEG236" s="44"/>
      <c r="IEH236" s="44"/>
      <c r="IEI236" s="44"/>
      <c r="IEJ236" s="44"/>
      <c r="IEK236" s="44"/>
      <c r="IEL236" s="44"/>
      <c r="IEM236" s="44"/>
      <c r="IEN236" s="44"/>
      <c r="IEO236" s="44"/>
      <c r="IEP236" s="44"/>
      <c r="IEQ236" s="44"/>
      <c r="IER236" s="44"/>
      <c r="IES236" s="44"/>
      <c r="IET236" s="44"/>
      <c r="IEU236" s="44"/>
      <c r="IEV236" s="44"/>
      <c r="IEW236" s="44"/>
      <c r="IEX236" s="44"/>
      <c r="IEY236" s="44"/>
      <c r="IEZ236" s="44"/>
      <c r="IFA236" s="44"/>
      <c r="IFB236" s="44"/>
      <c r="IFC236" s="44"/>
      <c r="IFD236" s="44"/>
      <c r="IFE236" s="44"/>
      <c r="IFF236" s="44"/>
      <c r="IFG236" s="44"/>
      <c r="IFH236" s="44"/>
      <c r="IFI236" s="44"/>
      <c r="IFJ236" s="44"/>
      <c r="IFK236" s="44"/>
      <c r="IFL236" s="44"/>
      <c r="IFM236" s="44"/>
      <c r="IFN236" s="44"/>
      <c r="IFO236" s="44"/>
      <c r="IFP236" s="44"/>
      <c r="IFQ236" s="44"/>
      <c r="IFR236" s="44"/>
      <c r="IFS236" s="44"/>
      <c r="IFT236" s="44"/>
      <c r="IFU236" s="44"/>
      <c r="IFV236" s="44"/>
      <c r="IFW236" s="44"/>
      <c r="IFX236" s="44"/>
      <c r="IFY236" s="44"/>
      <c r="IFZ236" s="44"/>
      <c r="IGA236" s="44"/>
      <c r="IGB236" s="44"/>
      <c r="IGC236" s="44"/>
      <c r="IGD236" s="44"/>
      <c r="IGE236" s="44"/>
      <c r="IGF236" s="44"/>
      <c r="IGG236" s="44"/>
      <c r="IGH236" s="44"/>
      <c r="IGI236" s="44"/>
      <c r="IGJ236" s="44"/>
      <c r="IGK236" s="44"/>
      <c r="IGL236" s="44"/>
      <c r="IGM236" s="44"/>
      <c r="IGN236" s="44"/>
      <c r="IGO236" s="44"/>
      <c r="IGP236" s="44"/>
      <c r="IGQ236" s="44"/>
      <c r="IGR236" s="44"/>
      <c r="IGS236" s="44"/>
      <c r="IGT236" s="44"/>
      <c r="IGU236" s="44"/>
      <c r="IGV236" s="44"/>
      <c r="IGW236" s="44"/>
      <c r="IGX236" s="44"/>
      <c r="IGY236" s="44"/>
      <c r="IGZ236" s="44"/>
      <c r="IHA236" s="44"/>
      <c r="IHB236" s="44"/>
      <c r="IHC236" s="44"/>
      <c r="IHD236" s="44"/>
      <c r="IHE236" s="44"/>
      <c r="IHF236" s="44"/>
      <c r="IHG236" s="44"/>
      <c r="IHH236" s="44"/>
      <c r="IHI236" s="44"/>
      <c r="IHJ236" s="44"/>
      <c r="IHK236" s="44"/>
      <c r="IHL236" s="44"/>
      <c r="IHM236" s="44"/>
      <c r="IHN236" s="44"/>
      <c r="IHO236" s="44"/>
      <c r="IHP236" s="44"/>
      <c r="IHQ236" s="44"/>
      <c r="IHR236" s="44"/>
      <c r="IHS236" s="44"/>
      <c r="IHT236" s="44"/>
      <c r="IHU236" s="44"/>
      <c r="IHV236" s="44"/>
      <c r="IHW236" s="44"/>
      <c r="IHX236" s="44"/>
      <c r="IHY236" s="44"/>
      <c r="IHZ236" s="44"/>
      <c r="IIA236" s="44"/>
      <c r="IIB236" s="44"/>
      <c r="IIC236" s="44"/>
      <c r="IID236" s="44"/>
      <c r="IIE236" s="44"/>
      <c r="IIF236" s="44"/>
      <c r="IIG236" s="44"/>
      <c r="IIH236" s="44"/>
      <c r="III236" s="44"/>
      <c r="IIJ236" s="44"/>
      <c r="IIK236" s="44"/>
      <c r="IIL236" s="44"/>
      <c r="IIM236" s="44"/>
      <c r="IIN236" s="44"/>
      <c r="IIO236" s="44"/>
      <c r="IIP236" s="44"/>
      <c r="IIQ236" s="44"/>
      <c r="IIR236" s="44"/>
      <c r="IIS236" s="44"/>
      <c r="IIT236" s="44"/>
      <c r="IIU236" s="44"/>
      <c r="IIV236" s="44"/>
      <c r="IIW236" s="44"/>
      <c r="IIX236" s="44"/>
      <c r="IIY236" s="44"/>
      <c r="IIZ236" s="44"/>
      <c r="IJA236" s="44"/>
      <c r="IJB236" s="44"/>
      <c r="IJC236" s="44"/>
      <c r="IJD236" s="44"/>
      <c r="IJE236" s="44"/>
      <c r="IJF236" s="44"/>
      <c r="IJG236" s="44"/>
      <c r="IJH236" s="44"/>
      <c r="IJI236" s="44"/>
      <c r="IJJ236" s="44"/>
      <c r="IJK236" s="44"/>
      <c r="IJL236" s="44"/>
      <c r="IJM236" s="44"/>
      <c r="IJN236" s="44"/>
      <c r="IJO236" s="44"/>
      <c r="IJP236" s="44"/>
      <c r="IJQ236" s="44"/>
      <c r="IJR236" s="44"/>
      <c r="IJS236" s="44"/>
      <c r="IJT236" s="44"/>
      <c r="IJU236" s="44"/>
      <c r="IJV236" s="44"/>
      <c r="IJW236" s="44"/>
      <c r="IJX236" s="44"/>
      <c r="IJY236" s="44"/>
      <c r="IJZ236" s="44"/>
      <c r="IKA236" s="44"/>
      <c r="IKB236" s="44"/>
      <c r="IKC236" s="44"/>
      <c r="IKD236" s="44"/>
      <c r="IKE236" s="44"/>
      <c r="IKF236" s="44"/>
      <c r="IKG236" s="44"/>
      <c r="IKH236" s="44"/>
      <c r="IKI236" s="44"/>
      <c r="IKJ236" s="44"/>
      <c r="IKK236" s="44"/>
      <c r="IKL236" s="44"/>
      <c r="IKM236" s="44"/>
      <c r="IKN236" s="44"/>
      <c r="IKO236" s="44"/>
      <c r="IKP236" s="44"/>
      <c r="IKQ236" s="44"/>
      <c r="IKR236" s="44"/>
      <c r="IKS236" s="44"/>
      <c r="IKT236" s="44"/>
      <c r="IKU236" s="44"/>
      <c r="IKV236" s="44"/>
      <c r="IKW236" s="44"/>
      <c r="IKX236" s="44"/>
      <c r="IKY236" s="44"/>
      <c r="IKZ236" s="44"/>
      <c r="ILA236" s="44"/>
      <c r="ILB236" s="44"/>
      <c r="ILC236" s="44"/>
      <c r="ILD236" s="44"/>
      <c r="ILE236" s="44"/>
      <c r="ILF236" s="44"/>
      <c r="ILG236" s="44"/>
      <c r="ILH236" s="44"/>
      <c r="ILI236" s="44"/>
      <c r="ILJ236" s="44"/>
      <c r="ILK236" s="44"/>
      <c r="ILL236" s="44"/>
      <c r="ILM236" s="44"/>
      <c r="ILN236" s="44"/>
      <c r="ILO236" s="44"/>
      <c r="ILP236" s="44"/>
      <c r="ILQ236" s="44"/>
      <c r="ILR236" s="44"/>
      <c r="ILS236" s="44"/>
      <c r="ILT236" s="44"/>
      <c r="ILU236" s="44"/>
      <c r="ILV236" s="44"/>
      <c r="ILW236" s="44"/>
      <c r="ILX236" s="44"/>
      <c r="ILY236" s="44"/>
      <c r="ILZ236" s="44"/>
      <c r="IMA236" s="44"/>
      <c r="IMB236" s="44"/>
      <c r="IMC236" s="44"/>
      <c r="IMD236" s="44"/>
      <c r="IME236" s="44"/>
      <c r="IMF236" s="44"/>
      <c r="IMG236" s="44"/>
      <c r="IMH236" s="44"/>
      <c r="IMI236" s="44"/>
      <c r="IMJ236" s="44"/>
      <c r="IMK236" s="44"/>
      <c r="IML236" s="44"/>
      <c r="IMM236" s="44"/>
      <c r="IMN236" s="44"/>
      <c r="IMO236" s="44"/>
      <c r="IMP236" s="44"/>
      <c r="IMQ236" s="44"/>
      <c r="IMR236" s="44"/>
      <c r="IMS236" s="44"/>
      <c r="IMT236" s="44"/>
      <c r="IMU236" s="44"/>
      <c r="IMV236" s="44"/>
      <c r="IMW236" s="44"/>
      <c r="IMX236" s="44"/>
      <c r="IMY236" s="44"/>
      <c r="IMZ236" s="44"/>
      <c r="INA236" s="44"/>
      <c r="INB236" s="44"/>
      <c r="INC236" s="44"/>
      <c r="IND236" s="44"/>
      <c r="INE236" s="44"/>
      <c r="INF236" s="44"/>
      <c r="ING236" s="44"/>
      <c r="INH236" s="44"/>
      <c r="INI236" s="44"/>
      <c r="INJ236" s="44"/>
      <c r="INK236" s="44"/>
      <c r="INL236" s="44"/>
      <c r="INM236" s="44"/>
      <c r="INN236" s="44"/>
      <c r="INO236" s="44"/>
      <c r="INP236" s="44"/>
      <c r="INQ236" s="44"/>
      <c r="INR236" s="44"/>
      <c r="INS236" s="44"/>
      <c r="INT236" s="44"/>
      <c r="INU236" s="44"/>
      <c r="INV236" s="44"/>
      <c r="INW236" s="44"/>
      <c r="INX236" s="44"/>
      <c r="INY236" s="44"/>
      <c r="INZ236" s="44"/>
      <c r="IOA236" s="44"/>
      <c r="IOB236" s="44"/>
      <c r="IOC236" s="44"/>
      <c r="IOD236" s="44"/>
      <c r="IOE236" s="44"/>
      <c r="IOF236" s="44"/>
      <c r="IOG236" s="44"/>
      <c r="IOH236" s="44"/>
      <c r="IOI236" s="44"/>
      <c r="IOJ236" s="44"/>
      <c r="IOK236" s="44"/>
      <c r="IOL236" s="44"/>
      <c r="IOM236" s="44"/>
      <c r="ION236" s="44"/>
      <c r="IOO236" s="44"/>
      <c r="IOP236" s="44"/>
      <c r="IOQ236" s="44"/>
      <c r="IOR236" s="44"/>
      <c r="IOS236" s="44"/>
      <c r="IOT236" s="44"/>
      <c r="IOU236" s="44"/>
      <c r="IOV236" s="44"/>
      <c r="IOW236" s="44"/>
      <c r="IOX236" s="44"/>
      <c r="IOY236" s="44"/>
      <c r="IOZ236" s="44"/>
      <c r="IPA236" s="44"/>
      <c r="IPB236" s="44"/>
      <c r="IPC236" s="44"/>
      <c r="IPD236" s="44"/>
      <c r="IPE236" s="44"/>
      <c r="IPF236" s="44"/>
      <c r="IPG236" s="44"/>
      <c r="IPH236" s="44"/>
      <c r="IPI236" s="44"/>
      <c r="IPJ236" s="44"/>
      <c r="IPK236" s="44"/>
      <c r="IPL236" s="44"/>
      <c r="IPM236" s="44"/>
      <c r="IPN236" s="44"/>
      <c r="IPO236" s="44"/>
      <c r="IPP236" s="44"/>
      <c r="IPQ236" s="44"/>
      <c r="IPR236" s="44"/>
      <c r="IPS236" s="44"/>
      <c r="IPT236" s="44"/>
      <c r="IPU236" s="44"/>
      <c r="IPV236" s="44"/>
      <c r="IPW236" s="44"/>
      <c r="IPX236" s="44"/>
      <c r="IPY236" s="44"/>
      <c r="IPZ236" s="44"/>
      <c r="IQA236" s="44"/>
      <c r="IQB236" s="44"/>
      <c r="IQC236" s="44"/>
      <c r="IQD236" s="44"/>
      <c r="IQE236" s="44"/>
      <c r="IQF236" s="44"/>
      <c r="IQG236" s="44"/>
      <c r="IQH236" s="44"/>
      <c r="IQI236" s="44"/>
      <c r="IQJ236" s="44"/>
      <c r="IQK236" s="44"/>
      <c r="IQL236" s="44"/>
      <c r="IQM236" s="44"/>
      <c r="IQN236" s="44"/>
      <c r="IQO236" s="44"/>
      <c r="IQP236" s="44"/>
      <c r="IQQ236" s="44"/>
      <c r="IQR236" s="44"/>
      <c r="IQS236" s="44"/>
      <c r="IQT236" s="44"/>
      <c r="IQU236" s="44"/>
      <c r="IQV236" s="44"/>
      <c r="IQW236" s="44"/>
      <c r="IQX236" s="44"/>
      <c r="IQY236" s="44"/>
      <c r="IQZ236" s="44"/>
      <c r="IRA236" s="44"/>
      <c r="IRB236" s="44"/>
      <c r="IRC236" s="44"/>
      <c r="IRD236" s="44"/>
      <c r="IRE236" s="44"/>
      <c r="IRF236" s="44"/>
      <c r="IRG236" s="44"/>
      <c r="IRH236" s="44"/>
      <c r="IRI236" s="44"/>
      <c r="IRJ236" s="44"/>
      <c r="IRK236" s="44"/>
      <c r="IRL236" s="44"/>
      <c r="IRM236" s="44"/>
      <c r="IRN236" s="44"/>
      <c r="IRO236" s="44"/>
      <c r="IRP236" s="44"/>
      <c r="IRQ236" s="44"/>
      <c r="IRR236" s="44"/>
      <c r="IRS236" s="44"/>
      <c r="IRT236" s="44"/>
      <c r="IRU236" s="44"/>
      <c r="IRV236" s="44"/>
      <c r="IRW236" s="44"/>
      <c r="IRX236" s="44"/>
      <c r="IRY236" s="44"/>
      <c r="IRZ236" s="44"/>
      <c r="ISA236" s="44"/>
      <c r="ISB236" s="44"/>
      <c r="ISC236" s="44"/>
      <c r="ISD236" s="44"/>
      <c r="ISE236" s="44"/>
      <c r="ISF236" s="44"/>
      <c r="ISG236" s="44"/>
      <c r="ISH236" s="44"/>
      <c r="ISI236" s="44"/>
      <c r="ISJ236" s="44"/>
      <c r="ISK236" s="44"/>
      <c r="ISL236" s="44"/>
      <c r="ISM236" s="44"/>
      <c r="ISN236" s="44"/>
      <c r="ISO236" s="44"/>
      <c r="ISP236" s="44"/>
      <c r="ISQ236" s="44"/>
      <c r="ISR236" s="44"/>
      <c r="ISS236" s="44"/>
      <c r="IST236" s="44"/>
      <c r="ISU236" s="44"/>
      <c r="ISV236" s="44"/>
      <c r="ISW236" s="44"/>
      <c r="ISX236" s="44"/>
      <c r="ISY236" s="44"/>
      <c r="ISZ236" s="44"/>
      <c r="ITA236" s="44"/>
      <c r="ITB236" s="44"/>
      <c r="ITC236" s="44"/>
      <c r="ITD236" s="44"/>
      <c r="ITE236" s="44"/>
      <c r="ITF236" s="44"/>
      <c r="ITG236" s="44"/>
      <c r="ITH236" s="44"/>
      <c r="ITI236" s="44"/>
      <c r="ITJ236" s="44"/>
      <c r="ITK236" s="44"/>
      <c r="ITL236" s="44"/>
      <c r="ITM236" s="44"/>
      <c r="ITN236" s="44"/>
      <c r="ITO236" s="44"/>
      <c r="ITP236" s="44"/>
      <c r="ITQ236" s="44"/>
      <c r="ITR236" s="44"/>
      <c r="ITS236" s="44"/>
      <c r="ITT236" s="44"/>
      <c r="ITU236" s="44"/>
      <c r="ITV236" s="44"/>
      <c r="ITW236" s="44"/>
      <c r="ITX236" s="44"/>
      <c r="ITY236" s="44"/>
      <c r="ITZ236" s="44"/>
      <c r="IUA236" s="44"/>
      <c r="IUB236" s="44"/>
      <c r="IUC236" s="44"/>
      <c r="IUD236" s="44"/>
      <c r="IUE236" s="44"/>
      <c r="IUF236" s="44"/>
      <c r="IUG236" s="44"/>
      <c r="IUH236" s="44"/>
      <c r="IUI236" s="44"/>
      <c r="IUJ236" s="44"/>
      <c r="IUK236" s="44"/>
      <c r="IUL236" s="44"/>
      <c r="IUM236" s="44"/>
      <c r="IUN236" s="44"/>
      <c r="IUO236" s="44"/>
      <c r="IUP236" s="44"/>
      <c r="IUQ236" s="44"/>
      <c r="IUR236" s="44"/>
      <c r="IUS236" s="44"/>
      <c r="IUT236" s="44"/>
      <c r="IUU236" s="44"/>
      <c r="IUV236" s="44"/>
      <c r="IUW236" s="44"/>
      <c r="IUX236" s="44"/>
      <c r="IUY236" s="44"/>
      <c r="IUZ236" s="44"/>
      <c r="IVA236" s="44"/>
      <c r="IVB236" s="44"/>
      <c r="IVC236" s="44"/>
      <c r="IVD236" s="44"/>
      <c r="IVE236" s="44"/>
      <c r="IVF236" s="44"/>
      <c r="IVG236" s="44"/>
      <c r="IVH236" s="44"/>
      <c r="IVI236" s="44"/>
      <c r="IVJ236" s="44"/>
      <c r="IVK236" s="44"/>
      <c r="IVL236" s="44"/>
      <c r="IVM236" s="44"/>
      <c r="IVN236" s="44"/>
      <c r="IVO236" s="44"/>
      <c r="IVP236" s="44"/>
      <c r="IVQ236" s="44"/>
      <c r="IVR236" s="44"/>
      <c r="IVS236" s="44"/>
      <c r="IVT236" s="44"/>
      <c r="IVU236" s="44"/>
      <c r="IVV236" s="44"/>
      <c r="IVW236" s="44"/>
      <c r="IVX236" s="44"/>
      <c r="IVY236" s="44"/>
      <c r="IVZ236" s="44"/>
      <c r="IWA236" s="44"/>
      <c r="IWB236" s="44"/>
      <c r="IWC236" s="44"/>
      <c r="IWD236" s="44"/>
      <c r="IWE236" s="44"/>
      <c r="IWF236" s="44"/>
      <c r="IWG236" s="44"/>
      <c r="IWH236" s="44"/>
      <c r="IWI236" s="44"/>
      <c r="IWJ236" s="44"/>
      <c r="IWK236" s="44"/>
      <c r="IWL236" s="44"/>
      <c r="IWM236" s="44"/>
      <c r="IWN236" s="44"/>
      <c r="IWO236" s="44"/>
      <c r="IWP236" s="44"/>
      <c r="IWQ236" s="44"/>
      <c r="IWR236" s="44"/>
      <c r="IWS236" s="44"/>
      <c r="IWT236" s="44"/>
      <c r="IWU236" s="44"/>
      <c r="IWV236" s="44"/>
      <c r="IWW236" s="44"/>
      <c r="IWX236" s="44"/>
      <c r="IWY236" s="44"/>
      <c r="IWZ236" s="44"/>
      <c r="IXA236" s="44"/>
      <c r="IXB236" s="44"/>
      <c r="IXC236" s="44"/>
      <c r="IXD236" s="44"/>
      <c r="IXE236" s="44"/>
      <c r="IXF236" s="44"/>
      <c r="IXG236" s="44"/>
      <c r="IXH236" s="44"/>
      <c r="IXI236" s="44"/>
      <c r="IXJ236" s="44"/>
      <c r="IXK236" s="44"/>
      <c r="IXL236" s="44"/>
      <c r="IXM236" s="44"/>
      <c r="IXN236" s="44"/>
      <c r="IXO236" s="44"/>
      <c r="IXP236" s="44"/>
      <c r="IXQ236" s="44"/>
      <c r="IXR236" s="44"/>
      <c r="IXS236" s="44"/>
      <c r="IXT236" s="44"/>
      <c r="IXU236" s="44"/>
      <c r="IXV236" s="44"/>
      <c r="IXW236" s="44"/>
      <c r="IXX236" s="44"/>
      <c r="IXY236" s="44"/>
      <c r="IXZ236" s="44"/>
      <c r="IYA236" s="44"/>
      <c r="IYB236" s="44"/>
      <c r="IYC236" s="44"/>
      <c r="IYD236" s="44"/>
      <c r="IYE236" s="44"/>
      <c r="IYF236" s="44"/>
      <c r="IYG236" s="44"/>
      <c r="IYH236" s="44"/>
      <c r="IYI236" s="44"/>
      <c r="IYJ236" s="44"/>
      <c r="IYK236" s="44"/>
      <c r="IYL236" s="44"/>
      <c r="IYM236" s="44"/>
      <c r="IYN236" s="44"/>
      <c r="IYO236" s="44"/>
      <c r="IYP236" s="44"/>
      <c r="IYQ236" s="44"/>
      <c r="IYR236" s="44"/>
      <c r="IYS236" s="44"/>
      <c r="IYT236" s="44"/>
      <c r="IYU236" s="44"/>
      <c r="IYV236" s="44"/>
      <c r="IYW236" s="44"/>
      <c r="IYX236" s="44"/>
      <c r="IYY236" s="44"/>
      <c r="IYZ236" s="44"/>
      <c r="IZA236" s="44"/>
      <c r="IZB236" s="44"/>
      <c r="IZC236" s="44"/>
      <c r="IZD236" s="44"/>
      <c r="IZE236" s="44"/>
      <c r="IZF236" s="44"/>
      <c r="IZG236" s="44"/>
      <c r="IZH236" s="44"/>
      <c r="IZI236" s="44"/>
      <c r="IZJ236" s="44"/>
      <c r="IZK236" s="44"/>
      <c r="IZL236" s="44"/>
      <c r="IZM236" s="44"/>
      <c r="IZN236" s="44"/>
      <c r="IZO236" s="44"/>
      <c r="IZP236" s="44"/>
      <c r="IZQ236" s="44"/>
      <c r="IZR236" s="44"/>
      <c r="IZS236" s="44"/>
      <c r="IZT236" s="44"/>
      <c r="IZU236" s="44"/>
      <c r="IZV236" s="44"/>
      <c r="IZW236" s="44"/>
      <c r="IZX236" s="44"/>
      <c r="IZY236" s="44"/>
      <c r="IZZ236" s="44"/>
      <c r="JAA236" s="44"/>
      <c r="JAB236" s="44"/>
      <c r="JAC236" s="44"/>
      <c r="JAD236" s="44"/>
      <c r="JAE236" s="44"/>
      <c r="JAF236" s="44"/>
      <c r="JAG236" s="44"/>
      <c r="JAH236" s="44"/>
      <c r="JAI236" s="44"/>
      <c r="JAJ236" s="44"/>
      <c r="JAK236" s="44"/>
      <c r="JAL236" s="44"/>
      <c r="JAM236" s="44"/>
      <c r="JAN236" s="44"/>
      <c r="JAO236" s="44"/>
      <c r="JAP236" s="44"/>
      <c r="JAQ236" s="44"/>
      <c r="JAR236" s="44"/>
      <c r="JAS236" s="44"/>
      <c r="JAT236" s="44"/>
      <c r="JAU236" s="44"/>
      <c r="JAV236" s="44"/>
      <c r="JAW236" s="44"/>
      <c r="JAX236" s="44"/>
      <c r="JAY236" s="44"/>
      <c r="JAZ236" s="44"/>
      <c r="JBA236" s="44"/>
      <c r="JBB236" s="44"/>
      <c r="JBC236" s="44"/>
      <c r="JBD236" s="44"/>
      <c r="JBE236" s="44"/>
      <c r="JBF236" s="44"/>
      <c r="JBG236" s="44"/>
      <c r="JBH236" s="44"/>
      <c r="JBI236" s="44"/>
      <c r="JBJ236" s="44"/>
      <c r="JBK236" s="44"/>
      <c r="JBL236" s="44"/>
      <c r="JBM236" s="44"/>
      <c r="JBN236" s="44"/>
      <c r="JBO236" s="44"/>
      <c r="JBP236" s="44"/>
      <c r="JBQ236" s="44"/>
      <c r="JBR236" s="44"/>
      <c r="JBS236" s="44"/>
      <c r="JBT236" s="44"/>
      <c r="JBU236" s="44"/>
      <c r="JBV236" s="44"/>
      <c r="JBW236" s="44"/>
      <c r="JBX236" s="44"/>
      <c r="JBY236" s="44"/>
      <c r="JBZ236" s="44"/>
      <c r="JCA236" s="44"/>
      <c r="JCB236" s="44"/>
      <c r="JCC236" s="44"/>
      <c r="JCD236" s="44"/>
      <c r="JCE236" s="44"/>
      <c r="JCF236" s="44"/>
      <c r="JCG236" s="44"/>
      <c r="JCH236" s="44"/>
      <c r="JCI236" s="44"/>
      <c r="JCJ236" s="44"/>
      <c r="JCK236" s="44"/>
      <c r="JCL236" s="44"/>
      <c r="JCM236" s="44"/>
      <c r="JCN236" s="44"/>
      <c r="JCO236" s="44"/>
      <c r="JCP236" s="44"/>
      <c r="JCQ236" s="44"/>
      <c r="JCR236" s="44"/>
      <c r="JCS236" s="44"/>
      <c r="JCT236" s="44"/>
      <c r="JCU236" s="44"/>
      <c r="JCV236" s="44"/>
      <c r="JCW236" s="44"/>
      <c r="JCX236" s="44"/>
      <c r="JCY236" s="44"/>
      <c r="JCZ236" s="44"/>
      <c r="JDA236" s="44"/>
      <c r="JDB236" s="44"/>
      <c r="JDC236" s="44"/>
      <c r="JDD236" s="44"/>
      <c r="JDE236" s="44"/>
      <c r="JDF236" s="44"/>
      <c r="JDG236" s="44"/>
      <c r="JDH236" s="44"/>
      <c r="JDI236" s="44"/>
      <c r="JDJ236" s="44"/>
      <c r="JDK236" s="44"/>
      <c r="JDL236" s="44"/>
      <c r="JDM236" s="44"/>
      <c r="JDN236" s="44"/>
      <c r="JDO236" s="44"/>
      <c r="JDP236" s="44"/>
      <c r="JDQ236" s="44"/>
      <c r="JDR236" s="44"/>
      <c r="JDS236" s="44"/>
      <c r="JDT236" s="44"/>
      <c r="JDU236" s="44"/>
      <c r="JDV236" s="44"/>
      <c r="JDW236" s="44"/>
      <c r="JDX236" s="44"/>
      <c r="JDY236" s="44"/>
      <c r="JDZ236" s="44"/>
      <c r="JEA236" s="44"/>
      <c r="JEB236" s="44"/>
      <c r="JEC236" s="44"/>
      <c r="JED236" s="44"/>
      <c r="JEE236" s="44"/>
      <c r="JEF236" s="44"/>
      <c r="JEG236" s="44"/>
      <c r="JEH236" s="44"/>
      <c r="JEI236" s="44"/>
      <c r="JEJ236" s="44"/>
      <c r="JEK236" s="44"/>
      <c r="JEL236" s="44"/>
      <c r="JEM236" s="44"/>
      <c r="JEN236" s="44"/>
      <c r="JEO236" s="44"/>
      <c r="JEP236" s="44"/>
      <c r="JEQ236" s="44"/>
      <c r="JER236" s="44"/>
      <c r="JES236" s="44"/>
      <c r="JET236" s="44"/>
      <c r="JEU236" s="44"/>
      <c r="JEV236" s="44"/>
      <c r="JEW236" s="44"/>
      <c r="JEX236" s="44"/>
      <c r="JEY236" s="44"/>
      <c r="JEZ236" s="44"/>
      <c r="JFA236" s="44"/>
      <c r="JFB236" s="44"/>
      <c r="JFC236" s="44"/>
      <c r="JFD236" s="44"/>
      <c r="JFE236" s="44"/>
      <c r="JFF236" s="44"/>
      <c r="JFG236" s="44"/>
      <c r="JFH236" s="44"/>
      <c r="JFI236" s="44"/>
      <c r="JFJ236" s="44"/>
      <c r="JFK236" s="44"/>
      <c r="JFL236" s="44"/>
      <c r="JFM236" s="44"/>
      <c r="JFN236" s="44"/>
      <c r="JFO236" s="44"/>
      <c r="JFP236" s="44"/>
      <c r="JFQ236" s="44"/>
      <c r="JFR236" s="44"/>
      <c r="JFS236" s="44"/>
      <c r="JFT236" s="44"/>
      <c r="JFU236" s="44"/>
      <c r="JFV236" s="44"/>
      <c r="JFW236" s="44"/>
      <c r="JFX236" s="44"/>
      <c r="JFY236" s="44"/>
      <c r="JFZ236" s="44"/>
      <c r="JGA236" s="44"/>
      <c r="JGB236" s="44"/>
      <c r="JGC236" s="44"/>
      <c r="JGD236" s="44"/>
      <c r="JGE236" s="44"/>
      <c r="JGF236" s="44"/>
      <c r="JGG236" s="44"/>
      <c r="JGH236" s="44"/>
      <c r="JGI236" s="44"/>
      <c r="JGJ236" s="44"/>
      <c r="JGK236" s="44"/>
      <c r="JGL236" s="44"/>
      <c r="JGM236" s="44"/>
      <c r="JGN236" s="44"/>
      <c r="JGO236" s="44"/>
      <c r="JGP236" s="44"/>
      <c r="JGQ236" s="44"/>
      <c r="JGR236" s="44"/>
      <c r="JGS236" s="44"/>
      <c r="JGT236" s="44"/>
      <c r="JGU236" s="44"/>
      <c r="JGV236" s="44"/>
      <c r="JGW236" s="44"/>
      <c r="JGX236" s="44"/>
      <c r="JGY236" s="44"/>
      <c r="JGZ236" s="44"/>
      <c r="JHA236" s="44"/>
      <c r="JHB236" s="44"/>
      <c r="JHC236" s="44"/>
      <c r="JHD236" s="44"/>
      <c r="JHE236" s="44"/>
      <c r="JHF236" s="44"/>
      <c r="JHG236" s="44"/>
      <c r="JHH236" s="44"/>
      <c r="JHI236" s="44"/>
      <c r="JHJ236" s="44"/>
      <c r="JHK236" s="44"/>
      <c r="JHL236" s="44"/>
      <c r="JHM236" s="44"/>
      <c r="JHN236" s="44"/>
      <c r="JHO236" s="44"/>
      <c r="JHP236" s="44"/>
      <c r="JHQ236" s="44"/>
      <c r="JHR236" s="44"/>
      <c r="JHS236" s="44"/>
      <c r="JHT236" s="44"/>
      <c r="JHU236" s="44"/>
      <c r="JHV236" s="44"/>
      <c r="JHW236" s="44"/>
      <c r="JHX236" s="44"/>
      <c r="JHY236" s="44"/>
      <c r="JHZ236" s="44"/>
      <c r="JIA236" s="44"/>
      <c r="JIB236" s="44"/>
      <c r="JIC236" s="44"/>
      <c r="JID236" s="44"/>
      <c r="JIE236" s="44"/>
      <c r="JIF236" s="44"/>
      <c r="JIG236" s="44"/>
      <c r="JIH236" s="44"/>
      <c r="JII236" s="44"/>
      <c r="JIJ236" s="44"/>
      <c r="JIK236" s="44"/>
      <c r="JIL236" s="44"/>
      <c r="JIM236" s="44"/>
      <c r="JIN236" s="44"/>
      <c r="JIO236" s="44"/>
      <c r="JIP236" s="44"/>
      <c r="JIQ236" s="44"/>
      <c r="JIR236" s="44"/>
      <c r="JIS236" s="44"/>
      <c r="JIT236" s="44"/>
      <c r="JIU236" s="44"/>
      <c r="JIV236" s="44"/>
      <c r="JIW236" s="44"/>
      <c r="JIX236" s="44"/>
      <c r="JIY236" s="44"/>
      <c r="JIZ236" s="44"/>
      <c r="JJA236" s="44"/>
      <c r="JJB236" s="44"/>
      <c r="JJC236" s="44"/>
      <c r="JJD236" s="44"/>
      <c r="JJE236" s="44"/>
      <c r="JJF236" s="44"/>
      <c r="JJG236" s="44"/>
      <c r="JJH236" s="44"/>
      <c r="JJI236" s="44"/>
      <c r="JJJ236" s="44"/>
      <c r="JJK236" s="44"/>
      <c r="JJL236" s="44"/>
      <c r="JJM236" s="44"/>
      <c r="JJN236" s="44"/>
      <c r="JJO236" s="44"/>
      <c r="JJP236" s="44"/>
      <c r="JJQ236" s="44"/>
      <c r="JJR236" s="44"/>
      <c r="JJS236" s="44"/>
      <c r="JJT236" s="44"/>
      <c r="JJU236" s="44"/>
      <c r="JJV236" s="44"/>
      <c r="JJW236" s="44"/>
      <c r="JJX236" s="44"/>
      <c r="JJY236" s="44"/>
      <c r="JJZ236" s="44"/>
      <c r="JKA236" s="44"/>
      <c r="JKB236" s="44"/>
      <c r="JKC236" s="44"/>
      <c r="JKD236" s="44"/>
      <c r="JKE236" s="44"/>
      <c r="JKF236" s="44"/>
      <c r="JKG236" s="44"/>
      <c r="JKH236" s="44"/>
      <c r="JKI236" s="44"/>
      <c r="JKJ236" s="44"/>
      <c r="JKK236" s="44"/>
      <c r="JKL236" s="44"/>
      <c r="JKM236" s="44"/>
      <c r="JKN236" s="44"/>
      <c r="JKO236" s="44"/>
      <c r="JKP236" s="44"/>
      <c r="JKQ236" s="44"/>
      <c r="JKR236" s="44"/>
      <c r="JKS236" s="44"/>
      <c r="JKT236" s="44"/>
      <c r="JKU236" s="44"/>
      <c r="JKV236" s="44"/>
      <c r="JKW236" s="44"/>
      <c r="JKX236" s="44"/>
      <c r="JKY236" s="44"/>
      <c r="JKZ236" s="44"/>
      <c r="JLA236" s="44"/>
      <c r="JLB236" s="44"/>
      <c r="JLC236" s="44"/>
      <c r="JLD236" s="44"/>
      <c r="JLE236" s="44"/>
      <c r="JLF236" s="44"/>
      <c r="JLG236" s="44"/>
      <c r="JLH236" s="44"/>
      <c r="JLI236" s="44"/>
      <c r="JLJ236" s="44"/>
      <c r="JLK236" s="44"/>
      <c r="JLL236" s="44"/>
      <c r="JLM236" s="44"/>
      <c r="JLN236" s="44"/>
      <c r="JLO236" s="44"/>
      <c r="JLP236" s="44"/>
      <c r="JLQ236" s="44"/>
      <c r="JLR236" s="44"/>
      <c r="JLS236" s="44"/>
      <c r="JLT236" s="44"/>
      <c r="JLU236" s="44"/>
      <c r="JLV236" s="44"/>
      <c r="JLW236" s="44"/>
      <c r="JLX236" s="44"/>
      <c r="JLY236" s="44"/>
      <c r="JLZ236" s="44"/>
      <c r="JMA236" s="44"/>
      <c r="JMB236" s="44"/>
      <c r="JMC236" s="44"/>
      <c r="JMD236" s="44"/>
      <c r="JME236" s="44"/>
      <c r="JMF236" s="44"/>
      <c r="JMG236" s="44"/>
      <c r="JMH236" s="44"/>
      <c r="JMI236" s="44"/>
      <c r="JMJ236" s="44"/>
      <c r="JMK236" s="44"/>
      <c r="JML236" s="44"/>
      <c r="JMM236" s="44"/>
      <c r="JMN236" s="44"/>
      <c r="JMO236" s="44"/>
      <c r="JMP236" s="44"/>
      <c r="JMQ236" s="44"/>
      <c r="JMR236" s="44"/>
      <c r="JMS236" s="44"/>
      <c r="JMT236" s="44"/>
      <c r="JMU236" s="44"/>
      <c r="JMV236" s="44"/>
      <c r="JMW236" s="44"/>
      <c r="JMX236" s="44"/>
      <c r="JMY236" s="44"/>
      <c r="JMZ236" s="44"/>
      <c r="JNA236" s="44"/>
      <c r="JNB236" s="44"/>
      <c r="JNC236" s="44"/>
      <c r="JND236" s="44"/>
      <c r="JNE236" s="44"/>
      <c r="JNF236" s="44"/>
      <c r="JNG236" s="44"/>
      <c r="JNH236" s="44"/>
      <c r="JNI236" s="44"/>
      <c r="JNJ236" s="44"/>
      <c r="JNK236" s="44"/>
      <c r="JNL236" s="44"/>
      <c r="JNM236" s="44"/>
      <c r="JNN236" s="44"/>
      <c r="JNO236" s="44"/>
      <c r="JNP236" s="44"/>
      <c r="JNQ236" s="44"/>
      <c r="JNR236" s="44"/>
      <c r="JNS236" s="44"/>
      <c r="JNT236" s="44"/>
      <c r="JNU236" s="44"/>
      <c r="JNV236" s="44"/>
      <c r="JNW236" s="44"/>
      <c r="JNX236" s="44"/>
      <c r="JNY236" s="44"/>
      <c r="JNZ236" s="44"/>
      <c r="JOA236" s="44"/>
      <c r="JOB236" s="44"/>
      <c r="JOC236" s="44"/>
      <c r="JOD236" s="44"/>
      <c r="JOE236" s="44"/>
      <c r="JOF236" s="44"/>
      <c r="JOG236" s="44"/>
      <c r="JOH236" s="44"/>
      <c r="JOI236" s="44"/>
      <c r="JOJ236" s="44"/>
      <c r="JOK236" s="44"/>
      <c r="JOL236" s="44"/>
      <c r="JOM236" s="44"/>
      <c r="JON236" s="44"/>
      <c r="JOO236" s="44"/>
      <c r="JOP236" s="44"/>
      <c r="JOQ236" s="44"/>
      <c r="JOR236" s="44"/>
      <c r="JOS236" s="44"/>
      <c r="JOT236" s="44"/>
      <c r="JOU236" s="44"/>
      <c r="JOV236" s="44"/>
      <c r="JOW236" s="44"/>
      <c r="JOX236" s="44"/>
      <c r="JOY236" s="44"/>
      <c r="JOZ236" s="44"/>
      <c r="JPA236" s="44"/>
      <c r="JPB236" s="44"/>
      <c r="JPC236" s="44"/>
      <c r="JPD236" s="44"/>
      <c r="JPE236" s="44"/>
      <c r="JPF236" s="44"/>
      <c r="JPG236" s="44"/>
      <c r="JPH236" s="44"/>
      <c r="JPI236" s="44"/>
      <c r="JPJ236" s="44"/>
      <c r="JPK236" s="44"/>
      <c r="JPL236" s="44"/>
      <c r="JPM236" s="44"/>
      <c r="JPN236" s="44"/>
      <c r="JPO236" s="44"/>
      <c r="JPP236" s="44"/>
      <c r="JPQ236" s="44"/>
      <c r="JPR236" s="44"/>
      <c r="JPS236" s="44"/>
      <c r="JPT236" s="44"/>
      <c r="JPU236" s="44"/>
      <c r="JPV236" s="44"/>
      <c r="JPW236" s="44"/>
      <c r="JPX236" s="44"/>
      <c r="JPY236" s="44"/>
      <c r="JPZ236" s="44"/>
      <c r="JQA236" s="44"/>
      <c r="JQB236" s="44"/>
      <c r="JQC236" s="44"/>
      <c r="JQD236" s="44"/>
      <c r="JQE236" s="44"/>
      <c r="JQF236" s="44"/>
      <c r="JQG236" s="44"/>
      <c r="JQH236" s="44"/>
      <c r="JQI236" s="44"/>
      <c r="JQJ236" s="44"/>
      <c r="JQK236" s="44"/>
      <c r="JQL236" s="44"/>
      <c r="JQM236" s="44"/>
      <c r="JQN236" s="44"/>
      <c r="JQO236" s="44"/>
      <c r="JQP236" s="44"/>
      <c r="JQQ236" s="44"/>
      <c r="JQR236" s="44"/>
      <c r="JQS236" s="44"/>
      <c r="JQT236" s="44"/>
      <c r="JQU236" s="44"/>
      <c r="JQV236" s="44"/>
      <c r="JQW236" s="44"/>
      <c r="JQX236" s="44"/>
      <c r="JQY236" s="44"/>
      <c r="JQZ236" s="44"/>
      <c r="JRA236" s="44"/>
      <c r="JRB236" s="44"/>
      <c r="JRC236" s="44"/>
      <c r="JRD236" s="44"/>
      <c r="JRE236" s="44"/>
      <c r="JRF236" s="44"/>
      <c r="JRG236" s="44"/>
      <c r="JRH236" s="44"/>
      <c r="JRI236" s="44"/>
      <c r="JRJ236" s="44"/>
      <c r="JRK236" s="44"/>
      <c r="JRL236" s="44"/>
      <c r="JRM236" s="44"/>
      <c r="JRN236" s="44"/>
      <c r="JRO236" s="44"/>
      <c r="JRP236" s="44"/>
      <c r="JRQ236" s="44"/>
      <c r="JRR236" s="44"/>
      <c r="JRS236" s="44"/>
      <c r="JRT236" s="44"/>
      <c r="JRU236" s="44"/>
      <c r="JRV236" s="44"/>
      <c r="JRW236" s="44"/>
      <c r="JRX236" s="44"/>
      <c r="JRY236" s="44"/>
      <c r="JRZ236" s="44"/>
      <c r="JSA236" s="44"/>
      <c r="JSB236" s="44"/>
      <c r="JSC236" s="44"/>
      <c r="JSD236" s="44"/>
      <c r="JSE236" s="44"/>
      <c r="JSF236" s="44"/>
      <c r="JSG236" s="44"/>
      <c r="JSH236" s="44"/>
      <c r="JSI236" s="44"/>
      <c r="JSJ236" s="44"/>
      <c r="JSK236" s="44"/>
      <c r="JSL236" s="44"/>
      <c r="JSM236" s="44"/>
      <c r="JSN236" s="44"/>
      <c r="JSO236" s="44"/>
      <c r="JSP236" s="44"/>
      <c r="JSQ236" s="44"/>
      <c r="JSR236" s="44"/>
      <c r="JSS236" s="44"/>
      <c r="JST236" s="44"/>
      <c r="JSU236" s="44"/>
      <c r="JSV236" s="44"/>
      <c r="JSW236" s="44"/>
      <c r="JSX236" s="44"/>
      <c r="JSY236" s="44"/>
      <c r="JSZ236" s="44"/>
      <c r="JTA236" s="44"/>
      <c r="JTB236" s="44"/>
      <c r="JTC236" s="44"/>
      <c r="JTD236" s="44"/>
      <c r="JTE236" s="44"/>
      <c r="JTF236" s="44"/>
      <c r="JTG236" s="44"/>
      <c r="JTH236" s="44"/>
      <c r="JTI236" s="44"/>
      <c r="JTJ236" s="44"/>
      <c r="JTK236" s="44"/>
      <c r="JTL236" s="44"/>
      <c r="JTM236" s="44"/>
      <c r="JTN236" s="44"/>
      <c r="JTO236" s="44"/>
      <c r="JTP236" s="44"/>
      <c r="JTQ236" s="44"/>
      <c r="JTR236" s="44"/>
      <c r="JTS236" s="44"/>
      <c r="JTT236" s="44"/>
      <c r="JTU236" s="44"/>
      <c r="JTV236" s="44"/>
      <c r="JTW236" s="44"/>
      <c r="JTX236" s="44"/>
      <c r="JTY236" s="44"/>
      <c r="JTZ236" s="44"/>
      <c r="JUA236" s="44"/>
      <c r="JUB236" s="44"/>
      <c r="JUC236" s="44"/>
      <c r="JUD236" s="44"/>
      <c r="JUE236" s="44"/>
      <c r="JUF236" s="44"/>
      <c r="JUG236" s="44"/>
      <c r="JUH236" s="44"/>
      <c r="JUI236" s="44"/>
      <c r="JUJ236" s="44"/>
      <c r="JUK236" s="44"/>
      <c r="JUL236" s="44"/>
      <c r="JUM236" s="44"/>
      <c r="JUN236" s="44"/>
      <c r="JUO236" s="44"/>
      <c r="JUP236" s="44"/>
      <c r="JUQ236" s="44"/>
      <c r="JUR236" s="44"/>
      <c r="JUS236" s="44"/>
      <c r="JUT236" s="44"/>
      <c r="JUU236" s="44"/>
      <c r="JUV236" s="44"/>
      <c r="JUW236" s="44"/>
      <c r="JUX236" s="44"/>
      <c r="JUY236" s="44"/>
      <c r="JUZ236" s="44"/>
      <c r="JVA236" s="44"/>
      <c r="JVB236" s="44"/>
      <c r="JVC236" s="44"/>
      <c r="JVD236" s="44"/>
      <c r="JVE236" s="44"/>
      <c r="JVF236" s="44"/>
      <c r="JVG236" s="44"/>
      <c r="JVH236" s="44"/>
      <c r="JVI236" s="44"/>
      <c r="JVJ236" s="44"/>
      <c r="JVK236" s="44"/>
      <c r="JVL236" s="44"/>
      <c r="JVM236" s="44"/>
      <c r="JVN236" s="44"/>
      <c r="JVO236" s="44"/>
      <c r="JVP236" s="44"/>
      <c r="JVQ236" s="44"/>
      <c r="JVR236" s="44"/>
      <c r="JVS236" s="44"/>
      <c r="JVT236" s="44"/>
      <c r="JVU236" s="44"/>
      <c r="JVV236" s="44"/>
      <c r="JVW236" s="44"/>
      <c r="JVX236" s="44"/>
      <c r="JVY236" s="44"/>
      <c r="JVZ236" s="44"/>
      <c r="JWA236" s="44"/>
      <c r="JWB236" s="44"/>
      <c r="JWC236" s="44"/>
      <c r="JWD236" s="44"/>
      <c r="JWE236" s="44"/>
      <c r="JWF236" s="44"/>
      <c r="JWG236" s="44"/>
      <c r="JWH236" s="44"/>
      <c r="JWI236" s="44"/>
      <c r="JWJ236" s="44"/>
      <c r="JWK236" s="44"/>
      <c r="JWL236" s="44"/>
      <c r="JWM236" s="44"/>
      <c r="JWN236" s="44"/>
      <c r="JWO236" s="44"/>
      <c r="JWP236" s="44"/>
      <c r="JWQ236" s="44"/>
      <c r="JWR236" s="44"/>
      <c r="JWS236" s="44"/>
      <c r="JWT236" s="44"/>
      <c r="JWU236" s="44"/>
      <c r="JWV236" s="44"/>
      <c r="JWW236" s="44"/>
      <c r="JWX236" s="44"/>
      <c r="JWY236" s="44"/>
      <c r="JWZ236" s="44"/>
      <c r="JXA236" s="44"/>
      <c r="JXB236" s="44"/>
      <c r="JXC236" s="44"/>
      <c r="JXD236" s="44"/>
      <c r="JXE236" s="44"/>
      <c r="JXF236" s="44"/>
      <c r="JXG236" s="44"/>
      <c r="JXH236" s="44"/>
      <c r="JXI236" s="44"/>
      <c r="JXJ236" s="44"/>
      <c r="JXK236" s="44"/>
      <c r="JXL236" s="44"/>
      <c r="JXM236" s="44"/>
      <c r="JXN236" s="44"/>
      <c r="JXO236" s="44"/>
      <c r="JXP236" s="44"/>
      <c r="JXQ236" s="44"/>
      <c r="JXR236" s="44"/>
      <c r="JXS236" s="44"/>
      <c r="JXT236" s="44"/>
      <c r="JXU236" s="44"/>
      <c r="JXV236" s="44"/>
      <c r="JXW236" s="44"/>
      <c r="JXX236" s="44"/>
      <c r="JXY236" s="44"/>
      <c r="JXZ236" s="44"/>
      <c r="JYA236" s="44"/>
      <c r="JYB236" s="44"/>
      <c r="JYC236" s="44"/>
      <c r="JYD236" s="44"/>
      <c r="JYE236" s="44"/>
      <c r="JYF236" s="44"/>
      <c r="JYG236" s="44"/>
      <c r="JYH236" s="44"/>
      <c r="JYI236" s="44"/>
      <c r="JYJ236" s="44"/>
      <c r="JYK236" s="44"/>
      <c r="JYL236" s="44"/>
      <c r="JYM236" s="44"/>
      <c r="JYN236" s="44"/>
      <c r="JYO236" s="44"/>
      <c r="JYP236" s="44"/>
      <c r="JYQ236" s="44"/>
      <c r="JYR236" s="44"/>
      <c r="JYS236" s="44"/>
      <c r="JYT236" s="44"/>
      <c r="JYU236" s="44"/>
      <c r="JYV236" s="44"/>
      <c r="JYW236" s="44"/>
      <c r="JYX236" s="44"/>
      <c r="JYY236" s="44"/>
      <c r="JYZ236" s="44"/>
      <c r="JZA236" s="44"/>
      <c r="JZB236" s="44"/>
      <c r="JZC236" s="44"/>
      <c r="JZD236" s="44"/>
      <c r="JZE236" s="44"/>
      <c r="JZF236" s="44"/>
      <c r="JZG236" s="44"/>
      <c r="JZH236" s="44"/>
      <c r="JZI236" s="44"/>
      <c r="JZJ236" s="44"/>
      <c r="JZK236" s="44"/>
      <c r="JZL236" s="44"/>
      <c r="JZM236" s="44"/>
      <c r="JZN236" s="44"/>
      <c r="JZO236" s="44"/>
      <c r="JZP236" s="44"/>
      <c r="JZQ236" s="44"/>
      <c r="JZR236" s="44"/>
      <c r="JZS236" s="44"/>
      <c r="JZT236" s="44"/>
      <c r="JZU236" s="44"/>
      <c r="JZV236" s="44"/>
      <c r="JZW236" s="44"/>
      <c r="JZX236" s="44"/>
      <c r="JZY236" s="44"/>
      <c r="JZZ236" s="44"/>
      <c r="KAA236" s="44"/>
      <c r="KAB236" s="44"/>
      <c r="KAC236" s="44"/>
      <c r="KAD236" s="44"/>
      <c r="KAE236" s="44"/>
      <c r="KAF236" s="44"/>
      <c r="KAG236" s="44"/>
      <c r="KAH236" s="44"/>
      <c r="KAI236" s="44"/>
      <c r="KAJ236" s="44"/>
      <c r="KAK236" s="44"/>
      <c r="KAL236" s="44"/>
      <c r="KAM236" s="44"/>
      <c r="KAN236" s="44"/>
      <c r="KAO236" s="44"/>
      <c r="KAP236" s="44"/>
      <c r="KAQ236" s="44"/>
      <c r="KAR236" s="44"/>
      <c r="KAS236" s="44"/>
      <c r="KAT236" s="44"/>
      <c r="KAU236" s="44"/>
      <c r="KAV236" s="44"/>
      <c r="KAW236" s="44"/>
      <c r="KAX236" s="44"/>
      <c r="KAY236" s="44"/>
      <c r="KAZ236" s="44"/>
      <c r="KBA236" s="44"/>
      <c r="KBB236" s="44"/>
      <c r="KBC236" s="44"/>
      <c r="KBD236" s="44"/>
      <c r="KBE236" s="44"/>
      <c r="KBF236" s="44"/>
      <c r="KBG236" s="44"/>
      <c r="KBH236" s="44"/>
      <c r="KBI236" s="44"/>
      <c r="KBJ236" s="44"/>
      <c r="KBK236" s="44"/>
      <c r="KBL236" s="44"/>
      <c r="KBM236" s="44"/>
      <c r="KBN236" s="44"/>
      <c r="KBO236" s="44"/>
      <c r="KBP236" s="44"/>
      <c r="KBQ236" s="44"/>
      <c r="KBR236" s="44"/>
      <c r="KBS236" s="44"/>
      <c r="KBT236" s="44"/>
      <c r="KBU236" s="44"/>
      <c r="KBV236" s="44"/>
      <c r="KBW236" s="44"/>
      <c r="KBX236" s="44"/>
      <c r="KBY236" s="44"/>
      <c r="KBZ236" s="44"/>
      <c r="KCA236" s="44"/>
      <c r="KCB236" s="44"/>
      <c r="KCC236" s="44"/>
      <c r="KCD236" s="44"/>
      <c r="KCE236" s="44"/>
      <c r="KCF236" s="44"/>
      <c r="KCG236" s="44"/>
      <c r="KCH236" s="44"/>
      <c r="KCI236" s="44"/>
      <c r="KCJ236" s="44"/>
      <c r="KCK236" s="44"/>
      <c r="KCL236" s="44"/>
      <c r="KCM236" s="44"/>
      <c r="KCN236" s="44"/>
      <c r="KCO236" s="44"/>
      <c r="KCP236" s="44"/>
      <c r="KCQ236" s="44"/>
      <c r="KCR236" s="44"/>
      <c r="KCS236" s="44"/>
      <c r="KCT236" s="44"/>
      <c r="KCU236" s="44"/>
      <c r="KCV236" s="44"/>
      <c r="KCW236" s="44"/>
      <c r="KCX236" s="44"/>
      <c r="KCY236" s="44"/>
      <c r="KCZ236" s="44"/>
      <c r="KDA236" s="44"/>
      <c r="KDB236" s="44"/>
      <c r="KDC236" s="44"/>
      <c r="KDD236" s="44"/>
      <c r="KDE236" s="44"/>
      <c r="KDF236" s="44"/>
      <c r="KDG236" s="44"/>
      <c r="KDH236" s="44"/>
      <c r="KDI236" s="44"/>
      <c r="KDJ236" s="44"/>
      <c r="KDK236" s="44"/>
      <c r="KDL236" s="44"/>
      <c r="KDM236" s="44"/>
      <c r="KDN236" s="44"/>
      <c r="KDO236" s="44"/>
      <c r="KDP236" s="44"/>
      <c r="KDQ236" s="44"/>
      <c r="KDR236" s="44"/>
      <c r="KDS236" s="44"/>
      <c r="KDT236" s="44"/>
      <c r="KDU236" s="44"/>
      <c r="KDV236" s="44"/>
      <c r="KDW236" s="44"/>
      <c r="KDX236" s="44"/>
      <c r="KDY236" s="44"/>
      <c r="KDZ236" s="44"/>
      <c r="KEA236" s="44"/>
      <c r="KEB236" s="44"/>
      <c r="KEC236" s="44"/>
      <c r="KED236" s="44"/>
      <c r="KEE236" s="44"/>
      <c r="KEF236" s="44"/>
      <c r="KEG236" s="44"/>
      <c r="KEH236" s="44"/>
      <c r="KEI236" s="44"/>
      <c r="KEJ236" s="44"/>
      <c r="KEK236" s="44"/>
      <c r="KEL236" s="44"/>
      <c r="KEM236" s="44"/>
      <c r="KEN236" s="44"/>
      <c r="KEO236" s="44"/>
      <c r="KEP236" s="44"/>
      <c r="KEQ236" s="44"/>
      <c r="KER236" s="44"/>
      <c r="KES236" s="44"/>
      <c r="KET236" s="44"/>
      <c r="KEU236" s="44"/>
      <c r="KEV236" s="44"/>
      <c r="KEW236" s="44"/>
      <c r="KEX236" s="44"/>
      <c r="KEY236" s="44"/>
      <c r="KEZ236" s="44"/>
      <c r="KFA236" s="44"/>
      <c r="KFB236" s="44"/>
      <c r="KFC236" s="44"/>
      <c r="KFD236" s="44"/>
      <c r="KFE236" s="44"/>
      <c r="KFF236" s="44"/>
      <c r="KFG236" s="44"/>
      <c r="KFH236" s="44"/>
      <c r="KFI236" s="44"/>
      <c r="KFJ236" s="44"/>
      <c r="KFK236" s="44"/>
      <c r="KFL236" s="44"/>
      <c r="KFM236" s="44"/>
      <c r="KFN236" s="44"/>
      <c r="KFO236" s="44"/>
      <c r="KFP236" s="44"/>
      <c r="KFQ236" s="44"/>
      <c r="KFR236" s="44"/>
      <c r="KFS236" s="44"/>
      <c r="KFT236" s="44"/>
      <c r="KFU236" s="44"/>
      <c r="KFV236" s="44"/>
      <c r="KFW236" s="44"/>
      <c r="KFX236" s="44"/>
      <c r="KFY236" s="44"/>
      <c r="KFZ236" s="44"/>
      <c r="KGA236" s="44"/>
      <c r="KGB236" s="44"/>
      <c r="KGC236" s="44"/>
      <c r="KGD236" s="44"/>
      <c r="KGE236" s="44"/>
      <c r="KGF236" s="44"/>
      <c r="KGG236" s="44"/>
      <c r="KGH236" s="44"/>
      <c r="KGI236" s="44"/>
      <c r="KGJ236" s="44"/>
      <c r="KGK236" s="44"/>
      <c r="KGL236" s="44"/>
      <c r="KGM236" s="44"/>
      <c r="KGN236" s="44"/>
      <c r="KGO236" s="44"/>
      <c r="KGP236" s="44"/>
      <c r="KGQ236" s="44"/>
      <c r="KGR236" s="44"/>
      <c r="KGS236" s="44"/>
      <c r="KGT236" s="44"/>
      <c r="KGU236" s="44"/>
      <c r="KGV236" s="44"/>
      <c r="KGW236" s="44"/>
      <c r="KGX236" s="44"/>
      <c r="KGY236" s="44"/>
      <c r="KGZ236" s="44"/>
      <c r="KHA236" s="44"/>
      <c r="KHB236" s="44"/>
      <c r="KHC236" s="44"/>
      <c r="KHD236" s="44"/>
      <c r="KHE236" s="44"/>
      <c r="KHF236" s="44"/>
      <c r="KHG236" s="44"/>
      <c r="KHH236" s="44"/>
      <c r="KHI236" s="44"/>
      <c r="KHJ236" s="44"/>
      <c r="KHK236" s="44"/>
      <c r="KHL236" s="44"/>
      <c r="KHM236" s="44"/>
      <c r="KHN236" s="44"/>
      <c r="KHO236" s="44"/>
      <c r="KHP236" s="44"/>
      <c r="KHQ236" s="44"/>
      <c r="KHR236" s="44"/>
      <c r="KHS236" s="44"/>
      <c r="KHT236" s="44"/>
      <c r="KHU236" s="44"/>
      <c r="KHV236" s="44"/>
      <c r="KHW236" s="44"/>
      <c r="KHX236" s="44"/>
      <c r="KHY236" s="44"/>
      <c r="KHZ236" s="44"/>
      <c r="KIA236" s="44"/>
      <c r="KIB236" s="44"/>
      <c r="KIC236" s="44"/>
      <c r="KID236" s="44"/>
      <c r="KIE236" s="44"/>
      <c r="KIF236" s="44"/>
      <c r="KIG236" s="44"/>
      <c r="KIH236" s="44"/>
      <c r="KII236" s="44"/>
      <c r="KIJ236" s="44"/>
      <c r="KIK236" s="44"/>
      <c r="KIL236" s="44"/>
      <c r="KIM236" s="44"/>
      <c r="KIN236" s="44"/>
      <c r="KIO236" s="44"/>
      <c r="KIP236" s="44"/>
      <c r="KIQ236" s="44"/>
      <c r="KIR236" s="44"/>
      <c r="KIS236" s="44"/>
      <c r="KIT236" s="44"/>
      <c r="KIU236" s="44"/>
      <c r="KIV236" s="44"/>
      <c r="KIW236" s="44"/>
      <c r="KIX236" s="44"/>
      <c r="KIY236" s="44"/>
      <c r="KIZ236" s="44"/>
      <c r="KJA236" s="44"/>
      <c r="KJB236" s="44"/>
      <c r="KJC236" s="44"/>
      <c r="KJD236" s="44"/>
      <c r="KJE236" s="44"/>
      <c r="KJF236" s="44"/>
      <c r="KJG236" s="44"/>
      <c r="KJH236" s="44"/>
      <c r="KJI236" s="44"/>
      <c r="KJJ236" s="44"/>
      <c r="KJK236" s="44"/>
      <c r="KJL236" s="44"/>
      <c r="KJM236" s="44"/>
      <c r="KJN236" s="44"/>
      <c r="KJO236" s="44"/>
      <c r="KJP236" s="44"/>
      <c r="KJQ236" s="44"/>
      <c r="KJR236" s="44"/>
      <c r="KJS236" s="44"/>
      <c r="KJT236" s="44"/>
      <c r="KJU236" s="44"/>
      <c r="KJV236" s="44"/>
      <c r="KJW236" s="44"/>
      <c r="KJX236" s="44"/>
      <c r="KJY236" s="44"/>
      <c r="KJZ236" s="44"/>
      <c r="KKA236" s="44"/>
      <c r="KKB236" s="44"/>
      <c r="KKC236" s="44"/>
      <c r="KKD236" s="44"/>
      <c r="KKE236" s="44"/>
      <c r="KKF236" s="44"/>
      <c r="KKG236" s="44"/>
      <c r="KKH236" s="44"/>
      <c r="KKI236" s="44"/>
      <c r="KKJ236" s="44"/>
      <c r="KKK236" s="44"/>
      <c r="KKL236" s="44"/>
      <c r="KKM236" s="44"/>
      <c r="KKN236" s="44"/>
      <c r="KKO236" s="44"/>
      <c r="KKP236" s="44"/>
      <c r="KKQ236" s="44"/>
      <c r="KKR236" s="44"/>
      <c r="KKS236" s="44"/>
      <c r="KKT236" s="44"/>
      <c r="KKU236" s="44"/>
      <c r="KKV236" s="44"/>
      <c r="KKW236" s="44"/>
      <c r="KKX236" s="44"/>
      <c r="KKY236" s="44"/>
      <c r="KKZ236" s="44"/>
      <c r="KLA236" s="44"/>
      <c r="KLB236" s="44"/>
      <c r="KLC236" s="44"/>
      <c r="KLD236" s="44"/>
      <c r="KLE236" s="44"/>
      <c r="KLF236" s="44"/>
      <c r="KLG236" s="44"/>
      <c r="KLH236" s="44"/>
      <c r="KLI236" s="44"/>
      <c r="KLJ236" s="44"/>
      <c r="KLK236" s="44"/>
      <c r="KLL236" s="44"/>
      <c r="KLM236" s="44"/>
      <c r="KLN236" s="44"/>
      <c r="KLO236" s="44"/>
      <c r="KLP236" s="44"/>
      <c r="KLQ236" s="44"/>
      <c r="KLR236" s="44"/>
      <c r="KLS236" s="44"/>
      <c r="KLT236" s="44"/>
      <c r="KLU236" s="44"/>
      <c r="KLV236" s="44"/>
      <c r="KLW236" s="44"/>
      <c r="KLX236" s="44"/>
      <c r="KLY236" s="44"/>
      <c r="KLZ236" s="44"/>
      <c r="KMA236" s="44"/>
      <c r="KMB236" s="44"/>
      <c r="KMC236" s="44"/>
      <c r="KMD236" s="44"/>
      <c r="KME236" s="44"/>
      <c r="KMF236" s="44"/>
      <c r="KMG236" s="44"/>
      <c r="KMH236" s="44"/>
      <c r="KMI236" s="44"/>
      <c r="KMJ236" s="44"/>
      <c r="KMK236" s="44"/>
      <c r="KML236" s="44"/>
      <c r="KMM236" s="44"/>
      <c r="KMN236" s="44"/>
      <c r="KMO236" s="44"/>
      <c r="KMP236" s="44"/>
      <c r="KMQ236" s="44"/>
      <c r="KMR236" s="44"/>
      <c r="KMS236" s="44"/>
      <c r="KMT236" s="44"/>
      <c r="KMU236" s="44"/>
      <c r="KMV236" s="44"/>
      <c r="KMW236" s="44"/>
      <c r="KMX236" s="44"/>
      <c r="KMY236" s="44"/>
      <c r="KMZ236" s="44"/>
      <c r="KNA236" s="44"/>
      <c r="KNB236" s="44"/>
      <c r="KNC236" s="44"/>
      <c r="KND236" s="44"/>
      <c r="KNE236" s="44"/>
      <c r="KNF236" s="44"/>
      <c r="KNG236" s="44"/>
      <c r="KNH236" s="44"/>
      <c r="KNI236" s="44"/>
      <c r="KNJ236" s="44"/>
      <c r="KNK236" s="44"/>
      <c r="KNL236" s="44"/>
      <c r="KNM236" s="44"/>
      <c r="KNN236" s="44"/>
      <c r="KNO236" s="44"/>
      <c r="KNP236" s="44"/>
      <c r="KNQ236" s="44"/>
      <c r="KNR236" s="44"/>
      <c r="KNS236" s="44"/>
      <c r="KNT236" s="44"/>
      <c r="KNU236" s="44"/>
      <c r="KNV236" s="44"/>
      <c r="KNW236" s="44"/>
      <c r="KNX236" s="44"/>
      <c r="KNY236" s="44"/>
      <c r="KNZ236" s="44"/>
      <c r="KOA236" s="44"/>
      <c r="KOB236" s="44"/>
      <c r="KOC236" s="44"/>
      <c r="KOD236" s="44"/>
      <c r="KOE236" s="44"/>
      <c r="KOF236" s="44"/>
      <c r="KOG236" s="44"/>
      <c r="KOH236" s="44"/>
      <c r="KOI236" s="44"/>
      <c r="KOJ236" s="44"/>
      <c r="KOK236" s="44"/>
      <c r="KOL236" s="44"/>
      <c r="KOM236" s="44"/>
      <c r="KON236" s="44"/>
      <c r="KOO236" s="44"/>
      <c r="KOP236" s="44"/>
      <c r="KOQ236" s="44"/>
      <c r="KOR236" s="44"/>
      <c r="KOS236" s="44"/>
      <c r="KOT236" s="44"/>
      <c r="KOU236" s="44"/>
      <c r="KOV236" s="44"/>
      <c r="KOW236" s="44"/>
      <c r="KOX236" s="44"/>
      <c r="KOY236" s="44"/>
      <c r="KOZ236" s="44"/>
      <c r="KPA236" s="44"/>
      <c r="KPB236" s="44"/>
      <c r="KPC236" s="44"/>
      <c r="KPD236" s="44"/>
      <c r="KPE236" s="44"/>
      <c r="KPF236" s="44"/>
      <c r="KPG236" s="44"/>
      <c r="KPH236" s="44"/>
      <c r="KPI236" s="44"/>
      <c r="KPJ236" s="44"/>
      <c r="KPK236" s="44"/>
      <c r="KPL236" s="44"/>
      <c r="KPM236" s="44"/>
      <c r="KPN236" s="44"/>
      <c r="KPO236" s="44"/>
      <c r="KPP236" s="44"/>
      <c r="KPQ236" s="44"/>
      <c r="KPR236" s="44"/>
      <c r="KPS236" s="44"/>
      <c r="KPT236" s="44"/>
      <c r="KPU236" s="44"/>
      <c r="KPV236" s="44"/>
      <c r="KPW236" s="44"/>
      <c r="KPX236" s="44"/>
      <c r="KPY236" s="44"/>
      <c r="KPZ236" s="44"/>
      <c r="KQA236" s="44"/>
      <c r="KQB236" s="44"/>
      <c r="KQC236" s="44"/>
      <c r="KQD236" s="44"/>
      <c r="KQE236" s="44"/>
      <c r="KQF236" s="44"/>
      <c r="KQG236" s="44"/>
      <c r="KQH236" s="44"/>
      <c r="KQI236" s="44"/>
      <c r="KQJ236" s="44"/>
      <c r="KQK236" s="44"/>
      <c r="KQL236" s="44"/>
      <c r="KQM236" s="44"/>
      <c r="KQN236" s="44"/>
      <c r="KQO236" s="44"/>
      <c r="KQP236" s="44"/>
      <c r="KQQ236" s="44"/>
      <c r="KQR236" s="44"/>
      <c r="KQS236" s="44"/>
      <c r="KQT236" s="44"/>
      <c r="KQU236" s="44"/>
      <c r="KQV236" s="44"/>
      <c r="KQW236" s="44"/>
      <c r="KQX236" s="44"/>
      <c r="KQY236" s="44"/>
      <c r="KQZ236" s="44"/>
      <c r="KRA236" s="44"/>
      <c r="KRB236" s="44"/>
      <c r="KRC236" s="44"/>
      <c r="KRD236" s="44"/>
      <c r="KRE236" s="44"/>
      <c r="KRF236" s="44"/>
      <c r="KRG236" s="44"/>
      <c r="KRH236" s="44"/>
      <c r="KRI236" s="44"/>
      <c r="KRJ236" s="44"/>
      <c r="KRK236" s="44"/>
      <c r="KRL236" s="44"/>
      <c r="KRM236" s="44"/>
      <c r="KRN236" s="44"/>
      <c r="KRO236" s="44"/>
      <c r="KRP236" s="44"/>
      <c r="KRQ236" s="44"/>
      <c r="KRR236" s="44"/>
      <c r="KRS236" s="44"/>
      <c r="KRT236" s="44"/>
      <c r="KRU236" s="44"/>
      <c r="KRV236" s="44"/>
      <c r="KRW236" s="44"/>
      <c r="KRX236" s="44"/>
      <c r="KRY236" s="44"/>
      <c r="KRZ236" s="44"/>
      <c r="KSA236" s="44"/>
      <c r="KSB236" s="44"/>
      <c r="KSC236" s="44"/>
      <c r="KSD236" s="44"/>
      <c r="KSE236" s="44"/>
      <c r="KSF236" s="44"/>
      <c r="KSG236" s="44"/>
      <c r="KSH236" s="44"/>
      <c r="KSI236" s="44"/>
      <c r="KSJ236" s="44"/>
      <c r="KSK236" s="44"/>
      <c r="KSL236" s="44"/>
      <c r="KSM236" s="44"/>
      <c r="KSN236" s="44"/>
      <c r="KSO236" s="44"/>
      <c r="KSP236" s="44"/>
      <c r="KSQ236" s="44"/>
      <c r="KSR236" s="44"/>
      <c r="KSS236" s="44"/>
      <c r="KST236" s="44"/>
      <c r="KSU236" s="44"/>
      <c r="KSV236" s="44"/>
      <c r="KSW236" s="44"/>
      <c r="KSX236" s="44"/>
      <c r="KSY236" s="44"/>
      <c r="KSZ236" s="44"/>
      <c r="KTA236" s="44"/>
      <c r="KTB236" s="44"/>
      <c r="KTC236" s="44"/>
      <c r="KTD236" s="44"/>
      <c r="KTE236" s="44"/>
      <c r="KTF236" s="44"/>
      <c r="KTG236" s="44"/>
      <c r="KTH236" s="44"/>
      <c r="KTI236" s="44"/>
      <c r="KTJ236" s="44"/>
      <c r="KTK236" s="44"/>
      <c r="KTL236" s="44"/>
      <c r="KTM236" s="44"/>
      <c r="KTN236" s="44"/>
      <c r="KTO236" s="44"/>
      <c r="KTP236" s="44"/>
      <c r="KTQ236" s="44"/>
      <c r="KTR236" s="44"/>
      <c r="KTS236" s="44"/>
      <c r="KTT236" s="44"/>
      <c r="KTU236" s="44"/>
      <c r="KTV236" s="44"/>
      <c r="KTW236" s="44"/>
      <c r="KTX236" s="44"/>
      <c r="KTY236" s="44"/>
      <c r="KTZ236" s="44"/>
      <c r="KUA236" s="44"/>
      <c r="KUB236" s="44"/>
      <c r="KUC236" s="44"/>
      <c r="KUD236" s="44"/>
      <c r="KUE236" s="44"/>
      <c r="KUF236" s="44"/>
      <c r="KUG236" s="44"/>
      <c r="KUH236" s="44"/>
      <c r="KUI236" s="44"/>
      <c r="KUJ236" s="44"/>
      <c r="KUK236" s="44"/>
      <c r="KUL236" s="44"/>
      <c r="KUM236" s="44"/>
      <c r="KUN236" s="44"/>
      <c r="KUO236" s="44"/>
      <c r="KUP236" s="44"/>
      <c r="KUQ236" s="44"/>
      <c r="KUR236" s="44"/>
      <c r="KUS236" s="44"/>
      <c r="KUT236" s="44"/>
      <c r="KUU236" s="44"/>
      <c r="KUV236" s="44"/>
      <c r="KUW236" s="44"/>
      <c r="KUX236" s="44"/>
      <c r="KUY236" s="44"/>
      <c r="KUZ236" s="44"/>
      <c r="KVA236" s="44"/>
      <c r="KVB236" s="44"/>
      <c r="KVC236" s="44"/>
      <c r="KVD236" s="44"/>
      <c r="KVE236" s="44"/>
      <c r="KVF236" s="44"/>
      <c r="KVG236" s="44"/>
      <c r="KVH236" s="44"/>
      <c r="KVI236" s="44"/>
      <c r="KVJ236" s="44"/>
      <c r="KVK236" s="44"/>
      <c r="KVL236" s="44"/>
      <c r="KVM236" s="44"/>
      <c r="KVN236" s="44"/>
      <c r="KVO236" s="44"/>
      <c r="KVP236" s="44"/>
      <c r="KVQ236" s="44"/>
      <c r="KVR236" s="44"/>
      <c r="KVS236" s="44"/>
      <c r="KVT236" s="44"/>
      <c r="KVU236" s="44"/>
      <c r="KVV236" s="44"/>
      <c r="KVW236" s="44"/>
      <c r="KVX236" s="44"/>
      <c r="KVY236" s="44"/>
      <c r="KVZ236" s="44"/>
      <c r="KWA236" s="44"/>
      <c r="KWB236" s="44"/>
      <c r="KWC236" s="44"/>
      <c r="KWD236" s="44"/>
      <c r="KWE236" s="44"/>
      <c r="KWF236" s="44"/>
      <c r="KWG236" s="44"/>
      <c r="KWH236" s="44"/>
      <c r="KWI236" s="44"/>
      <c r="KWJ236" s="44"/>
      <c r="KWK236" s="44"/>
      <c r="KWL236" s="44"/>
      <c r="KWM236" s="44"/>
      <c r="KWN236" s="44"/>
      <c r="KWO236" s="44"/>
      <c r="KWP236" s="44"/>
      <c r="KWQ236" s="44"/>
      <c r="KWR236" s="44"/>
      <c r="KWS236" s="44"/>
      <c r="KWT236" s="44"/>
      <c r="KWU236" s="44"/>
      <c r="KWV236" s="44"/>
      <c r="KWW236" s="44"/>
      <c r="KWX236" s="44"/>
      <c r="KWY236" s="44"/>
      <c r="KWZ236" s="44"/>
      <c r="KXA236" s="44"/>
      <c r="KXB236" s="44"/>
      <c r="KXC236" s="44"/>
      <c r="KXD236" s="44"/>
      <c r="KXE236" s="44"/>
      <c r="KXF236" s="44"/>
      <c r="KXG236" s="44"/>
      <c r="KXH236" s="44"/>
      <c r="KXI236" s="44"/>
      <c r="KXJ236" s="44"/>
      <c r="KXK236" s="44"/>
      <c r="KXL236" s="44"/>
      <c r="KXM236" s="44"/>
      <c r="KXN236" s="44"/>
      <c r="KXO236" s="44"/>
      <c r="KXP236" s="44"/>
      <c r="KXQ236" s="44"/>
      <c r="KXR236" s="44"/>
      <c r="KXS236" s="44"/>
      <c r="KXT236" s="44"/>
      <c r="KXU236" s="44"/>
      <c r="KXV236" s="44"/>
      <c r="KXW236" s="44"/>
      <c r="KXX236" s="44"/>
      <c r="KXY236" s="44"/>
      <c r="KXZ236" s="44"/>
      <c r="KYA236" s="44"/>
      <c r="KYB236" s="44"/>
      <c r="KYC236" s="44"/>
      <c r="KYD236" s="44"/>
      <c r="KYE236" s="44"/>
      <c r="KYF236" s="44"/>
      <c r="KYG236" s="44"/>
      <c r="KYH236" s="44"/>
      <c r="KYI236" s="44"/>
      <c r="KYJ236" s="44"/>
      <c r="KYK236" s="44"/>
      <c r="KYL236" s="44"/>
      <c r="KYM236" s="44"/>
      <c r="KYN236" s="44"/>
      <c r="KYO236" s="44"/>
      <c r="KYP236" s="44"/>
      <c r="KYQ236" s="44"/>
      <c r="KYR236" s="44"/>
      <c r="KYS236" s="44"/>
      <c r="KYT236" s="44"/>
      <c r="KYU236" s="44"/>
      <c r="KYV236" s="44"/>
      <c r="KYW236" s="44"/>
      <c r="KYX236" s="44"/>
      <c r="KYY236" s="44"/>
      <c r="KYZ236" s="44"/>
      <c r="KZA236" s="44"/>
      <c r="KZB236" s="44"/>
      <c r="KZC236" s="44"/>
      <c r="KZD236" s="44"/>
      <c r="KZE236" s="44"/>
      <c r="KZF236" s="44"/>
      <c r="KZG236" s="44"/>
      <c r="KZH236" s="44"/>
      <c r="KZI236" s="44"/>
      <c r="KZJ236" s="44"/>
      <c r="KZK236" s="44"/>
      <c r="KZL236" s="44"/>
      <c r="KZM236" s="44"/>
      <c r="KZN236" s="44"/>
      <c r="KZO236" s="44"/>
      <c r="KZP236" s="44"/>
      <c r="KZQ236" s="44"/>
      <c r="KZR236" s="44"/>
      <c r="KZS236" s="44"/>
      <c r="KZT236" s="44"/>
      <c r="KZU236" s="44"/>
      <c r="KZV236" s="44"/>
      <c r="KZW236" s="44"/>
      <c r="KZX236" s="44"/>
      <c r="KZY236" s="44"/>
      <c r="KZZ236" s="44"/>
      <c r="LAA236" s="44"/>
      <c r="LAB236" s="44"/>
      <c r="LAC236" s="44"/>
      <c r="LAD236" s="44"/>
      <c r="LAE236" s="44"/>
      <c r="LAF236" s="44"/>
      <c r="LAG236" s="44"/>
      <c r="LAH236" s="44"/>
      <c r="LAI236" s="44"/>
      <c r="LAJ236" s="44"/>
      <c r="LAK236" s="44"/>
      <c r="LAL236" s="44"/>
      <c r="LAM236" s="44"/>
      <c r="LAN236" s="44"/>
      <c r="LAO236" s="44"/>
      <c r="LAP236" s="44"/>
      <c r="LAQ236" s="44"/>
      <c r="LAR236" s="44"/>
      <c r="LAS236" s="44"/>
      <c r="LAT236" s="44"/>
      <c r="LAU236" s="44"/>
      <c r="LAV236" s="44"/>
      <c r="LAW236" s="44"/>
      <c r="LAX236" s="44"/>
      <c r="LAY236" s="44"/>
      <c r="LAZ236" s="44"/>
      <c r="LBA236" s="44"/>
      <c r="LBB236" s="44"/>
      <c r="LBC236" s="44"/>
      <c r="LBD236" s="44"/>
      <c r="LBE236" s="44"/>
      <c r="LBF236" s="44"/>
      <c r="LBG236" s="44"/>
      <c r="LBH236" s="44"/>
      <c r="LBI236" s="44"/>
      <c r="LBJ236" s="44"/>
      <c r="LBK236" s="44"/>
      <c r="LBL236" s="44"/>
      <c r="LBM236" s="44"/>
      <c r="LBN236" s="44"/>
      <c r="LBO236" s="44"/>
      <c r="LBP236" s="44"/>
      <c r="LBQ236" s="44"/>
      <c r="LBR236" s="44"/>
      <c r="LBS236" s="44"/>
      <c r="LBT236" s="44"/>
      <c r="LBU236" s="44"/>
      <c r="LBV236" s="44"/>
      <c r="LBW236" s="44"/>
      <c r="LBX236" s="44"/>
      <c r="LBY236" s="44"/>
      <c r="LBZ236" s="44"/>
      <c r="LCA236" s="44"/>
      <c r="LCB236" s="44"/>
      <c r="LCC236" s="44"/>
      <c r="LCD236" s="44"/>
      <c r="LCE236" s="44"/>
      <c r="LCF236" s="44"/>
      <c r="LCG236" s="44"/>
      <c r="LCH236" s="44"/>
      <c r="LCI236" s="44"/>
      <c r="LCJ236" s="44"/>
      <c r="LCK236" s="44"/>
      <c r="LCL236" s="44"/>
      <c r="LCM236" s="44"/>
      <c r="LCN236" s="44"/>
      <c r="LCO236" s="44"/>
      <c r="LCP236" s="44"/>
      <c r="LCQ236" s="44"/>
      <c r="LCR236" s="44"/>
      <c r="LCS236" s="44"/>
      <c r="LCT236" s="44"/>
      <c r="LCU236" s="44"/>
      <c r="LCV236" s="44"/>
      <c r="LCW236" s="44"/>
      <c r="LCX236" s="44"/>
      <c r="LCY236" s="44"/>
      <c r="LCZ236" s="44"/>
      <c r="LDA236" s="44"/>
      <c r="LDB236" s="44"/>
      <c r="LDC236" s="44"/>
      <c r="LDD236" s="44"/>
      <c r="LDE236" s="44"/>
      <c r="LDF236" s="44"/>
      <c r="LDG236" s="44"/>
      <c r="LDH236" s="44"/>
      <c r="LDI236" s="44"/>
      <c r="LDJ236" s="44"/>
      <c r="LDK236" s="44"/>
      <c r="LDL236" s="44"/>
      <c r="LDM236" s="44"/>
      <c r="LDN236" s="44"/>
      <c r="LDO236" s="44"/>
      <c r="LDP236" s="44"/>
      <c r="LDQ236" s="44"/>
      <c r="LDR236" s="44"/>
      <c r="LDS236" s="44"/>
      <c r="LDT236" s="44"/>
      <c r="LDU236" s="44"/>
      <c r="LDV236" s="44"/>
      <c r="LDW236" s="44"/>
      <c r="LDX236" s="44"/>
      <c r="LDY236" s="44"/>
      <c r="LDZ236" s="44"/>
      <c r="LEA236" s="44"/>
      <c r="LEB236" s="44"/>
      <c r="LEC236" s="44"/>
      <c r="LED236" s="44"/>
      <c r="LEE236" s="44"/>
      <c r="LEF236" s="44"/>
      <c r="LEG236" s="44"/>
      <c r="LEH236" s="44"/>
      <c r="LEI236" s="44"/>
      <c r="LEJ236" s="44"/>
      <c r="LEK236" s="44"/>
      <c r="LEL236" s="44"/>
      <c r="LEM236" s="44"/>
      <c r="LEN236" s="44"/>
      <c r="LEO236" s="44"/>
      <c r="LEP236" s="44"/>
      <c r="LEQ236" s="44"/>
      <c r="LER236" s="44"/>
      <c r="LES236" s="44"/>
      <c r="LET236" s="44"/>
      <c r="LEU236" s="44"/>
      <c r="LEV236" s="44"/>
      <c r="LEW236" s="44"/>
      <c r="LEX236" s="44"/>
      <c r="LEY236" s="44"/>
      <c r="LEZ236" s="44"/>
      <c r="LFA236" s="44"/>
      <c r="LFB236" s="44"/>
      <c r="LFC236" s="44"/>
      <c r="LFD236" s="44"/>
      <c r="LFE236" s="44"/>
      <c r="LFF236" s="44"/>
      <c r="LFG236" s="44"/>
      <c r="LFH236" s="44"/>
      <c r="LFI236" s="44"/>
      <c r="LFJ236" s="44"/>
      <c r="LFK236" s="44"/>
      <c r="LFL236" s="44"/>
      <c r="LFM236" s="44"/>
      <c r="LFN236" s="44"/>
      <c r="LFO236" s="44"/>
      <c r="LFP236" s="44"/>
      <c r="LFQ236" s="44"/>
      <c r="LFR236" s="44"/>
      <c r="LFS236" s="44"/>
      <c r="LFT236" s="44"/>
      <c r="LFU236" s="44"/>
      <c r="LFV236" s="44"/>
      <c r="LFW236" s="44"/>
      <c r="LFX236" s="44"/>
      <c r="LFY236" s="44"/>
      <c r="LFZ236" s="44"/>
      <c r="LGA236" s="44"/>
      <c r="LGB236" s="44"/>
      <c r="LGC236" s="44"/>
      <c r="LGD236" s="44"/>
      <c r="LGE236" s="44"/>
      <c r="LGF236" s="44"/>
      <c r="LGG236" s="44"/>
      <c r="LGH236" s="44"/>
      <c r="LGI236" s="44"/>
      <c r="LGJ236" s="44"/>
      <c r="LGK236" s="44"/>
      <c r="LGL236" s="44"/>
      <c r="LGM236" s="44"/>
      <c r="LGN236" s="44"/>
      <c r="LGO236" s="44"/>
      <c r="LGP236" s="44"/>
      <c r="LGQ236" s="44"/>
      <c r="LGR236" s="44"/>
      <c r="LGS236" s="44"/>
      <c r="LGT236" s="44"/>
      <c r="LGU236" s="44"/>
      <c r="LGV236" s="44"/>
      <c r="LGW236" s="44"/>
      <c r="LGX236" s="44"/>
      <c r="LGY236" s="44"/>
      <c r="LGZ236" s="44"/>
      <c r="LHA236" s="44"/>
      <c r="LHB236" s="44"/>
      <c r="LHC236" s="44"/>
      <c r="LHD236" s="44"/>
      <c r="LHE236" s="44"/>
      <c r="LHF236" s="44"/>
      <c r="LHG236" s="44"/>
      <c r="LHH236" s="44"/>
      <c r="LHI236" s="44"/>
      <c r="LHJ236" s="44"/>
      <c r="LHK236" s="44"/>
      <c r="LHL236" s="44"/>
      <c r="LHM236" s="44"/>
      <c r="LHN236" s="44"/>
      <c r="LHO236" s="44"/>
      <c r="LHP236" s="44"/>
      <c r="LHQ236" s="44"/>
      <c r="LHR236" s="44"/>
      <c r="LHS236" s="44"/>
      <c r="LHT236" s="44"/>
      <c r="LHU236" s="44"/>
      <c r="LHV236" s="44"/>
      <c r="LHW236" s="44"/>
      <c r="LHX236" s="44"/>
      <c r="LHY236" s="44"/>
      <c r="LHZ236" s="44"/>
      <c r="LIA236" s="44"/>
      <c r="LIB236" s="44"/>
      <c r="LIC236" s="44"/>
      <c r="LID236" s="44"/>
      <c r="LIE236" s="44"/>
      <c r="LIF236" s="44"/>
      <c r="LIG236" s="44"/>
      <c r="LIH236" s="44"/>
      <c r="LII236" s="44"/>
      <c r="LIJ236" s="44"/>
      <c r="LIK236" s="44"/>
      <c r="LIL236" s="44"/>
      <c r="LIM236" s="44"/>
      <c r="LIN236" s="44"/>
      <c r="LIO236" s="44"/>
      <c r="LIP236" s="44"/>
      <c r="LIQ236" s="44"/>
      <c r="LIR236" s="44"/>
      <c r="LIS236" s="44"/>
      <c r="LIT236" s="44"/>
      <c r="LIU236" s="44"/>
      <c r="LIV236" s="44"/>
      <c r="LIW236" s="44"/>
      <c r="LIX236" s="44"/>
      <c r="LIY236" s="44"/>
      <c r="LIZ236" s="44"/>
      <c r="LJA236" s="44"/>
      <c r="LJB236" s="44"/>
      <c r="LJC236" s="44"/>
      <c r="LJD236" s="44"/>
      <c r="LJE236" s="44"/>
      <c r="LJF236" s="44"/>
      <c r="LJG236" s="44"/>
      <c r="LJH236" s="44"/>
      <c r="LJI236" s="44"/>
      <c r="LJJ236" s="44"/>
      <c r="LJK236" s="44"/>
      <c r="LJL236" s="44"/>
      <c r="LJM236" s="44"/>
      <c r="LJN236" s="44"/>
      <c r="LJO236" s="44"/>
      <c r="LJP236" s="44"/>
      <c r="LJQ236" s="44"/>
      <c r="LJR236" s="44"/>
      <c r="LJS236" s="44"/>
      <c r="LJT236" s="44"/>
      <c r="LJU236" s="44"/>
      <c r="LJV236" s="44"/>
      <c r="LJW236" s="44"/>
      <c r="LJX236" s="44"/>
      <c r="LJY236" s="44"/>
      <c r="LJZ236" s="44"/>
      <c r="LKA236" s="44"/>
      <c r="LKB236" s="44"/>
      <c r="LKC236" s="44"/>
      <c r="LKD236" s="44"/>
      <c r="LKE236" s="44"/>
      <c r="LKF236" s="44"/>
      <c r="LKG236" s="44"/>
      <c r="LKH236" s="44"/>
      <c r="LKI236" s="44"/>
      <c r="LKJ236" s="44"/>
      <c r="LKK236" s="44"/>
      <c r="LKL236" s="44"/>
      <c r="LKM236" s="44"/>
      <c r="LKN236" s="44"/>
      <c r="LKO236" s="44"/>
      <c r="LKP236" s="44"/>
      <c r="LKQ236" s="44"/>
      <c r="LKR236" s="44"/>
      <c r="LKS236" s="44"/>
      <c r="LKT236" s="44"/>
      <c r="LKU236" s="44"/>
      <c r="LKV236" s="44"/>
      <c r="LKW236" s="44"/>
      <c r="LKX236" s="44"/>
      <c r="LKY236" s="44"/>
      <c r="LKZ236" s="44"/>
      <c r="LLA236" s="44"/>
      <c r="LLB236" s="44"/>
      <c r="LLC236" s="44"/>
      <c r="LLD236" s="44"/>
      <c r="LLE236" s="44"/>
      <c r="LLF236" s="44"/>
      <c r="LLG236" s="44"/>
      <c r="LLH236" s="44"/>
      <c r="LLI236" s="44"/>
      <c r="LLJ236" s="44"/>
      <c r="LLK236" s="44"/>
      <c r="LLL236" s="44"/>
      <c r="LLM236" s="44"/>
      <c r="LLN236" s="44"/>
      <c r="LLO236" s="44"/>
      <c r="LLP236" s="44"/>
      <c r="LLQ236" s="44"/>
      <c r="LLR236" s="44"/>
      <c r="LLS236" s="44"/>
      <c r="LLT236" s="44"/>
      <c r="LLU236" s="44"/>
      <c r="LLV236" s="44"/>
      <c r="LLW236" s="44"/>
      <c r="LLX236" s="44"/>
      <c r="LLY236" s="44"/>
      <c r="LLZ236" s="44"/>
      <c r="LMA236" s="44"/>
      <c r="LMB236" s="44"/>
      <c r="LMC236" s="44"/>
      <c r="LMD236" s="44"/>
      <c r="LME236" s="44"/>
      <c r="LMF236" s="44"/>
      <c r="LMG236" s="44"/>
      <c r="LMH236" s="44"/>
      <c r="LMI236" s="44"/>
      <c r="LMJ236" s="44"/>
      <c r="LMK236" s="44"/>
      <c r="LML236" s="44"/>
      <c r="LMM236" s="44"/>
      <c r="LMN236" s="44"/>
      <c r="LMO236" s="44"/>
      <c r="LMP236" s="44"/>
      <c r="LMQ236" s="44"/>
      <c r="LMR236" s="44"/>
      <c r="LMS236" s="44"/>
      <c r="LMT236" s="44"/>
      <c r="LMU236" s="44"/>
      <c r="LMV236" s="44"/>
      <c r="LMW236" s="44"/>
      <c r="LMX236" s="44"/>
      <c r="LMY236" s="44"/>
      <c r="LMZ236" s="44"/>
      <c r="LNA236" s="44"/>
      <c r="LNB236" s="44"/>
      <c r="LNC236" s="44"/>
      <c r="LND236" s="44"/>
      <c r="LNE236" s="44"/>
      <c r="LNF236" s="44"/>
      <c r="LNG236" s="44"/>
      <c r="LNH236" s="44"/>
      <c r="LNI236" s="44"/>
      <c r="LNJ236" s="44"/>
      <c r="LNK236" s="44"/>
      <c r="LNL236" s="44"/>
      <c r="LNM236" s="44"/>
      <c r="LNN236" s="44"/>
      <c r="LNO236" s="44"/>
      <c r="LNP236" s="44"/>
      <c r="LNQ236" s="44"/>
      <c r="LNR236" s="44"/>
      <c r="LNS236" s="44"/>
      <c r="LNT236" s="44"/>
      <c r="LNU236" s="44"/>
      <c r="LNV236" s="44"/>
      <c r="LNW236" s="44"/>
      <c r="LNX236" s="44"/>
      <c r="LNY236" s="44"/>
      <c r="LNZ236" s="44"/>
      <c r="LOA236" s="44"/>
      <c r="LOB236" s="44"/>
      <c r="LOC236" s="44"/>
      <c r="LOD236" s="44"/>
      <c r="LOE236" s="44"/>
      <c r="LOF236" s="44"/>
      <c r="LOG236" s="44"/>
      <c r="LOH236" s="44"/>
      <c r="LOI236" s="44"/>
      <c r="LOJ236" s="44"/>
      <c r="LOK236" s="44"/>
      <c r="LOL236" s="44"/>
      <c r="LOM236" s="44"/>
      <c r="LON236" s="44"/>
      <c r="LOO236" s="44"/>
      <c r="LOP236" s="44"/>
      <c r="LOQ236" s="44"/>
      <c r="LOR236" s="44"/>
      <c r="LOS236" s="44"/>
      <c r="LOT236" s="44"/>
      <c r="LOU236" s="44"/>
      <c r="LOV236" s="44"/>
      <c r="LOW236" s="44"/>
      <c r="LOX236" s="44"/>
      <c r="LOY236" s="44"/>
      <c r="LOZ236" s="44"/>
      <c r="LPA236" s="44"/>
      <c r="LPB236" s="44"/>
      <c r="LPC236" s="44"/>
      <c r="LPD236" s="44"/>
      <c r="LPE236" s="44"/>
      <c r="LPF236" s="44"/>
      <c r="LPG236" s="44"/>
      <c r="LPH236" s="44"/>
      <c r="LPI236" s="44"/>
      <c r="LPJ236" s="44"/>
      <c r="LPK236" s="44"/>
      <c r="LPL236" s="44"/>
      <c r="LPM236" s="44"/>
      <c r="LPN236" s="44"/>
      <c r="LPO236" s="44"/>
      <c r="LPP236" s="44"/>
      <c r="LPQ236" s="44"/>
      <c r="LPR236" s="44"/>
      <c r="LPS236" s="44"/>
      <c r="LPT236" s="44"/>
      <c r="LPU236" s="44"/>
      <c r="LPV236" s="44"/>
      <c r="LPW236" s="44"/>
      <c r="LPX236" s="44"/>
      <c r="LPY236" s="44"/>
      <c r="LPZ236" s="44"/>
      <c r="LQA236" s="44"/>
      <c r="LQB236" s="44"/>
      <c r="LQC236" s="44"/>
      <c r="LQD236" s="44"/>
      <c r="LQE236" s="44"/>
      <c r="LQF236" s="44"/>
      <c r="LQG236" s="44"/>
      <c r="LQH236" s="44"/>
      <c r="LQI236" s="44"/>
      <c r="LQJ236" s="44"/>
      <c r="LQK236" s="44"/>
      <c r="LQL236" s="44"/>
      <c r="LQM236" s="44"/>
      <c r="LQN236" s="44"/>
      <c r="LQO236" s="44"/>
      <c r="LQP236" s="44"/>
      <c r="LQQ236" s="44"/>
      <c r="LQR236" s="44"/>
      <c r="LQS236" s="44"/>
      <c r="LQT236" s="44"/>
      <c r="LQU236" s="44"/>
      <c r="LQV236" s="44"/>
      <c r="LQW236" s="44"/>
      <c r="LQX236" s="44"/>
      <c r="LQY236" s="44"/>
      <c r="LQZ236" s="44"/>
      <c r="LRA236" s="44"/>
      <c r="LRB236" s="44"/>
      <c r="LRC236" s="44"/>
      <c r="LRD236" s="44"/>
      <c r="LRE236" s="44"/>
      <c r="LRF236" s="44"/>
      <c r="LRG236" s="44"/>
      <c r="LRH236" s="44"/>
      <c r="LRI236" s="44"/>
      <c r="LRJ236" s="44"/>
      <c r="LRK236" s="44"/>
      <c r="LRL236" s="44"/>
      <c r="LRM236" s="44"/>
      <c r="LRN236" s="44"/>
      <c r="LRO236" s="44"/>
      <c r="LRP236" s="44"/>
      <c r="LRQ236" s="44"/>
      <c r="LRR236" s="44"/>
      <c r="LRS236" s="44"/>
      <c r="LRT236" s="44"/>
      <c r="LRU236" s="44"/>
      <c r="LRV236" s="44"/>
      <c r="LRW236" s="44"/>
      <c r="LRX236" s="44"/>
      <c r="LRY236" s="44"/>
      <c r="LRZ236" s="44"/>
      <c r="LSA236" s="44"/>
      <c r="LSB236" s="44"/>
      <c r="LSC236" s="44"/>
      <c r="LSD236" s="44"/>
      <c r="LSE236" s="44"/>
      <c r="LSF236" s="44"/>
      <c r="LSG236" s="44"/>
      <c r="LSH236" s="44"/>
      <c r="LSI236" s="44"/>
      <c r="LSJ236" s="44"/>
      <c r="LSK236" s="44"/>
      <c r="LSL236" s="44"/>
      <c r="LSM236" s="44"/>
      <c r="LSN236" s="44"/>
      <c r="LSO236" s="44"/>
      <c r="LSP236" s="44"/>
      <c r="LSQ236" s="44"/>
      <c r="LSR236" s="44"/>
      <c r="LSS236" s="44"/>
      <c r="LST236" s="44"/>
      <c r="LSU236" s="44"/>
      <c r="LSV236" s="44"/>
      <c r="LSW236" s="44"/>
      <c r="LSX236" s="44"/>
      <c r="LSY236" s="44"/>
      <c r="LSZ236" s="44"/>
      <c r="LTA236" s="44"/>
      <c r="LTB236" s="44"/>
      <c r="LTC236" s="44"/>
      <c r="LTD236" s="44"/>
      <c r="LTE236" s="44"/>
      <c r="LTF236" s="44"/>
      <c r="LTG236" s="44"/>
      <c r="LTH236" s="44"/>
      <c r="LTI236" s="44"/>
      <c r="LTJ236" s="44"/>
      <c r="LTK236" s="44"/>
      <c r="LTL236" s="44"/>
      <c r="LTM236" s="44"/>
      <c r="LTN236" s="44"/>
      <c r="LTO236" s="44"/>
      <c r="LTP236" s="44"/>
      <c r="LTQ236" s="44"/>
      <c r="LTR236" s="44"/>
      <c r="LTS236" s="44"/>
      <c r="LTT236" s="44"/>
      <c r="LTU236" s="44"/>
      <c r="LTV236" s="44"/>
      <c r="LTW236" s="44"/>
      <c r="LTX236" s="44"/>
      <c r="LTY236" s="44"/>
      <c r="LTZ236" s="44"/>
      <c r="LUA236" s="44"/>
      <c r="LUB236" s="44"/>
      <c r="LUC236" s="44"/>
      <c r="LUD236" s="44"/>
      <c r="LUE236" s="44"/>
      <c r="LUF236" s="44"/>
      <c r="LUG236" s="44"/>
      <c r="LUH236" s="44"/>
      <c r="LUI236" s="44"/>
      <c r="LUJ236" s="44"/>
      <c r="LUK236" s="44"/>
      <c r="LUL236" s="44"/>
      <c r="LUM236" s="44"/>
      <c r="LUN236" s="44"/>
      <c r="LUO236" s="44"/>
      <c r="LUP236" s="44"/>
      <c r="LUQ236" s="44"/>
      <c r="LUR236" s="44"/>
      <c r="LUS236" s="44"/>
      <c r="LUT236" s="44"/>
      <c r="LUU236" s="44"/>
      <c r="LUV236" s="44"/>
      <c r="LUW236" s="44"/>
      <c r="LUX236" s="44"/>
      <c r="LUY236" s="44"/>
      <c r="LUZ236" s="44"/>
      <c r="LVA236" s="44"/>
      <c r="LVB236" s="44"/>
      <c r="LVC236" s="44"/>
      <c r="LVD236" s="44"/>
      <c r="LVE236" s="44"/>
      <c r="LVF236" s="44"/>
      <c r="LVG236" s="44"/>
      <c r="LVH236" s="44"/>
      <c r="LVI236" s="44"/>
      <c r="LVJ236" s="44"/>
      <c r="LVK236" s="44"/>
      <c r="LVL236" s="44"/>
      <c r="LVM236" s="44"/>
      <c r="LVN236" s="44"/>
      <c r="LVO236" s="44"/>
      <c r="LVP236" s="44"/>
      <c r="LVQ236" s="44"/>
      <c r="LVR236" s="44"/>
      <c r="LVS236" s="44"/>
      <c r="LVT236" s="44"/>
      <c r="LVU236" s="44"/>
      <c r="LVV236" s="44"/>
      <c r="LVW236" s="44"/>
      <c r="LVX236" s="44"/>
      <c r="LVY236" s="44"/>
      <c r="LVZ236" s="44"/>
      <c r="LWA236" s="44"/>
      <c r="LWB236" s="44"/>
      <c r="LWC236" s="44"/>
      <c r="LWD236" s="44"/>
      <c r="LWE236" s="44"/>
      <c r="LWF236" s="44"/>
      <c r="LWG236" s="44"/>
      <c r="LWH236" s="44"/>
      <c r="LWI236" s="44"/>
      <c r="LWJ236" s="44"/>
      <c r="LWK236" s="44"/>
      <c r="LWL236" s="44"/>
      <c r="LWM236" s="44"/>
      <c r="LWN236" s="44"/>
      <c r="LWO236" s="44"/>
      <c r="LWP236" s="44"/>
      <c r="LWQ236" s="44"/>
      <c r="LWR236" s="44"/>
      <c r="LWS236" s="44"/>
      <c r="LWT236" s="44"/>
      <c r="LWU236" s="44"/>
      <c r="LWV236" s="44"/>
      <c r="LWW236" s="44"/>
      <c r="LWX236" s="44"/>
      <c r="LWY236" s="44"/>
      <c r="LWZ236" s="44"/>
      <c r="LXA236" s="44"/>
      <c r="LXB236" s="44"/>
      <c r="LXC236" s="44"/>
      <c r="LXD236" s="44"/>
      <c r="LXE236" s="44"/>
      <c r="LXF236" s="44"/>
      <c r="LXG236" s="44"/>
      <c r="LXH236" s="44"/>
      <c r="LXI236" s="44"/>
      <c r="LXJ236" s="44"/>
      <c r="LXK236" s="44"/>
      <c r="LXL236" s="44"/>
      <c r="LXM236" s="44"/>
      <c r="LXN236" s="44"/>
      <c r="LXO236" s="44"/>
      <c r="LXP236" s="44"/>
      <c r="LXQ236" s="44"/>
      <c r="LXR236" s="44"/>
      <c r="LXS236" s="44"/>
      <c r="LXT236" s="44"/>
      <c r="LXU236" s="44"/>
      <c r="LXV236" s="44"/>
      <c r="LXW236" s="44"/>
      <c r="LXX236" s="44"/>
      <c r="LXY236" s="44"/>
      <c r="LXZ236" s="44"/>
      <c r="LYA236" s="44"/>
      <c r="LYB236" s="44"/>
      <c r="LYC236" s="44"/>
      <c r="LYD236" s="44"/>
      <c r="LYE236" s="44"/>
      <c r="LYF236" s="44"/>
      <c r="LYG236" s="44"/>
      <c r="LYH236" s="44"/>
      <c r="LYI236" s="44"/>
      <c r="LYJ236" s="44"/>
      <c r="LYK236" s="44"/>
      <c r="LYL236" s="44"/>
      <c r="LYM236" s="44"/>
      <c r="LYN236" s="44"/>
      <c r="LYO236" s="44"/>
      <c r="LYP236" s="44"/>
      <c r="LYQ236" s="44"/>
      <c r="LYR236" s="44"/>
      <c r="LYS236" s="44"/>
      <c r="LYT236" s="44"/>
      <c r="LYU236" s="44"/>
      <c r="LYV236" s="44"/>
      <c r="LYW236" s="44"/>
      <c r="LYX236" s="44"/>
      <c r="LYY236" s="44"/>
      <c r="LYZ236" s="44"/>
      <c r="LZA236" s="44"/>
      <c r="LZB236" s="44"/>
      <c r="LZC236" s="44"/>
      <c r="LZD236" s="44"/>
      <c r="LZE236" s="44"/>
      <c r="LZF236" s="44"/>
      <c r="LZG236" s="44"/>
      <c r="LZH236" s="44"/>
      <c r="LZI236" s="44"/>
      <c r="LZJ236" s="44"/>
      <c r="LZK236" s="44"/>
      <c r="LZL236" s="44"/>
      <c r="LZM236" s="44"/>
      <c r="LZN236" s="44"/>
      <c r="LZO236" s="44"/>
      <c r="LZP236" s="44"/>
      <c r="LZQ236" s="44"/>
      <c r="LZR236" s="44"/>
      <c r="LZS236" s="44"/>
      <c r="LZT236" s="44"/>
      <c r="LZU236" s="44"/>
      <c r="LZV236" s="44"/>
      <c r="LZW236" s="44"/>
      <c r="LZX236" s="44"/>
      <c r="LZY236" s="44"/>
      <c r="LZZ236" s="44"/>
      <c r="MAA236" s="44"/>
      <c r="MAB236" s="44"/>
      <c r="MAC236" s="44"/>
      <c r="MAD236" s="44"/>
      <c r="MAE236" s="44"/>
      <c r="MAF236" s="44"/>
      <c r="MAG236" s="44"/>
      <c r="MAH236" s="44"/>
      <c r="MAI236" s="44"/>
      <c r="MAJ236" s="44"/>
      <c r="MAK236" s="44"/>
      <c r="MAL236" s="44"/>
      <c r="MAM236" s="44"/>
      <c r="MAN236" s="44"/>
      <c r="MAO236" s="44"/>
      <c r="MAP236" s="44"/>
      <c r="MAQ236" s="44"/>
      <c r="MAR236" s="44"/>
      <c r="MAS236" s="44"/>
      <c r="MAT236" s="44"/>
      <c r="MAU236" s="44"/>
      <c r="MAV236" s="44"/>
      <c r="MAW236" s="44"/>
      <c r="MAX236" s="44"/>
      <c r="MAY236" s="44"/>
      <c r="MAZ236" s="44"/>
      <c r="MBA236" s="44"/>
      <c r="MBB236" s="44"/>
      <c r="MBC236" s="44"/>
      <c r="MBD236" s="44"/>
      <c r="MBE236" s="44"/>
      <c r="MBF236" s="44"/>
      <c r="MBG236" s="44"/>
      <c r="MBH236" s="44"/>
      <c r="MBI236" s="44"/>
      <c r="MBJ236" s="44"/>
      <c r="MBK236" s="44"/>
      <c r="MBL236" s="44"/>
      <c r="MBM236" s="44"/>
      <c r="MBN236" s="44"/>
      <c r="MBO236" s="44"/>
      <c r="MBP236" s="44"/>
      <c r="MBQ236" s="44"/>
      <c r="MBR236" s="44"/>
      <c r="MBS236" s="44"/>
      <c r="MBT236" s="44"/>
      <c r="MBU236" s="44"/>
      <c r="MBV236" s="44"/>
      <c r="MBW236" s="44"/>
      <c r="MBX236" s="44"/>
      <c r="MBY236" s="44"/>
      <c r="MBZ236" s="44"/>
      <c r="MCA236" s="44"/>
      <c r="MCB236" s="44"/>
      <c r="MCC236" s="44"/>
      <c r="MCD236" s="44"/>
      <c r="MCE236" s="44"/>
      <c r="MCF236" s="44"/>
      <c r="MCG236" s="44"/>
      <c r="MCH236" s="44"/>
      <c r="MCI236" s="44"/>
      <c r="MCJ236" s="44"/>
      <c r="MCK236" s="44"/>
      <c r="MCL236" s="44"/>
      <c r="MCM236" s="44"/>
      <c r="MCN236" s="44"/>
      <c r="MCO236" s="44"/>
      <c r="MCP236" s="44"/>
      <c r="MCQ236" s="44"/>
      <c r="MCR236" s="44"/>
      <c r="MCS236" s="44"/>
      <c r="MCT236" s="44"/>
      <c r="MCU236" s="44"/>
      <c r="MCV236" s="44"/>
      <c r="MCW236" s="44"/>
      <c r="MCX236" s="44"/>
      <c r="MCY236" s="44"/>
      <c r="MCZ236" s="44"/>
      <c r="MDA236" s="44"/>
      <c r="MDB236" s="44"/>
      <c r="MDC236" s="44"/>
      <c r="MDD236" s="44"/>
      <c r="MDE236" s="44"/>
      <c r="MDF236" s="44"/>
      <c r="MDG236" s="44"/>
      <c r="MDH236" s="44"/>
      <c r="MDI236" s="44"/>
      <c r="MDJ236" s="44"/>
      <c r="MDK236" s="44"/>
      <c r="MDL236" s="44"/>
      <c r="MDM236" s="44"/>
      <c r="MDN236" s="44"/>
      <c r="MDO236" s="44"/>
      <c r="MDP236" s="44"/>
      <c r="MDQ236" s="44"/>
      <c r="MDR236" s="44"/>
      <c r="MDS236" s="44"/>
      <c r="MDT236" s="44"/>
      <c r="MDU236" s="44"/>
      <c r="MDV236" s="44"/>
      <c r="MDW236" s="44"/>
      <c r="MDX236" s="44"/>
      <c r="MDY236" s="44"/>
      <c r="MDZ236" s="44"/>
      <c r="MEA236" s="44"/>
      <c r="MEB236" s="44"/>
      <c r="MEC236" s="44"/>
      <c r="MED236" s="44"/>
      <c r="MEE236" s="44"/>
      <c r="MEF236" s="44"/>
      <c r="MEG236" s="44"/>
      <c r="MEH236" s="44"/>
      <c r="MEI236" s="44"/>
      <c r="MEJ236" s="44"/>
      <c r="MEK236" s="44"/>
      <c r="MEL236" s="44"/>
      <c r="MEM236" s="44"/>
      <c r="MEN236" s="44"/>
      <c r="MEO236" s="44"/>
      <c r="MEP236" s="44"/>
      <c r="MEQ236" s="44"/>
      <c r="MER236" s="44"/>
      <c r="MES236" s="44"/>
      <c r="MET236" s="44"/>
      <c r="MEU236" s="44"/>
      <c r="MEV236" s="44"/>
      <c r="MEW236" s="44"/>
      <c r="MEX236" s="44"/>
      <c r="MEY236" s="44"/>
      <c r="MEZ236" s="44"/>
      <c r="MFA236" s="44"/>
      <c r="MFB236" s="44"/>
      <c r="MFC236" s="44"/>
      <c r="MFD236" s="44"/>
      <c r="MFE236" s="44"/>
      <c r="MFF236" s="44"/>
      <c r="MFG236" s="44"/>
      <c r="MFH236" s="44"/>
      <c r="MFI236" s="44"/>
      <c r="MFJ236" s="44"/>
      <c r="MFK236" s="44"/>
      <c r="MFL236" s="44"/>
      <c r="MFM236" s="44"/>
      <c r="MFN236" s="44"/>
      <c r="MFO236" s="44"/>
      <c r="MFP236" s="44"/>
      <c r="MFQ236" s="44"/>
      <c r="MFR236" s="44"/>
      <c r="MFS236" s="44"/>
      <c r="MFT236" s="44"/>
      <c r="MFU236" s="44"/>
      <c r="MFV236" s="44"/>
      <c r="MFW236" s="44"/>
      <c r="MFX236" s="44"/>
      <c r="MFY236" s="44"/>
      <c r="MFZ236" s="44"/>
      <c r="MGA236" s="44"/>
      <c r="MGB236" s="44"/>
      <c r="MGC236" s="44"/>
      <c r="MGD236" s="44"/>
      <c r="MGE236" s="44"/>
      <c r="MGF236" s="44"/>
      <c r="MGG236" s="44"/>
      <c r="MGH236" s="44"/>
      <c r="MGI236" s="44"/>
      <c r="MGJ236" s="44"/>
      <c r="MGK236" s="44"/>
      <c r="MGL236" s="44"/>
      <c r="MGM236" s="44"/>
      <c r="MGN236" s="44"/>
      <c r="MGO236" s="44"/>
      <c r="MGP236" s="44"/>
      <c r="MGQ236" s="44"/>
      <c r="MGR236" s="44"/>
      <c r="MGS236" s="44"/>
      <c r="MGT236" s="44"/>
      <c r="MGU236" s="44"/>
      <c r="MGV236" s="44"/>
      <c r="MGW236" s="44"/>
      <c r="MGX236" s="44"/>
      <c r="MGY236" s="44"/>
      <c r="MGZ236" s="44"/>
      <c r="MHA236" s="44"/>
      <c r="MHB236" s="44"/>
      <c r="MHC236" s="44"/>
      <c r="MHD236" s="44"/>
      <c r="MHE236" s="44"/>
      <c r="MHF236" s="44"/>
      <c r="MHG236" s="44"/>
      <c r="MHH236" s="44"/>
      <c r="MHI236" s="44"/>
      <c r="MHJ236" s="44"/>
      <c r="MHK236" s="44"/>
      <c r="MHL236" s="44"/>
      <c r="MHM236" s="44"/>
      <c r="MHN236" s="44"/>
      <c r="MHO236" s="44"/>
      <c r="MHP236" s="44"/>
      <c r="MHQ236" s="44"/>
      <c r="MHR236" s="44"/>
      <c r="MHS236" s="44"/>
      <c r="MHT236" s="44"/>
      <c r="MHU236" s="44"/>
      <c r="MHV236" s="44"/>
      <c r="MHW236" s="44"/>
      <c r="MHX236" s="44"/>
      <c r="MHY236" s="44"/>
      <c r="MHZ236" s="44"/>
      <c r="MIA236" s="44"/>
      <c r="MIB236" s="44"/>
      <c r="MIC236" s="44"/>
      <c r="MID236" s="44"/>
      <c r="MIE236" s="44"/>
      <c r="MIF236" s="44"/>
      <c r="MIG236" s="44"/>
      <c r="MIH236" s="44"/>
      <c r="MII236" s="44"/>
      <c r="MIJ236" s="44"/>
      <c r="MIK236" s="44"/>
      <c r="MIL236" s="44"/>
      <c r="MIM236" s="44"/>
      <c r="MIN236" s="44"/>
      <c r="MIO236" s="44"/>
      <c r="MIP236" s="44"/>
      <c r="MIQ236" s="44"/>
      <c r="MIR236" s="44"/>
      <c r="MIS236" s="44"/>
      <c r="MIT236" s="44"/>
      <c r="MIU236" s="44"/>
      <c r="MIV236" s="44"/>
      <c r="MIW236" s="44"/>
      <c r="MIX236" s="44"/>
      <c r="MIY236" s="44"/>
      <c r="MIZ236" s="44"/>
      <c r="MJA236" s="44"/>
      <c r="MJB236" s="44"/>
      <c r="MJC236" s="44"/>
      <c r="MJD236" s="44"/>
      <c r="MJE236" s="44"/>
      <c r="MJF236" s="44"/>
      <c r="MJG236" s="44"/>
      <c r="MJH236" s="44"/>
      <c r="MJI236" s="44"/>
      <c r="MJJ236" s="44"/>
      <c r="MJK236" s="44"/>
      <c r="MJL236" s="44"/>
      <c r="MJM236" s="44"/>
      <c r="MJN236" s="44"/>
      <c r="MJO236" s="44"/>
      <c r="MJP236" s="44"/>
      <c r="MJQ236" s="44"/>
      <c r="MJR236" s="44"/>
      <c r="MJS236" s="44"/>
      <c r="MJT236" s="44"/>
      <c r="MJU236" s="44"/>
      <c r="MJV236" s="44"/>
      <c r="MJW236" s="44"/>
      <c r="MJX236" s="44"/>
      <c r="MJY236" s="44"/>
      <c r="MJZ236" s="44"/>
      <c r="MKA236" s="44"/>
      <c r="MKB236" s="44"/>
      <c r="MKC236" s="44"/>
      <c r="MKD236" s="44"/>
      <c r="MKE236" s="44"/>
      <c r="MKF236" s="44"/>
      <c r="MKG236" s="44"/>
      <c r="MKH236" s="44"/>
      <c r="MKI236" s="44"/>
      <c r="MKJ236" s="44"/>
      <c r="MKK236" s="44"/>
      <c r="MKL236" s="44"/>
      <c r="MKM236" s="44"/>
      <c r="MKN236" s="44"/>
      <c r="MKO236" s="44"/>
      <c r="MKP236" s="44"/>
      <c r="MKQ236" s="44"/>
      <c r="MKR236" s="44"/>
      <c r="MKS236" s="44"/>
      <c r="MKT236" s="44"/>
      <c r="MKU236" s="44"/>
      <c r="MKV236" s="44"/>
      <c r="MKW236" s="44"/>
      <c r="MKX236" s="44"/>
      <c r="MKY236" s="44"/>
      <c r="MKZ236" s="44"/>
      <c r="MLA236" s="44"/>
      <c r="MLB236" s="44"/>
      <c r="MLC236" s="44"/>
      <c r="MLD236" s="44"/>
      <c r="MLE236" s="44"/>
      <c r="MLF236" s="44"/>
      <c r="MLG236" s="44"/>
      <c r="MLH236" s="44"/>
      <c r="MLI236" s="44"/>
      <c r="MLJ236" s="44"/>
      <c r="MLK236" s="44"/>
      <c r="MLL236" s="44"/>
      <c r="MLM236" s="44"/>
      <c r="MLN236" s="44"/>
      <c r="MLO236" s="44"/>
      <c r="MLP236" s="44"/>
      <c r="MLQ236" s="44"/>
      <c r="MLR236" s="44"/>
      <c r="MLS236" s="44"/>
      <c r="MLT236" s="44"/>
      <c r="MLU236" s="44"/>
      <c r="MLV236" s="44"/>
      <c r="MLW236" s="44"/>
      <c r="MLX236" s="44"/>
      <c r="MLY236" s="44"/>
      <c r="MLZ236" s="44"/>
      <c r="MMA236" s="44"/>
      <c r="MMB236" s="44"/>
      <c r="MMC236" s="44"/>
      <c r="MMD236" s="44"/>
      <c r="MME236" s="44"/>
      <c r="MMF236" s="44"/>
      <c r="MMG236" s="44"/>
      <c r="MMH236" s="44"/>
      <c r="MMI236" s="44"/>
      <c r="MMJ236" s="44"/>
      <c r="MMK236" s="44"/>
      <c r="MML236" s="44"/>
      <c r="MMM236" s="44"/>
      <c r="MMN236" s="44"/>
      <c r="MMO236" s="44"/>
      <c r="MMP236" s="44"/>
      <c r="MMQ236" s="44"/>
      <c r="MMR236" s="44"/>
      <c r="MMS236" s="44"/>
      <c r="MMT236" s="44"/>
      <c r="MMU236" s="44"/>
      <c r="MMV236" s="44"/>
      <c r="MMW236" s="44"/>
      <c r="MMX236" s="44"/>
      <c r="MMY236" s="44"/>
      <c r="MMZ236" s="44"/>
      <c r="MNA236" s="44"/>
      <c r="MNB236" s="44"/>
      <c r="MNC236" s="44"/>
      <c r="MND236" s="44"/>
      <c r="MNE236" s="44"/>
      <c r="MNF236" s="44"/>
      <c r="MNG236" s="44"/>
      <c r="MNH236" s="44"/>
      <c r="MNI236" s="44"/>
      <c r="MNJ236" s="44"/>
      <c r="MNK236" s="44"/>
      <c r="MNL236" s="44"/>
      <c r="MNM236" s="44"/>
      <c r="MNN236" s="44"/>
      <c r="MNO236" s="44"/>
      <c r="MNP236" s="44"/>
      <c r="MNQ236" s="44"/>
      <c r="MNR236" s="44"/>
      <c r="MNS236" s="44"/>
      <c r="MNT236" s="44"/>
      <c r="MNU236" s="44"/>
      <c r="MNV236" s="44"/>
      <c r="MNW236" s="44"/>
      <c r="MNX236" s="44"/>
      <c r="MNY236" s="44"/>
      <c r="MNZ236" s="44"/>
      <c r="MOA236" s="44"/>
      <c r="MOB236" s="44"/>
      <c r="MOC236" s="44"/>
      <c r="MOD236" s="44"/>
      <c r="MOE236" s="44"/>
      <c r="MOF236" s="44"/>
      <c r="MOG236" s="44"/>
      <c r="MOH236" s="44"/>
      <c r="MOI236" s="44"/>
      <c r="MOJ236" s="44"/>
      <c r="MOK236" s="44"/>
      <c r="MOL236" s="44"/>
      <c r="MOM236" s="44"/>
      <c r="MON236" s="44"/>
      <c r="MOO236" s="44"/>
      <c r="MOP236" s="44"/>
      <c r="MOQ236" s="44"/>
      <c r="MOR236" s="44"/>
      <c r="MOS236" s="44"/>
      <c r="MOT236" s="44"/>
      <c r="MOU236" s="44"/>
      <c r="MOV236" s="44"/>
      <c r="MOW236" s="44"/>
      <c r="MOX236" s="44"/>
      <c r="MOY236" s="44"/>
      <c r="MOZ236" s="44"/>
      <c r="MPA236" s="44"/>
      <c r="MPB236" s="44"/>
      <c r="MPC236" s="44"/>
      <c r="MPD236" s="44"/>
      <c r="MPE236" s="44"/>
      <c r="MPF236" s="44"/>
      <c r="MPG236" s="44"/>
      <c r="MPH236" s="44"/>
      <c r="MPI236" s="44"/>
      <c r="MPJ236" s="44"/>
      <c r="MPK236" s="44"/>
      <c r="MPL236" s="44"/>
      <c r="MPM236" s="44"/>
      <c r="MPN236" s="44"/>
      <c r="MPO236" s="44"/>
      <c r="MPP236" s="44"/>
      <c r="MPQ236" s="44"/>
      <c r="MPR236" s="44"/>
      <c r="MPS236" s="44"/>
      <c r="MPT236" s="44"/>
      <c r="MPU236" s="44"/>
      <c r="MPV236" s="44"/>
      <c r="MPW236" s="44"/>
      <c r="MPX236" s="44"/>
      <c r="MPY236" s="44"/>
      <c r="MPZ236" s="44"/>
      <c r="MQA236" s="44"/>
      <c r="MQB236" s="44"/>
      <c r="MQC236" s="44"/>
      <c r="MQD236" s="44"/>
      <c r="MQE236" s="44"/>
      <c r="MQF236" s="44"/>
      <c r="MQG236" s="44"/>
      <c r="MQH236" s="44"/>
      <c r="MQI236" s="44"/>
      <c r="MQJ236" s="44"/>
      <c r="MQK236" s="44"/>
      <c r="MQL236" s="44"/>
      <c r="MQM236" s="44"/>
      <c r="MQN236" s="44"/>
      <c r="MQO236" s="44"/>
      <c r="MQP236" s="44"/>
      <c r="MQQ236" s="44"/>
      <c r="MQR236" s="44"/>
      <c r="MQS236" s="44"/>
      <c r="MQT236" s="44"/>
      <c r="MQU236" s="44"/>
      <c r="MQV236" s="44"/>
      <c r="MQW236" s="44"/>
      <c r="MQX236" s="44"/>
      <c r="MQY236" s="44"/>
      <c r="MQZ236" s="44"/>
      <c r="MRA236" s="44"/>
      <c r="MRB236" s="44"/>
      <c r="MRC236" s="44"/>
      <c r="MRD236" s="44"/>
      <c r="MRE236" s="44"/>
      <c r="MRF236" s="44"/>
      <c r="MRG236" s="44"/>
      <c r="MRH236" s="44"/>
      <c r="MRI236" s="44"/>
      <c r="MRJ236" s="44"/>
      <c r="MRK236" s="44"/>
      <c r="MRL236" s="44"/>
      <c r="MRM236" s="44"/>
      <c r="MRN236" s="44"/>
      <c r="MRO236" s="44"/>
      <c r="MRP236" s="44"/>
      <c r="MRQ236" s="44"/>
      <c r="MRR236" s="44"/>
      <c r="MRS236" s="44"/>
      <c r="MRT236" s="44"/>
      <c r="MRU236" s="44"/>
      <c r="MRV236" s="44"/>
      <c r="MRW236" s="44"/>
      <c r="MRX236" s="44"/>
      <c r="MRY236" s="44"/>
      <c r="MRZ236" s="44"/>
      <c r="MSA236" s="44"/>
      <c r="MSB236" s="44"/>
      <c r="MSC236" s="44"/>
      <c r="MSD236" s="44"/>
      <c r="MSE236" s="44"/>
      <c r="MSF236" s="44"/>
      <c r="MSG236" s="44"/>
      <c r="MSH236" s="44"/>
      <c r="MSI236" s="44"/>
      <c r="MSJ236" s="44"/>
      <c r="MSK236" s="44"/>
      <c r="MSL236" s="44"/>
      <c r="MSM236" s="44"/>
      <c r="MSN236" s="44"/>
      <c r="MSO236" s="44"/>
      <c r="MSP236" s="44"/>
      <c r="MSQ236" s="44"/>
      <c r="MSR236" s="44"/>
      <c r="MSS236" s="44"/>
      <c r="MST236" s="44"/>
      <c r="MSU236" s="44"/>
      <c r="MSV236" s="44"/>
      <c r="MSW236" s="44"/>
      <c r="MSX236" s="44"/>
      <c r="MSY236" s="44"/>
      <c r="MSZ236" s="44"/>
      <c r="MTA236" s="44"/>
      <c r="MTB236" s="44"/>
      <c r="MTC236" s="44"/>
      <c r="MTD236" s="44"/>
      <c r="MTE236" s="44"/>
      <c r="MTF236" s="44"/>
      <c r="MTG236" s="44"/>
      <c r="MTH236" s="44"/>
      <c r="MTI236" s="44"/>
      <c r="MTJ236" s="44"/>
      <c r="MTK236" s="44"/>
      <c r="MTL236" s="44"/>
      <c r="MTM236" s="44"/>
      <c r="MTN236" s="44"/>
      <c r="MTO236" s="44"/>
      <c r="MTP236" s="44"/>
      <c r="MTQ236" s="44"/>
      <c r="MTR236" s="44"/>
      <c r="MTS236" s="44"/>
      <c r="MTT236" s="44"/>
      <c r="MTU236" s="44"/>
      <c r="MTV236" s="44"/>
      <c r="MTW236" s="44"/>
      <c r="MTX236" s="44"/>
      <c r="MTY236" s="44"/>
      <c r="MTZ236" s="44"/>
      <c r="MUA236" s="44"/>
      <c r="MUB236" s="44"/>
      <c r="MUC236" s="44"/>
      <c r="MUD236" s="44"/>
      <c r="MUE236" s="44"/>
      <c r="MUF236" s="44"/>
      <c r="MUG236" s="44"/>
      <c r="MUH236" s="44"/>
      <c r="MUI236" s="44"/>
      <c r="MUJ236" s="44"/>
      <c r="MUK236" s="44"/>
      <c r="MUL236" s="44"/>
      <c r="MUM236" s="44"/>
      <c r="MUN236" s="44"/>
      <c r="MUO236" s="44"/>
      <c r="MUP236" s="44"/>
      <c r="MUQ236" s="44"/>
      <c r="MUR236" s="44"/>
      <c r="MUS236" s="44"/>
      <c r="MUT236" s="44"/>
      <c r="MUU236" s="44"/>
      <c r="MUV236" s="44"/>
      <c r="MUW236" s="44"/>
      <c r="MUX236" s="44"/>
      <c r="MUY236" s="44"/>
      <c r="MUZ236" s="44"/>
      <c r="MVA236" s="44"/>
      <c r="MVB236" s="44"/>
      <c r="MVC236" s="44"/>
      <c r="MVD236" s="44"/>
      <c r="MVE236" s="44"/>
      <c r="MVF236" s="44"/>
      <c r="MVG236" s="44"/>
      <c r="MVH236" s="44"/>
      <c r="MVI236" s="44"/>
      <c r="MVJ236" s="44"/>
      <c r="MVK236" s="44"/>
      <c r="MVL236" s="44"/>
      <c r="MVM236" s="44"/>
      <c r="MVN236" s="44"/>
      <c r="MVO236" s="44"/>
      <c r="MVP236" s="44"/>
      <c r="MVQ236" s="44"/>
      <c r="MVR236" s="44"/>
      <c r="MVS236" s="44"/>
      <c r="MVT236" s="44"/>
      <c r="MVU236" s="44"/>
      <c r="MVV236" s="44"/>
      <c r="MVW236" s="44"/>
      <c r="MVX236" s="44"/>
      <c r="MVY236" s="44"/>
      <c r="MVZ236" s="44"/>
      <c r="MWA236" s="44"/>
      <c r="MWB236" s="44"/>
      <c r="MWC236" s="44"/>
      <c r="MWD236" s="44"/>
      <c r="MWE236" s="44"/>
      <c r="MWF236" s="44"/>
      <c r="MWG236" s="44"/>
      <c r="MWH236" s="44"/>
      <c r="MWI236" s="44"/>
      <c r="MWJ236" s="44"/>
      <c r="MWK236" s="44"/>
      <c r="MWL236" s="44"/>
      <c r="MWM236" s="44"/>
      <c r="MWN236" s="44"/>
      <c r="MWO236" s="44"/>
      <c r="MWP236" s="44"/>
      <c r="MWQ236" s="44"/>
      <c r="MWR236" s="44"/>
      <c r="MWS236" s="44"/>
      <c r="MWT236" s="44"/>
      <c r="MWU236" s="44"/>
      <c r="MWV236" s="44"/>
      <c r="MWW236" s="44"/>
      <c r="MWX236" s="44"/>
      <c r="MWY236" s="44"/>
      <c r="MWZ236" s="44"/>
      <c r="MXA236" s="44"/>
      <c r="MXB236" s="44"/>
      <c r="MXC236" s="44"/>
      <c r="MXD236" s="44"/>
      <c r="MXE236" s="44"/>
      <c r="MXF236" s="44"/>
      <c r="MXG236" s="44"/>
      <c r="MXH236" s="44"/>
      <c r="MXI236" s="44"/>
      <c r="MXJ236" s="44"/>
      <c r="MXK236" s="44"/>
      <c r="MXL236" s="44"/>
      <c r="MXM236" s="44"/>
      <c r="MXN236" s="44"/>
      <c r="MXO236" s="44"/>
      <c r="MXP236" s="44"/>
      <c r="MXQ236" s="44"/>
      <c r="MXR236" s="44"/>
      <c r="MXS236" s="44"/>
      <c r="MXT236" s="44"/>
      <c r="MXU236" s="44"/>
      <c r="MXV236" s="44"/>
      <c r="MXW236" s="44"/>
      <c r="MXX236" s="44"/>
      <c r="MXY236" s="44"/>
      <c r="MXZ236" s="44"/>
      <c r="MYA236" s="44"/>
      <c r="MYB236" s="44"/>
      <c r="MYC236" s="44"/>
      <c r="MYD236" s="44"/>
      <c r="MYE236" s="44"/>
      <c r="MYF236" s="44"/>
      <c r="MYG236" s="44"/>
      <c r="MYH236" s="44"/>
      <c r="MYI236" s="44"/>
      <c r="MYJ236" s="44"/>
      <c r="MYK236" s="44"/>
      <c r="MYL236" s="44"/>
      <c r="MYM236" s="44"/>
      <c r="MYN236" s="44"/>
      <c r="MYO236" s="44"/>
      <c r="MYP236" s="44"/>
      <c r="MYQ236" s="44"/>
      <c r="MYR236" s="44"/>
      <c r="MYS236" s="44"/>
      <c r="MYT236" s="44"/>
      <c r="MYU236" s="44"/>
      <c r="MYV236" s="44"/>
      <c r="MYW236" s="44"/>
      <c r="MYX236" s="44"/>
      <c r="MYY236" s="44"/>
      <c r="MYZ236" s="44"/>
      <c r="MZA236" s="44"/>
      <c r="MZB236" s="44"/>
      <c r="MZC236" s="44"/>
      <c r="MZD236" s="44"/>
      <c r="MZE236" s="44"/>
      <c r="MZF236" s="44"/>
      <c r="MZG236" s="44"/>
      <c r="MZH236" s="44"/>
      <c r="MZI236" s="44"/>
      <c r="MZJ236" s="44"/>
      <c r="MZK236" s="44"/>
      <c r="MZL236" s="44"/>
      <c r="MZM236" s="44"/>
      <c r="MZN236" s="44"/>
      <c r="MZO236" s="44"/>
      <c r="MZP236" s="44"/>
      <c r="MZQ236" s="44"/>
      <c r="MZR236" s="44"/>
      <c r="MZS236" s="44"/>
      <c r="MZT236" s="44"/>
      <c r="MZU236" s="44"/>
      <c r="MZV236" s="44"/>
      <c r="MZW236" s="44"/>
      <c r="MZX236" s="44"/>
      <c r="MZY236" s="44"/>
      <c r="MZZ236" s="44"/>
      <c r="NAA236" s="44"/>
      <c r="NAB236" s="44"/>
      <c r="NAC236" s="44"/>
      <c r="NAD236" s="44"/>
      <c r="NAE236" s="44"/>
      <c r="NAF236" s="44"/>
      <c r="NAG236" s="44"/>
      <c r="NAH236" s="44"/>
      <c r="NAI236" s="44"/>
      <c r="NAJ236" s="44"/>
      <c r="NAK236" s="44"/>
      <c r="NAL236" s="44"/>
      <c r="NAM236" s="44"/>
      <c r="NAN236" s="44"/>
      <c r="NAO236" s="44"/>
      <c r="NAP236" s="44"/>
      <c r="NAQ236" s="44"/>
      <c r="NAR236" s="44"/>
      <c r="NAS236" s="44"/>
      <c r="NAT236" s="44"/>
      <c r="NAU236" s="44"/>
      <c r="NAV236" s="44"/>
      <c r="NAW236" s="44"/>
      <c r="NAX236" s="44"/>
      <c r="NAY236" s="44"/>
      <c r="NAZ236" s="44"/>
      <c r="NBA236" s="44"/>
      <c r="NBB236" s="44"/>
      <c r="NBC236" s="44"/>
      <c r="NBD236" s="44"/>
      <c r="NBE236" s="44"/>
      <c r="NBF236" s="44"/>
      <c r="NBG236" s="44"/>
      <c r="NBH236" s="44"/>
      <c r="NBI236" s="44"/>
      <c r="NBJ236" s="44"/>
      <c r="NBK236" s="44"/>
      <c r="NBL236" s="44"/>
      <c r="NBM236" s="44"/>
      <c r="NBN236" s="44"/>
      <c r="NBO236" s="44"/>
      <c r="NBP236" s="44"/>
      <c r="NBQ236" s="44"/>
      <c r="NBR236" s="44"/>
      <c r="NBS236" s="44"/>
      <c r="NBT236" s="44"/>
      <c r="NBU236" s="44"/>
      <c r="NBV236" s="44"/>
      <c r="NBW236" s="44"/>
      <c r="NBX236" s="44"/>
      <c r="NBY236" s="44"/>
      <c r="NBZ236" s="44"/>
      <c r="NCA236" s="44"/>
      <c r="NCB236" s="44"/>
      <c r="NCC236" s="44"/>
      <c r="NCD236" s="44"/>
      <c r="NCE236" s="44"/>
      <c r="NCF236" s="44"/>
      <c r="NCG236" s="44"/>
      <c r="NCH236" s="44"/>
      <c r="NCI236" s="44"/>
      <c r="NCJ236" s="44"/>
      <c r="NCK236" s="44"/>
      <c r="NCL236" s="44"/>
      <c r="NCM236" s="44"/>
      <c r="NCN236" s="44"/>
      <c r="NCO236" s="44"/>
      <c r="NCP236" s="44"/>
      <c r="NCQ236" s="44"/>
      <c r="NCR236" s="44"/>
      <c r="NCS236" s="44"/>
      <c r="NCT236" s="44"/>
      <c r="NCU236" s="44"/>
      <c r="NCV236" s="44"/>
      <c r="NCW236" s="44"/>
      <c r="NCX236" s="44"/>
      <c r="NCY236" s="44"/>
      <c r="NCZ236" s="44"/>
      <c r="NDA236" s="44"/>
      <c r="NDB236" s="44"/>
      <c r="NDC236" s="44"/>
      <c r="NDD236" s="44"/>
      <c r="NDE236" s="44"/>
      <c r="NDF236" s="44"/>
      <c r="NDG236" s="44"/>
      <c r="NDH236" s="44"/>
      <c r="NDI236" s="44"/>
      <c r="NDJ236" s="44"/>
      <c r="NDK236" s="44"/>
      <c r="NDL236" s="44"/>
      <c r="NDM236" s="44"/>
      <c r="NDN236" s="44"/>
      <c r="NDO236" s="44"/>
      <c r="NDP236" s="44"/>
      <c r="NDQ236" s="44"/>
      <c r="NDR236" s="44"/>
      <c r="NDS236" s="44"/>
      <c r="NDT236" s="44"/>
      <c r="NDU236" s="44"/>
      <c r="NDV236" s="44"/>
      <c r="NDW236" s="44"/>
      <c r="NDX236" s="44"/>
      <c r="NDY236" s="44"/>
      <c r="NDZ236" s="44"/>
      <c r="NEA236" s="44"/>
      <c r="NEB236" s="44"/>
      <c r="NEC236" s="44"/>
      <c r="NED236" s="44"/>
      <c r="NEE236" s="44"/>
      <c r="NEF236" s="44"/>
      <c r="NEG236" s="44"/>
      <c r="NEH236" s="44"/>
      <c r="NEI236" s="44"/>
      <c r="NEJ236" s="44"/>
      <c r="NEK236" s="44"/>
      <c r="NEL236" s="44"/>
      <c r="NEM236" s="44"/>
      <c r="NEN236" s="44"/>
      <c r="NEO236" s="44"/>
      <c r="NEP236" s="44"/>
      <c r="NEQ236" s="44"/>
      <c r="NER236" s="44"/>
      <c r="NES236" s="44"/>
      <c r="NET236" s="44"/>
      <c r="NEU236" s="44"/>
      <c r="NEV236" s="44"/>
      <c r="NEW236" s="44"/>
      <c r="NEX236" s="44"/>
      <c r="NEY236" s="44"/>
      <c r="NEZ236" s="44"/>
      <c r="NFA236" s="44"/>
      <c r="NFB236" s="44"/>
      <c r="NFC236" s="44"/>
      <c r="NFD236" s="44"/>
      <c r="NFE236" s="44"/>
      <c r="NFF236" s="44"/>
      <c r="NFG236" s="44"/>
      <c r="NFH236" s="44"/>
      <c r="NFI236" s="44"/>
      <c r="NFJ236" s="44"/>
      <c r="NFK236" s="44"/>
      <c r="NFL236" s="44"/>
      <c r="NFM236" s="44"/>
      <c r="NFN236" s="44"/>
      <c r="NFO236" s="44"/>
      <c r="NFP236" s="44"/>
      <c r="NFQ236" s="44"/>
      <c r="NFR236" s="44"/>
      <c r="NFS236" s="44"/>
      <c r="NFT236" s="44"/>
      <c r="NFU236" s="44"/>
      <c r="NFV236" s="44"/>
      <c r="NFW236" s="44"/>
      <c r="NFX236" s="44"/>
      <c r="NFY236" s="44"/>
      <c r="NFZ236" s="44"/>
      <c r="NGA236" s="44"/>
      <c r="NGB236" s="44"/>
      <c r="NGC236" s="44"/>
      <c r="NGD236" s="44"/>
      <c r="NGE236" s="44"/>
      <c r="NGF236" s="44"/>
      <c r="NGG236" s="44"/>
      <c r="NGH236" s="44"/>
      <c r="NGI236" s="44"/>
      <c r="NGJ236" s="44"/>
      <c r="NGK236" s="44"/>
      <c r="NGL236" s="44"/>
      <c r="NGM236" s="44"/>
      <c r="NGN236" s="44"/>
      <c r="NGO236" s="44"/>
      <c r="NGP236" s="44"/>
      <c r="NGQ236" s="44"/>
      <c r="NGR236" s="44"/>
      <c r="NGS236" s="44"/>
      <c r="NGT236" s="44"/>
      <c r="NGU236" s="44"/>
      <c r="NGV236" s="44"/>
      <c r="NGW236" s="44"/>
      <c r="NGX236" s="44"/>
      <c r="NGY236" s="44"/>
      <c r="NGZ236" s="44"/>
      <c r="NHA236" s="44"/>
      <c r="NHB236" s="44"/>
      <c r="NHC236" s="44"/>
      <c r="NHD236" s="44"/>
      <c r="NHE236" s="44"/>
      <c r="NHF236" s="44"/>
      <c r="NHG236" s="44"/>
      <c r="NHH236" s="44"/>
      <c r="NHI236" s="44"/>
      <c r="NHJ236" s="44"/>
      <c r="NHK236" s="44"/>
      <c r="NHL236" s="44"/>
      <c r="NHM236" s="44"/>
      <c r="NHN236" s="44"/>
      <c r="NHO236" s="44"/>
      <c r="NHP236" s="44"/>
      <c r="NHQ236" s="44"/>
      <c r="NHR236" s="44"/>
      <c r="NHS236" s="44"/>
      <c r="NHT236" s="44"/>
      <c r="NHU236" s="44"/>
      <c r="NHV236" s="44"/>
      <c r="NHW236" s="44"/>
      <c r="NHX236" s="44"/>
      <c r="NHY236" s="44"/>
      <c r="NHZ236" s="44"/>
      <c r="NIA236" s="44"/>
      <c r="NIB236" s="44"/>
      <c r="NIC236" s="44"/>
      <c r="NID236" s="44"/>
      <c r="NIE236" s="44"/>
      <c r="NIF236" s="44"/>
      <c r="NIG236" s="44"/>
      <c r="NIH236" s="44"/>
      <c r="NII236" s="44"/>
      <c r="NIJ236" s="44"/>
      <c r="NIK236" s="44"/>
      <c r="NIL236" s="44"/>
      <c r="NIM236" s="44"/>
      <c r="NIN236" s="44"/>
      <c r="NIO236" s="44"/>
      <c r="NIP236" s="44"/>
      <c r="NIQ236" s="44"/>
      <c r="NIR236" s="44"/>
      <c r="NIS236" s="44"/>
      <c r="NIT236" s="44"/>
      <c r="NIU236" s="44"/>
      <c r="NIV236" s="44"/>
      <c r="NIW236" s="44"/>
      <c r="NIX236" s="44"/>
      <c r="NIY236" s="44"/>
      <c r="NIZ236" s="44"/>
      <c r="NJA236" s="44"/>
      <c r="NJB236" s="44"/>
      <c r="NJC236" s="44"/>
      <c r="NJD236" s="44"/>
      <c r="NJE236" s="44"/>
      <c r="NJF236" s="44"/>
      <c r="NJG236" s="44"/>
      <c r="NJH236" s="44"/>
      <c r="NJI236" s="44"/>
      <c r="NJJ236" s="44"/>
      <c r="NJK236" s="44"/>
      <c r="NJL236" s="44"/>
      <c r="NJM236" s="44"/>
      <c r="NJN236" s="44"/>
      <c r="NJO236" s="44"/>
      <c r="NJP236" s="44"/>
      <c r="NJQ236" s="44"/>
      <c r="NJR236" s="44"/>
      <c r="NJS236" s="44"/>
      <c r="NJT236" s="44"/>
      <c r="NJU236" s="44"/>
      <c r="NJV236" s="44"/>
      <c r="NJW236" s="44"/>
      <c r="NJX236" s="44"/>
      <c r="NJY236" s="44"/>
      <c r="NJZ236" s="44"/>
      <c r="NKA236" s="44"/>
      <c r="NKB236" s="44"/>
      <c r="NKC236" s="44"/>
      <c r="NKD236" s="44"/>
      <c r="NKE236" s="44"/>
      <c r="NKF236" s="44"/>
      <c r="NKG236" s="44"/>
      <c r="NKH236" s="44"/>
      <c r="NKI236" s="44"/>
      <c r="NKJ236" s="44"/>
      <c r="NKK236" s="44"/>
      <c r="NKL236" s="44"/>
      <c r="NKM236" s="44"/>
      <c r="NKN236" s="44"/>
      <c r="NKO236" s="44"/>
      <c r="NKP236" s="44"/>
      <c r="NKQ236" s="44"/>
      <c r="NKR236" s="44"/>
      <c r="NKS236" s="44"/>
      <c r="NKT236" s="44"/>
      <c r="NKU236" s="44"/>
      <c r="NKV236" s="44"/>
      <c r="NKW236" s="44"/>
      <c r="NKX236" s="44"/>
      <c r="NKY236" s="44"/>
      <c r="NKZ236" s="44"/>
      <c r="NLA236" s="44"/>
      <c r="NLB236" s="44"/>
      <c r="NLC236" s="44"/>
      <c r="NLD236" s="44"/>
      <c r="NLE236" s="44"/>
      <c r="NLF236" s="44"/>
      <c r="NLG236" s="44"/>
      <c r="NLH236" s="44"/>
      <c r="NLI236" s="44"/>
      <c r="NLJ236" s="44"/>
      <c r="NLK236" s="44"/>
      <c r="NLL236" s="44"/>
      <c r="NLM236" s="44"/>
      <c r="NLN236" s="44"/>
      <c r="NLO236" s="44"/>
      <c r="NLP236" s="44"/>
      <c r="NLQ236" s="44"/>
      <c r="NLR236" s="44"/>
      <c r="NLS236" s="44"/>
      <c r="NLT236" s="44"/>
      <c r="NLU236" s="44"/>
      <c r="NLV236" s="44"/>
      <c r="NLW236" s="44"/>
      <c r="NLX236" s="44"/>
      <c r="NLY236" s="44"/>
      <c r="NLZ236" s="44"/>
      <c r="NMA236" s="44"/>
      <c r="NMB236" s="44"/>
      <c r="NMC236" s="44"/>
      <c r="NMD236" s="44"/>
      <c r="NME236" s="44"/>
      <c r="NMF236" s="44"/>
      <c r="NMG236" s="44"/>
      <c r="NMH236" s="44"/>
      <c r="NMI236" s="44"/>
      <c r="NMJ236" s="44"/>
      <c r="NMK236" s="44"/>
      <c r="NML236" s="44"/>
      <c r="NMM236" s="44"/>
      <c r="NMN236" s="44"/>
      <c r="NMO236" s="44"/>
      <c r="NMP236" s="44"/>
      <c r="NMQ236" s="44"/>
      <c r="NMR236" s="44"/>
      <c r="NMS236" s="44"/>
      <c r="NMT236" s="44"/>
      <c r="NMU236" s="44"/>
      <c r="NMV236" s="44"/>
      <c r="NMW236" s="44"/>
      <c r="NMX236" s="44"/>
      <c r="NMY236" s="44"/>
      <c r="NMZ236" s="44"/>
      <c r="NNA236" s="44"/>
      <c r="NNB236" s="44"/>
      <c r="NNC236" s="44"/>
      <c r="NND236" s="44"/>
      <c r="NNE236" s="44"/>
      <c r="NNF236" s="44"/>
      <c r="NNG236" s="44"/>
      <c r="NNH236" s="44"/>
      <c r="NNI236" s="44"/>
      <c r="NNJ236" s="44"/>
      <c r="NNK236" s="44"/>
      <c r="NNL236" s="44"/>
      <c r="NNM236" s="44"/>
      <c r="NNN236" s="44"/>
      <c r="NNO236" s="44"/>
      <c r="NNP236" s="44"/>
      <c r="NNQ236" s="44"/>
      <c r="NNR236" s="44"/>
      <c r="NNS236" s="44"/>
      <c r="NNT236" s="44"/>
      <c r="NNU236" s="44"/>
      <c r="NNV236" s="44"/>
      <c r="NNW236" s="44"/>
      <c r="NNX236" s="44"/>
      <c r="NNY236" s="44"/>
      <c r="NNZ236" s="44"/>
      <c r="NOA236" s="44"/>
      <c r="NOB236" s="44"/>
      <c r="NOC236" s="44"/>
      <c r="NOD236" s="44"/>
      <c r="NOE236" s="44"/>
      <c r="NOF236" s="44"/>
      <c r="NOG236" s="44"/>
      <c r="NOH236" s="44"/>
      <c r="NOI236" s="44"/>
      <c r="NOJ236" s="44"/>
      <c r="NOK236" s="44"/>
      <c r="NOL236" s="44"/>
      <c r="NOM236" s="44"/>
      <c r="NON236" s="44"/>
      <c r="NOO236" s="44"/>
      <c r="NOP236" s="44"/>
      <c r="NOQ236" s="44"/>
      <c r="NOR236" s="44"/>
      <c r="NOS236" s="44"/>
      <c r="NOT236" s="44"/>
      <c r="NOU236" s="44"/>
      <c r="NOV236" s="44"/>
      <c r="NOW236" s="44"/>
      <c r="NOX236" s="44"/>
      <c r="NOY236" s="44"/>
      <c r="NOZ236" s="44"/>
      <c r="NPA236" s="44"/>
      <c r="NPB236" s="44"/>
      <c r="NPC236" s="44"/>
      <c r="NPD236" s="44"/>
      <c r="NPE236" s="44"/>
      <c r="NPF236" s="44"/>
      <c r="NPG236" s="44"/>
      <c r="NPH236" s="44"/>
      <c r="NPI236" s="44"/>
      <c r="NPJ236" s="44"/>
      <c r="NPK236" s="44"/>
      <c r="NPL236" s="44"/>
      <c r="NPM236" s="44"/>
      <c r="NPN236" s="44"/>
      <c r="NPO236" s="44"/>
      <c r="NPP236" s="44"/>
      <c r="NPQ236" s="44"/>
      <c r="NPR236" s="44"/>
      <c r="NPS236" s="44"/>
      <c r="NPT236" s="44"/>
      <c r="NPU236" s="44"/>
      <c r="NPV236" s="44"/>
      <c r="NPW236" s="44"/>
      <c r="NPX236" s="44"/>
      <c r="NPY236" s="44"/>
      <c r="NPZ236" s="44"/>
      <c r="NQA236" s="44"/>
      <c r="NQB236" s="44"/>
      <c r="NQC236" s="44"/>
      <c r="NQD236" s="44"/>
      <c r="NQE236" s="44"/>
      <c r="NQF236" s="44"/>
      <c r="NQG236" s="44"/>
      <c r="NQH236" s="44"/>
      <c r="NQI236" s="44"/>
      <c r="NQJ236" s="44"/>
      <c r="NQK236" s="44"/>
      <c r="NQL236" s="44"/>
      <c r="NQM236" s="44"/>
      <c r="NQN236" s="44"/>
      <c r="NQO236" s="44"/>
      <c r="NQP236" s="44"/>
      <c r="NQQ236" s="44"/>
      <c r="NQR236" s="44"/>
      <c r="NQS236" s="44"/>
      <c r="NQT236" s="44"/>
      <c r="NQU236" s="44"/>
      <c r="NQV236" s="44"/>
      <c r="NQW236" s="44"/>
      <c r="NQX236" s="44"/>
      <c r="NQY236" s="44"/>
      <c r="NQZ236" s="44"/>
      <c r="NRA236" s="44"/>
      <c r="NRB236" s="44"/>
      <c r="NRC236" s="44"/>
      <c r="NRD236" s="44"/>
      <c r="NRE236" s="44"/>
      <c r="NRF236" s="44"/>
      <c r="NRG236" s="44"/>
      <c r="NRH236" s="44"/>
      <c r="NRI236" s="44"/>
      <c r="NRJ236" s="44"/>
      <c r="NRK236" s="44"/>
      <c r="NRL236" s="44"/>
      <c r="NRM236" s="44"/>
      <c r="NRN236" s="44"/>
      <c r="NRO236" s="44"/>
      <c r="NRP236" s="44"/>
      <c r="NRQ236" s="44"/>
      <c r="NRR236" s="44"/>
      <c r="NRS236" s="44"/>
      <c r="NRT236" s="44"/>
      <c r="NRU236" s="44"/>
      <c r="NRV236" s="44"/>
      <c r="NRW236" s="44"/>
      <c r="NRX236" s="44"/>
      <c r="NRY236" s="44"/>
      <c r="NRZ236" s="44"/>
      <c r="NSA236" s="44"/>
      <c r="NSB236" s="44"/>
      <c r="NSC236" s="44"/>
      <c r="NSD236" s="44"/>
      <c r="NSE236" s="44"/>
      <c r="NSF236" s="44"/>
      <c r="NSG236" s="44"/>
      <c r="NSH236" s="44"/>
      <c r="NSI236" s="44"/>
      <c r="NSJ236" s="44"/>
      <c r="NSK236" s="44"/>
      <c r="NSL236" s="44"/>
      <c r="NSM236" s="44"/>
      <c r="NSN236" s="44"/>
      <c r="NSO236" s="44"/>
      <c r="NSP236" s="44"/>
      <c r="NSQ236" s="44"/>
      <c r="NSR236" s="44"/>
      <c r="NSS236" s="44"/>
      <c r="NST236" s="44"/>
      <c r="NSU236" s="44"/>
      <c r="NSV236" s="44"/>
      <c r="NSW236" s="44"/>
      <c r="NSX236" s="44"/>
      <c r="NSY236" s="44"/>
      <c r="NSZ236" s="44"/>
      <c r="NTA236" s="44"/>
      <c r="NTB236" s="44"/>
      <c r="NTC236" s="44"/>
      <c r="NTD236" s="44"/>
      <c r="NTE236" s="44"/>
      <c r="NTF236" s="44"/>
      <c r="NTG236" s="44"/>
      <c r="NTH236" s="44"/>
      <c r="NTI236" s="44"/>
      <c r="NTJ236" s="44"/>
      <c r="NTK236" s="44"/>
      <c r="NTL236" s="44"/>
      <c r="NTM236" s="44"/>
      <c r="NTN236" s="44"/>
      <c r="NTO236" s="44"/>
      <c r="NTP236" s="44"/>
      <c r="NTQ236" s="44"/>
      <c r="NTR236" s="44"/>
      <c r="NTS236" s="44"/>
      <c r="NTT236" s="44"/>
      <c r="NTU236" s="44"/>
      <c r="NTV236" s="44"/>
      <c r="NTW236" s="44"/>
      <c r="NTX236" s="44"/>
      <c r="NTY236" s="44"/>
      <c r="NTZ236" s="44"/>
      <c r="NUA236" s="44"/>
      <c r="NUB236" s="44"/>
      <c r="NUC236" s="44"/>
      <c r="NUD236" s="44"/>
      <c r="NUE236" s="44"/>
      <c r="NUF236" s="44"/>
      <c r="NUG236" s="44"/>
      <c r="NUH236" s="44"/>
      <c r="NUI236" s="44"/>
      <c r="NUJ236" s="44"/>
      <c r="NUK236" s="44"/>
      <c r="NUL236" s="44"/>
      <c r="NUM236" s="44"/>
      <c r="NUN236" s="44"/>
      <c r="NUO236" s="44"/>
      <c r="NUP236" s="44"/>
      <c r="NUQ236" s="44"/>
      <c r="NUR236" s="44"/>
      <c r="NUS236" s="44"/>
      <c r="NUT236" s="44"/>
      <c r="NUU236" s="44"/>
      <c r="NUV236" s="44"/>
      <c r="NUW236" s="44"/>
      <c r="NUX236" s="44"/>
      <c r="NUY236" s="44"/>
      <c r="NUZ236" s="44"/>
      <c r="NVA236" s="44"/>
      <c r="NVB236" s="44"/>
      <c r="NVC236" s="44"/>
      <c r="NVD236" s="44"/>
      <c r="NVE236" s="44"/>
      <c r="NVF236" s="44"/>
      <c r="NVG236" s="44"/>
      <c r="NVH236" s="44"/>
      <c r="NVI236" s="44"/>
      <c r="NVJ236" s="44"/>
      <c r="NVK236" s="44"/>
      <c r="NVL236" s="44"/>
      <c r="NVM236" s="44"/>
      <c r="NVN236" s="44"/>
      <c r="NVO236" s="44"/>
      <c r="NVP236" s="44"/>
      <c r="NVQ236" s="44"/>
      <c r="NVR236" s="44"/>
      <c r="NVS236" s="44"/>
      <c r="NVT236" s="44"/>
      <c r="NVU236" s="44"/>
      <c r="NVV236" s="44"/>
      <c r="NVW236" s="44"/>
      <c r="NVX236" s="44"/>
      <c r="NVY236" s="44"/>
      <c r="NVZ236" s="44"/>
      <c r="NWA236" s="44"/>
      <c r="NWB236" s="44"/>
      <c r="NWC236" s="44"/>
      <c r="NWD236" s="44"/>
      <c r="NWE236" s="44"/>
      <c r="NWF236" s="44"/>
      <c r="NWG236" s="44"/>
      <c r="NWH236" s="44"/>
      <c r="NWI236" s="44"/>
      <c r="NWJ236" s="44"/>
      <c r="NWK236" s="44"/>
      <c r="NWL236" s="44"/>
      <c r="NWM236" s="44"/>
      <c r="NWN236" s="44"/>
      <c r="NWO236" s="44"/>
      <c r="NWP236" s="44"/>
      <c r="NWQ236" s="44"/>
      <c r="NWR236" s="44"/>
      <c r="NWS236" s="44"/>
      <c r="NWT236" s="44"/>
      <c r="NWU236" s="44"/>
      <c r="NWV236" s="44"/>
      <c r="NWW236" s="44"/>
      <c r="NWX236" s="44"/>
      <c r="NWY236" s="44"/>
      <c r="NWZ236" s="44"/>
      <c r="NXA236" s="44"/>
      <c r="NXB236" s="44"/>
      <c r="NXC236" s="44"/>
      <c r="NXD236" s="44"/>
      <c r="NXE236" s="44"/>
      <c r="NXF236" s="44"/>
      <c r="NXG236" s="44"/>
      <c r="NXH236" s="44"/>
      <c r="NXI236" s="44"/>
      <c r="NXJ236" s="44"/>
      <c r="NXK236" s="44"/>
      <c r="NXL236" s="44"/>
      <c r="NXM236" s="44"/>
      <c r="NXN236" s="44"/>
      <c r="NXO236" s="44"/>
      <c r="NXP236" s="44"/>
      <c r="NXQ236" s="44"/>
      <c r="NXR236" s="44"/>
      <c r="NXS236" s="44"/>
      <c r="NXT236" s="44"/>
      <c r="NXU236" s="44"/>
      <c r="NXV236" s="44"/>
      <c r="NXW236" s="44"/>
      <c r="NXX236" s="44"/>
      <c r="NXY236" s="44"/>
      <c r="NXZ236" s="44"/>
      <c r="NYA236" s="44"/>
      <c r="NYB236" s="44"/>
      <c r="NYC236" s="44"/>
      <c r="NYD236" s="44"/>
      <c r="NYE236" s="44"/>
      <c r="NYF236" s="44"/>
      <c r="NYG236" s="44"/>
      <c r="NYH236" s="44"/>
      <c r="NYI236" s="44"/>
      <c r="NYJ236" s="44"/>
      <c r="NYK236" s="44"/>
      <c r="NYL236" s="44"/>
      <c r="NYM236" s="44"/>
      <c r="NYN236" s="44"/>
      <c r="NYO236" s="44"/>
      <c r="NYP236" s="44"/>
      <c r="NYQ236" s="44"/>
      <c r="NYR236" s="44"/>
      <c r="NYS236" s="44"/>
      <c r="NYT236" s="44"/>
      <c r="NYU236" s="44"/>
      <c r="NYV236" s="44"/>
      <c r="NYW236" s="44"/>
      <c r="NYX236" s="44"/>
      <c r="NYY236" s="44"/>
      <c r="NYZ236" s="44"/>
      <c r="NZA236" s="44"/>
      <c r="NZB236" s="44"/>
      <c r="NZC236" s="44"/>
      <c r="NZD236" s="44"/>
      <c r="NZE236" s="44"/>
      <c r="NZF236" s="44"/>
      <c r="NZG236" s="44"/>
      <c r="NZH236" s="44"/>
      <c r="NZI236" s="44"/>
      <c r="NZJ236" s="44"/>
      <c r="NZK236" s="44"/>
      <c r="NZL236" s="44"/>
      <c r="NZM236" s="44"/>
      <c r="NZN236" s="44"/>
      <c r="NZO236" s="44"/>
      <c r="NZP236" s="44"/>
      <c r="NZQ236" s="44"/>
      <c r="NZR236" s="44"/>
      <c r="NZS236" s="44"/>
      <c r="NZT236" s="44"/>
      <c r="NZU236" s="44"/>
      <c r="NZV236" s="44"/>
      <c r="NZW236" s="44"/>
      <c r="NZX236" s="44"/>
      <c r="NZY236" s="44"/>
      <c r="NZZ236" s="44"/>
      <c r="OAA236" s="44"/>
      <c r="OAB236" s="44"/>
      <c r="OAC236" s="44"/>
      <c r="OAD236" s="44"/>
      <c r="OAE236" s="44"/>
      <c r="OAF236" s="44"/>
      <c r="OAG236" s="44"/>
      <c r="OAH236" s="44"/>
      <c r="OAI236" s="44"/>
      <c r="OAJ236" s="44"/>
      <c r="OAK236" s="44"/>
      <c r="OAL236" s="44"/>
      <c r="OAM236" s="44"/>
      <c r="OAN236" s="44"/>
      <c r="OAO236" s="44"/>
      <c r="OAP236" s="44"/>
      <c r="OAQ236" s="44"/>
      <c r="OAR236" s="44"/>
      <c r="OAS236" s="44"/>
      <c r="OAT236" s="44"/>
      <c r="OAU236" s="44"/>
      <c r="OAV236" s="44"/>
      <c r="OAW236" s="44"/>
      <c r="OAX236" s="44"/>
      <c r="OAY236" s="44"/>
      <c r="OAZ236" s="44"/>
      <c r="OBA236" s="44"/>
      <c r="OBB236" s="44"/>
      <c r="OBC236" s="44"/>
      <c r="OBD236" s="44"/>
      <c r="OBE236" s="44"/>
      <c r="OBF236" s="44"/>
      <c r="OBG236" s="44"/>
      <c r="OBH236" s="44"/>
      <c r="OBI236" s="44"/>
      <c r="OBJ236" s="44"/>
      <c r="OBK236" s="44"/>
      <c r="OBL236" s="44"/>
      <c r="OBM236" s="44"/>
      <c r="OBN236" s="44"/>
      <c r="OBO236" s="44"/>
      <c r="OBP236" s="44"/>
      <c r="OBQ236" s="44"/>
      <c r="OBR236" s="44"/>
      <c r="OBS236" s="44"/>
      <c r="OBT236" s="44"/>
      <c r="OBU236" s="44"/>
      <c r="OBV236" s="44"/>
      <c r="OBW236" s="44"/>
      <c r="OBX236" s="44"/>
      <c r="OBY236" s="44"/>
      <c r="OBZ236" s="44"/>
      <c r="OCA236" s="44"/>
      <c r="OCB236" s="44"/>
      <c r="OCC236" s="44"/>
      <c r="OCD236" s="44"/>
      <c r="OCE236" s="44"/>
      <c r="OCF236" s="44"/>
      <c r="OCG236" s="44"/>
      <c r="OCH236" s="44"/>
      <c r="OCI236" s="44"/>
      <c r="OCJ236" s="44"/>
      <c r="OCK236" s="44"/>
      <c r="OCL236" s="44"/>
      <c r="OCM236" s="44"/>
      <c r="OCN236" s="44"/>
      <c r="OCO236" s="44"/>
      <c r="OCP236" s="44"/>
      <c r="OCQ236" s="44"/>
      <c r="OCR236" s="44"/>
      <c r="OCS236" s="44"/>
      <c r="OCT236" s="44"/>
      <c r="OCU236" s="44"/>
      <c r="OCV236" s="44"/>
      <c r="OCW236" s="44"/>
      <c r="OCX236" s="44"/>
      <c r="OCY236" s="44"/>
      <c r="OCZ236" s="44"/>
      <c r="ODA236" s="44"/>
      <c r="ODB236" s="44"/>
      <c r="ODC236" s="44"/>
      <c r="ODD236" s="44"/>
      <c r="ODE236" s="44"/>
      <c r="ODF236" s="44"/>
      <c r="ODG236" s="44"/>
      <c r="ODH236" s="44"/>
      <c r="ODI236" s="44"/>
      <c r="ODJ236" s="44"/>
      <c r="ODK236" s="44"/>
      <c r="ODL236" s="44"/>
      <c r="ODM236" s="44"/>
      <c r="ODN236" s="44"/>
      <c r="ODO236" s="44"/>
      <c r="ODP236" s="44"/>
      <c r="ODQ236" s="44"/>
      <c r="ODR236" s="44"/>
      <c r="ODS236" s="44"/>
      <c r="ODT236" s="44"/>
      <c r="ODU236" s="44"/>
      <c r="ODV236" s="44"/>
      <c r="ODW236" s="44"/>
      <c r="ODX236" s="44"/>
      <c r="ODY236" s="44"/>
      <c r="ODZ236" s="44"/>
      <c r="OEA236" s="44"/>
      <c r="OEB236" s="44"/>
      <c r="OEC236" s="44"/>
      <c r="OED236" s="44"/>
      <c r="OEE236" s="44"/>
      <c r="OEF236" s="44"/>
      <c r="OEG236" s="44"/>
      <c r="OEH236" s="44"/>
      <c r="OEI236" s="44"/>
      <c r="OEJ236" s="44"/>
      <c r="OEK236" s="44"/>
      <c r="OEL236" s="44"/>
      <c r="OEM236" s="44"/>
      <c r="OEN236" s="44"/>
      <c r="OEO236" s="44"/>
      <c r="OEP236" s="44"/>
      <c r="OEQ236" s="44"/>
      <c r="OER236" s="44"/>
      <c r="OES236" s="44"/>
      <c r="OET236" s="44"/>
      <c r="OEU236" s="44"/>
      <c r="OEV236" s="44"/>
      <c r="OEW236" s="44"/>
      <c r="OEX236" s="44"/>
      <c r="OEY236" s="44"/>
      <c r="OEZ236" s="44"/>
      <c r="OFA236" s="44"/>
      <c r="OFB236" s="44"/>
      <c r="OFC236" s="44"/>
      <c r="OFD236" s="44"/>
      <c r="OFE236" s="44"/>
      <c r="OFF236" s="44"/>
      <c r="OFG236" s="44"/>
      <c r="OFH236" s="44"/>
      <c r="OFI236" s="44"/>
      <c r="OFJ236" s="44"/>
      <c r="OFK236" s="44"/>
      <c r="OFL236" s="44"/>
      <c r="OFM236" s="44"/>
      <c r="OFN236" s="44"/>
      <c r="OFO236" s="44"/>
      <c r="OFP236" s="44"/>
      <c r="OFQ236" s="44"/>
      <c r="OFR236" s="44"/>
      <c r="OFS236" s="44"/>
      <c r="OFT236" s="44"/>
      <c r="OFU236" s="44"/>
      <c r="OFV236" s="44"/>
      <c r="OFW236" s="44"/>
      <c r="OFX236" s="44"/>
      <c r="OFY236" s="44"/>
      <c r="OFZ236" s="44"/>
      <c r="OGA236" s="44"/>
      <c r="OGB236" s="44"/>
      <c r="OGC236" s="44"/>
      <c r="OGD236" s="44"/>
      <c r="OGE236" s="44"/>
      <c r="OGF236" s="44"/>
      <c r="OGG236" s="44"/>
      <c r="OGH236" s="44"/>
      <c r="OGI236" s="44"/>
      <c r="OGJ236" s="44"/>
      <c r="OGK236" s="44"/>
      <c r="OGL236" s="44"/>
      <c r="OGM236" s="44"/>
      <c r="OGN236" s="44"/>
      <c r="OGO236" s="44"/>
      <c r="OGP236" s="44"/>
      <c r="OGQ236" s="44"/>
      <c r="OGR236" s="44"/>
      <c r="OGS236" s="44"/>
      <c r="OGT236" s="44"/>
      <c r="OGU236" s="44"/>
      <c r="OGV236" s="44"/>
      <c r="OGW236" s="44"/>
      <c r="OGX236" s="44"/>
      <c r="OGY236" s="44"/>
      <c r="OGZ236" s="44"/>
      <c r="OHA236" s="44"/>
      <c r="OHB236" s="44"/>
      <c r="OHC236" s="44"/>
      <c r="OHD236" s="44"/>
      <c r="OHE236" s="44"/>
      <c r="OHF236" s="44"/>
      <c r="OHG236" s="44"/>
      <c r="OHH236" s="44"/>
      <c r="OHI236" s="44"/>
      <c r="OHJ236" s="44"/>
      <c r="OHK236" s="44"/>
      <c r="OHL236" s="44"/>
      <c r="OHM236" s="44"/>
      <c r="OHN236" s="44"/>
      <c r="OHO236" s="44"/>
      <c r="OHP236" s="44"/>
      <c r="OHQ236" s="44"/>
      <c r="OHR236" s="44"/>
      <c r="OHS236" s="44"/>
      <c r="OHT236" s="44"/>
      <c r="OHU236" s="44"/>
      <c r="OHV236" s="44"/>
      <c r="OHW236" s="44"/>
      <c r="OHX236" s="44"/>
      <c r="OHY236" s="44"/>
      <c r="OHZ236" s="44"/>
      <c r="OIA236" s="44"/>
      <c r="OIB236" s="44"/>
      <c r="OIC236" s="44"/>
      <c r="OID236" s="44"/>
      <c r="OIE236" s="44"/>
      <c r="OIF236" s="44"/>
      <c r="OIG236" s="44"/>
      <c r="OIH236" s="44"/>
      <c r="OII236" s="44"/>
      <c r="OIJ236" s="44"/>
      <c r="OIK236" s="44"/>
      <c r="OIL236" s="44"/>
      <c r="OIM236" s="44"/>
      <c r="OIN236" s="44"/>
      <c r="OIO236" s="44"/>
      <c r="OIP236" s="44"/>
      <c r="OIQ236" s="44"/>
      <c r="OIR236" s="44"/>
      <c r="OIS236" s="44"/>
      <c r="OIT236" s="44"/>
      <c r="OIU236" s="44"/>
      <c r="OIV236" s="44"/>
      <c r="OIW236" s="44"/>
      <c r="OIX236" s="44"/>
      <c r="OIY236" s="44"/>
      <c r="OIZ236" s="44"/>
      <c r="OJA236" s="44"/>
      <c r="OJB236" s="44"/>
      <c r="OJC236" s="44"/>
      <c r="OJD236" s="44"/>
      <c r="OJE236" s="44"/>
      <c r="OJF236" s="44"/>
      <c r="OJG236" s="44"/>
      <c r="OJH236" s="44"/>
      <c r="OJI236" s="44"/>
      <c r="OJJ236" s="44"/>
      <c r="OJK236" s="44"/>
      <c r="OJL236" s="44"/>
      <c r="OJM236" s="44"/>
      <c r="OJN236" s="44"/>
      <c r="OJO236" s="44"/>
      <c r="OJP236" s="44"/>
      <c r="OJQ236" s="44"/>
      <c r="OJR236" s="44"/>
      <c r="OJS236" s="44"/>
      <c r="OJT236" s="44"/>
      <c r="OJU236" s="44"/>
      <c r="OJV236" s="44"/>
      <c r="OJW236" s="44"/>
      <c r="OJX236" s="44"/>
      <c r="OJY236" s="44"/>
      <c r="OJZ236" s="44"/>
      <c r="OKA236" s="44"/>
      <c r="OKB236" s="44"/>
      <c r="OKC236" s="44"/>
      <c r="OKD236" s="44"/>
      <c r="OKE236" s="44"/>
      <c r="OKF236" s="44"/>
      <c r="OKG236" s="44"/>
      <c r="OKH236" s="44"/>
      <c r="OKI236" s="44"/>
      <c r="OKJ236" s="44"/>
      <c r="OKK236" s="44"/>
      <c r="OKL236" s="44"/>
      <c r="OKM236" s="44"/>
      <c r="OKN236" s="44"/>
      <c r="OKO236" s="44"/>
      <c r="OKP236" s="44"/>
      <c r="OKQ236" s="44"/>
      <c r="OKR236" s="44"/>
      <c r="OKS236" s="44"/>
      <c r="OKT236" s="44"/>
      <c r="OKU236" s="44"/>
      <c r="OKV236" s="44"/>
      <c r="OKW236" s="44"/>
      <c r="OKX236" s="44"/>
      <c r="OKY236" s="44"/>
      <c r="OKZ236" s="44"/>
      <c r="OLA236" s="44"/>
      <c r="OLB236" s="44"/>
      <c r="OLC236" s="44"/>
      <c r="OLD236" s="44"/>
      <c r="OLE236" s="44"/>
      <c r="OLF236" s="44"/>
      <c r="OLG236" s="44"/>
      <c r="OLH236" s="44"/>
      <c r="OLI236" s="44"/>
      <c r="OLJ236" s="44"/>
      <c r="OLK236" s="44"/>
      <c r="OLL236" s="44"/>
      <c r="OLM236" s="44"/>
      <c r="OLN236" s="44"/>
      <c r="OLO236" s="44"/>
      <c r="OLP236" s="44"/>
      <c r="OLQ236" s="44"/>
      <c r="OLR236" s="44"/>
      <c r="OLS236" s="44"/>
      <c r="OLT236" s="44"/>
      <c r="OLU236" s="44"/>
      <c r="OLV236" s="44"/>
      <c r="OLW236" s="44"/>
      <c r="OLX236" s="44"/>
      <c r="OLY236" s="44"/>
      <c r="OLZ236" s="44"/>
      <c r="OMA236" s="44"/>
      <c r="OMB236" s="44"/>
      <c r="OMC236" s="44"/>
      <c r="OMD236" s="44"/>
      <c r="OME236" s="44"/>
      <c r="OMF236" s="44"/>
      <c r="OMG236" s="44"/>
      <c r="OMH236" s="44"/>
      <c r="OMI236" s="44"/>
      <c r="OMJ236" s="44"/>
      <c r="OMK236" s="44"/>
      <c r="OML236" s="44"/>
      <c r="OMM236" s="44"/>
      <c r="OMN236" s="44"/>
      <c r="OMO236" s="44"/>
      <c r="OMP236" s="44"/>
      <c r="OMQ236" s="44"/>
      <c r="OMR236" s="44"/>
      <c r="OMS236" s="44"/>
      <c r="OMT236" s="44"/>
      <c r="OMU236" s="44"/>
      <c r="OMV236" s="44"/>
      <c r="OMW236" s="44"/>
      <c r="OMX236" s="44"/>
      <c r="OMY236" s="44"/>
      <c r="OMZ236" s="44"/>
      <c r="ONA236" s="44"/>
      <c r="ONB236" s="44"/>
      <c r="ONC236" s="44"/>
      <c r="OND236" s="44"/>
      <c r="ONE236" s="44"/>
      <c r="ONF236" s="44"/>
      <c r="ONG236" s="44"/>
      <c r="ONH236" s="44"/>
      <c r="ONI236" s="44"/>
      <c r="ONJ236" s="44"/>
      <c r="ONK236" s="44"/>
      <c r="ONL236" s="44"/>
      <c r="ONM236" s="44"/>
      <c r="ONN236" s="44"/>
      <c r="ONO236" s="44"/>
      <c r="ONP236" s="44"/>
      <c r="ONQ236" s="44"/>
      <c r="ONR236" s="44"/>
      <c r="ONS236" s="44"/>
      <c r="ONT236" s="44"/>
      <c r="ONU236" s="44"/>
      <c r="ONV236" s="44"/>
      <c r="ONW236" s="44"/>
      <c r="ONX236" s="44"/>
      <c r="ONY236" s="44"/>
      <c r="ONZ236" s="44"/>
      <c r="OOA236" s="44"/>
      <c r="OOB236" s="44"/>
      <c r="OOC236" s="44"/>
      <c r="OOD236" s="44"/>
      <c r="OOE236" s="44"/>
      <c r="OOF236" s="44"/>
      <c r="OOG236" s="44"/>
      <c r="OOH236" s="44"/>
      <c r="OOI236" s="44"/>
      <c r="OOJ236" s="44"/>
      <c r="OOK236" s="44"/>
      <c r="OOL236" s="44"/>
      <c r="OOM236" s="44"/>
      <c r="OON236" s="44"/>
      <c r="OOO236" s="44"/>
      <c r="OOP236" s="44"/>
      <c r="OOQ236" s="44"/>
      <c r="OOR236" s="44"/>
      <c r="OOS236" s="44"/>
      <c r="OOT236" s="44"/>
      <c r="OOU236" s="44"/>
      <c r="OOV236" s="44"/>
      <c r="OOW236" s="44"/>
      <c r="OOX236" s="44"/>
      <c r="OOY236" s="44"/>
      <c r="OOZ236" s="44"/>
      <c r="OPA236" s="44"/>
      <c r="OPB236" s="44"/>
      <c r="OPC236" s="44"/>
      <c r="OPD236" s="44"/>
      <c r="OPE236" s="44"/>
      <c r="OPF236" s="44"/>
      <c r="OPG236" s="44"/>
      <c r="OPH236" s="44"/>
      <c r="OPI236" s="44"/>
      <c r="OPJ236" s="44"/>
      <c r="OPK236" s="44"/>
      <c r="OPL236" s="44"/>
      <c r="OPM236" s="44"/>
      <c r="OPN236" s="44"/>
      <c r="OPO236" s="44"/>
      <c r="OPP236" s="44"/>
      <c r="OPQ236" s="44"/>
      <c r="OPR236" s="44"/>
      <c r="OPS236" s="44"/>
      <c r="OPT236" s="44"/>
      <c r="OPU236" s="44"/>
      <c r="OPV236" s="44"/>
      <c r="OPW236" s="44"/>
      <c r="OPX236" s="44"/>
      <c r="OPY236" s="44"/>
      <c r="OPZ236" s="44"/>
      <c r="OQA236" s="44"/>
      <c r="OQB236" s="44"/>
      <c r="OQC236" s="44"/>
      <c r="OQD236" s="44"/>
      <c r="OQE236" s="44"/>
      <c r="OQF236" s="44"/>
      <c r="OQG236" s="44"/>
      <c r="OQH236" s="44"/>
      <c r="OQI236" s="44"/>
      <c r="OQJ236" s="44"/>
      <c r="OQK236" s="44"/>
      <c r="OQL236" s="44"/>
      <c r="OQM236" s="44"/>
      <c r="OQN236" s="44"/>
      <c r="OQO236" s="44"/>
      <c r="OQP236" s="44"/>
      <c r="OQQ236" s="44"/>
      <c r="OQR236" s="44"/>
      <c r="OQS236" s="44"/>
      <c r="OQT236" s="44"/>
      <c r="OQU236" s="44"/>
      <c r="OQV236" s="44"/>
      <c r="OQW236" s="44"/>
      <c r="OQX236" s="44"/>
      <c r="OQY236" s="44"/>
      <c r="OQZ236" s="44"/>
      <c r="ORA236" s="44"/>
      <c r="ORB236" s="44"/>
      <c r="ORC236" s="44"/>
      <c r="ORD236" s="44"/>
      <c r="ORE236" s="44"/>
      <c r="ORF236" s="44"/>
      <c r="ORG236" s="44"/>
      <c r="ORH236" s="44"/>
      <c r="ORI236" s="44"/>
      <c r="ORJ236" s="44"/>
      <c r="ORK236" s="44"/>
      <c r="ORL236" s="44"/>
      <c r="ORM236" s="44"/>
      <c r="ORN236" s="44"/>
      <c r="ORO236" s="44"/>
      <c r="ORP236" s="44"/>
      <c r="ORQ236" s="44"/>
      <c r="ORR236" s="44"/>
      <c r="ORS236" s="44"/>
      <c r="ORT236" s="44"/>
      <c r="ORU236" s="44"/>
      <c r="ORV236" s="44"/>
      <c r="ORW236" s="44"/>
      <c r="ORX236" s="44"/>
      <c r="ORY236" s="44"/>
      <c r="ORZ236" s="44"/>
      <c r="OSA236" s="44"/>
      <c r="OSB236" s="44"/>
      <c r="OSC236" s="44"/>
      <c r="OSD236" s="44"/>
      <c r="OSE236" s="44"/>
      <c r="OSF236" s="44"/>
      <c r="OSG236" s="44"/>
      <c r="OSH236" s="44"/>
      <c r="OSI236" s="44"/>
      <c r="OSJ236" s="44"/>
      <c r="OSK236" s="44"/>
      <c r="OSL236" s="44"/>
      <c r="OSM236" s="44"/>
      <c r="OSN236" s="44"/>
      <c r="OSO236" s="44"/>
      <c r="OSP236" s="44"/>
      <c r="OSQ236" s="44"/>
      <c r="OSR236" s="44"/>
      <c r="OSS236" s="44"/>
      <c r="OST236" s="44"/>
      <c r="OSU236" s="44"/>
      <c r="OSV236" s="44"/>
      <c r="OSW236" s="44"/>
      <c r="OSX236" s="44"/>
      <c r="OSY236" s="44"/>
      <c r="OSZ236" s="44"/>
      <c r="OTA236" s="44"/>
      <c r="OTB236" s="44"/>
      <c r="OTC236" s="44"/>
      <c r="OTD236" s="44"/>
      <c r="OTE236" s="44"/>
      <c r="OTF236" s="44"/>
      <c r="OTG236" s="44"/>
      <c r="OTH236" s="44"/>
      <c r="OTI236" s="44"/>
      <c r="OTJ236" s="44"/>
      <c r="OTK236" s="44"/>
      <c r="OTL236" s="44"/>
      <c r="OTM236" s="44"/>
      <c r="OTN236" s="44"/>
      <c r="OTO236" s="44"/>
      <c r="OTP236" s="44"/>
      <c r="OTQ236" s="44"/>
      <c r="OTR236" s="44"/>
      <c r="OTS236" s="44"/>
      <c r="OTT236" s="44"/>
      <c r="OTU236" s="44"/>
      <c r="OTV236" s="44"/>
      <c r="OTW236" s="44"/>
      <c r="OTX236" s="44"/>
      <c r="OTY236" s="44"/>
      <c r="OTZ236" s="44"/>
      <c r="OUA236" s="44"/>
      <c r="OUB236" s="44"/>
      <c r="OUC236" s="44"/>
      <c r="OUD236" s="44"/>
      <c r="OUE236" s="44"/>
      <c r="OUF236" s="44"/>
      <c r="OUG236" s="44"/>
      <c r="OUH236" s="44"/>
      <c r="OUI236" s="44"/>
      <c r="OUJ236" s="44"/>
      <c r="OUK236" s="44"/>
      <c r="OUL236" s="44"/>
      <c r="OUM236" s="44"/>
      <c r="OUN236" s="44"/>
      <c r="OUO236" s="44"/>
      <c r="OUP236" s="44"/>
      <c r="OUQ236" s="44"/>
      <c r="OUR236" s="44"/>
      <c r="OUS236" s="44"/>
      <c r="OUT236" s="44"/>
      <c r="OUU236" s="44"/>
      <c r="OUV236" s="44"/>
      <c r="OUW236" s="44"/>
      <c r="OUX236" s="44"/>
      <c r="OUY236" s="44"/>
      <c r="OUZ236" s="44"/>
      <c r="OVA236" s="44"/>
      <c r="OVB236" s="44"/>
      <c r="OVC236" s="44"/>
      <c r="OVD236" s="44"/>
      <c r="OVE236" s="44"/>
      <c r="OVF236" s="44"/>
      <c r="OVG236" s="44"/>
      <c r="OVH236" s="44"/>
      <c r="OVI236" s="44"/>
      <c r="OVJ236" s="44"/>
      <c r="OVK236" s="44"/>
      <c r="OVL236" s="44"/>
      <c r="OVM236" s="44"/>
      <c r="OVN236" s="44"/>
      <c r="OVO236" s="44"/>
      <c r="OVP236" s="44"/>
      <c r="OVQ236" s="44"/>
      <c r="OVR236" s="44"/>
      <c r="OVS236" s="44"/>
      <c r="OVT236" s="44"/>
      <c r="OVU236" s="44"/>
      <c r="OVV236" s="44"/>
      <c r="OVW236" s="44"/>
      <c r="OVX236" s="44"/>
      <c r="OVY236" s="44"/>
      <c r="OVZ236" s="44"/>
      <c r="OWA236" s="44"/>
      <c r="OWB236" s="44"/>
      <c r="OWC236" s="44"/>
      <c r="OWD236" s="44"/>
      <c r="OWE236" s="44"/>
      <c r="OWF236" s="44"/>
      <c r="OWG236" s="44"/>
      <c r="OWH236" s="44"/>
      <c r="OWI236" s="44"/>
      <c r="OWJ236" s="44"/>
      <c r="OWK236" s="44"/>
      <c r="OWL236" s="44"/>
      <c r="OWM236" s="44"/>
      <c r="OWN236" s="44"/>
      <c r="OWO236" s="44"/>
      <c r="OWP236" s="44"/>
      <c r="OWQ236" s="44"/>
      <c r="OWR236" s="44"/>
      <c r="OWS236" s="44"/>
      <c r="OWT236" s="44"/>
      <c r="OWU236" s="44"/>
      <c r="OWV236" s="44"/>
      <c r="OWW236" s="44"/>
      <c r="OWX236" s="44"/>
      <c r="OWY236" s="44"/>
      <c r="OWZ236" s="44"/>
      <c r="OXA236" s="44"/>
      <c r="OXB236" s="44"/>
      <c r="OXC236" s="44"/>
      <c r="OXD236" s="44"/>
      <c r="OXE236" s="44"/>
      <c r="OXF236" s="44"/>
      <c r="OXG236" s="44"/>
      <c r="OXH236" s="44"/>
      <c r="OXI236" s="44"/>
      <c r="OXJ236" s="44"/>
      <c r="OXK236" s="44"/>
      <c r="OXL236" s="44"/>
      <c r="OXM236" s="44"/>
      <c r="OXN236" s="44"/>
      <c r="OXO236" s="44"/>
      <c r="OXP236" s="44"/>
      <c r="OXQ236" s="44"/>
      <c r="OXR236" s="44"/>
      <c r="OXS236" s="44"/>
      <c r="OXT236" s="44"/>
      <c r="OXU236" s="44"/>
      <c r="OXV236" s="44"/>
      <c r="OXW236" s="44"/>
      <c r="OXX236" s="44"/>
      <c r="OXY236" s="44"/>
      <c r="OXZ236" s="44"/>
      <c r="OYA236" s="44"/>
      <c r="OYB236" s="44"/>
      <c r="OYC236" s="44"/>
      <c r="OYD236" s="44"/>
      <c r="OYE236" s="44"/>
      <c r="OYF236" s="44"/>
      <c r="OYG236" s="44"/>
      <c r="OYH236" s="44"/>
      <c r="OYI236" s="44"/>
      <c r="OYJ236" s="44"/>
      <c r="OYK236" s="44"/>
      <c r="OYL236" s="44"/>
      <c r="OYM236" s="44"/>
      <c r="OYN236" s="44"/>
      <c r="OYO236" s="44"/>
      <c r="OYP236" s="44"/>
      <c r="OYQ236" s="44"/>
      <c r="OYR236" s="44"/>
      <c r="OYS236" s="44"/>
      <c r="OYT236" s="44"/>
      <c r="OYU236" s="44"/>
      <c r="OYV236" s="44"/>
      <c r="OYW236" s="44"/>
      <c r="OYX236" s="44"/>
      <c r="OYY236" s="44"/>
      <c r="OYZ236" s="44"/>
      <c r="OZA236" s="44"/>
      <c r="OZB236" s="44"/>
      <c r="OZC236" s="44"/>
      <c r="OZD236" s="44"/>
      <c r="OZE236" s="44"/>
      <c r="OZF236" s="44"/>
      <c r="OZG236" s="44"/>
      <c r="OZH236" s="44"/>
      <c r="OZI236" s="44"/>
      <c r="OZJ236" s="44"/>
      <c r="OZK236" s="44"/>
      <c r="OZL236" s="44"/>
      <c r="OZM236" s="44"/>
      <c r="OZN236" s="44"/>
      <c r="OZO236" s="44"/>
      <c r="OZP236" s="44"/>
      <c r="OZQ236" s="44"/>
      <c r="OZR236" s="44"/>
      <c r="OZS236" s="44"/>
      <c r="OZT236" s="44"/>
      <c r="OZU236" s="44"/>
      <c r="OZV236" s="44"/>
      <c r="OZW236" s="44"/>
      <c r="OZX236" s="44"/>
      <c r="OZY236" s="44"/>
      <c r="OZZ236" s="44"/>
      <c r="PAA236" s="44"/>
      <c r="PAB236" s="44"/>
      <c r="PAC236" s="44"/>
      <c r="PAD236" s="44"/>
      <c r="PAE236" s="44"/>
      <c r="PAF236" s="44"/>
      <c r="PAG236" s="44"/>
      <c r="PAH236" s="44"/>
      <c r="PAI236" s="44"/>
      <c r="PAJ236" s="44"/>
      <c r="PAK236" s="44"/>
      <c r="PAL236" s="44"/>
      <c r="PAM236" s="44"/>
      <c r="PAN236" s="44"/>
      <c r="PAO236" s="44"/>
      <c r="PAP236" s="44"/>
      <c r="PAQ236" s="44"/>
      <c r="PAR236" s="44"/>
      <c r="PAS236" s="44"/>
      <c r="PAT236" s="44"/>
      <c r="PAU236" s="44"/>
      <c r="PAV236" s="44"/>
      <c r="PAW236" s="44"/>
      <c r="PAX236" s="44"/>
      <c r="PAY236" s="44"/>
      <c r="PAZ236" s="44"/>
      <c r="PBA236" s="44"/>
      <c r="PBB236" s="44"/>
      <c r="PBC236" s="44"/>
      <c r="PBD236" s="44"/>
      <c r="PBE236" s="44"/>
      <c r="PBF236" s="44"/>
      <c r="PBG236" s="44"/>
      <c r="PBH236" s="44"/>
      <c r="PBI236" s="44"/>
      <c r="PBJ236" s="44"/>
      <c r="PBK236" s="44"/>
      <c r="PBL236" s="44"/>
      <c r="PBM236" s="44"/>
      <c r="PBN236" s="44"/>
      <c r="PBO236" s="44"/>
      <c r="PBP236" s="44"/>
      <c r="PBQ236" s="44"/>
      <c r="PBR236" s="44"/>
      <c r="PBS236" s="44"/>
      <c r="PBT236" s="44"/>
      <c r="PBU236" s="44"/>
      <c r="PBV236" s="44"/>
      <c r="PBW236" s="44"/>
      <c r="PBX236" s="44"/>
      <c r="PBY236" s="44"/>
      <c r="PBZ236" s="44"/>
      <c r="PCA236" s="44"/>
      <c r="PCB236" s="44"/>
      <c r="PCC236" s="44"/>
      <c r="PCD236" s="44"/>
      <c r="PCE236" s="44"/>
      <c r="PCF236" s="44"/>
      <c r="PCG236" s="44"/>
      <c r="PCH236" s="44"/>
      <c r="PCI236" s="44"/>
      <c r="PCJ236" s="44"/>
      <c r="PCK236" s="44"/>
      <c r="PCL236" s="44"/>
      <c r="PCM236" s="44"/>
      <c r="PCN236" s="44"/>
      <c r="PCO236" s="44"/>
      <c r="PCP236" s="44"/>
      <c r="PCQ236" s="44"/>
      <c r="PCR236" s="44"/>
      <c r="PCS236" s="44"/>
      <c r="PCT236" s="44"/>
      <c r="PCU236" s="44"/>
      <c r="PCV236" s="44"/>
      <c r="PCW236" s="44"/>
      <c r="PCX236" s="44"/>
      <c r="PCY236" s="44"/>
      <c r="PCZ236" s="44"/>
      <c r="PDA236" s="44"/>
      <c r="PDB236" s="44"/>
      <c r="PDC236" s="44"/>
      <c r="PDD236" s="44"/>
      <c r="PDE236" s="44"/>
      <c r="PDF236" s="44"/>
      <c r="PDG236" s="44"/>
      <c r="PDH236" s="44"/>
      <c r="PDI236" s="44"/>
      <c r="PDJ236" s="44"/>
      <c r="PDK236" s="44"/>
      <c r="PDL236" s="44"/>
      <c r="PDM236" s="44"/>
      <c r="PDN236" s="44"/>
      <c r="PDO236" s="44"/>
      <c r="PDP236" s="44"/>
      <c r="PDQ236" s="44"/>
      <c r="PDR236" s="44"/>
      <c r="PDS236" s="44"/>
      <c r="PDT236" s="44"/>
      <c r="PDU236" s="44"/>
      <c r="PDV236" s="44"/>
      <c r="PDW236" s="44"/>
      <c r="PDX236" s="44"/>
      <c r="PDY236" s="44"/>
      <c r="PDZ236" s="44"/>
      <c r="PEA236" s="44"/>
      <c r="PEB236" s="44"/>
      <c r="PEC236" s="44"/>
      <c r="PED236" s="44"/>
      <c r="PEE236" s="44"/>
      <c r="PEF236" s="44"/>
      <c r="PEG236" s="44"/>
      <c r="PEH236" s="44"/>
      <c r="PEI236" s="44"/>
      <c r="PEJ236" s="44"/>
      <c r="PEK236" s="44"/>
      <c r="PEL236" s="44"/>
      <c r="PEM236" s="44"/>
      <c r="PEN236" s="44"/>
      <c r="PEO236" s="44"/>
      <c r="PEP236" s="44"/>
      <c r="PEQ236" s="44"/>
      <c r="PER236" s="44"/>
      <c r="PES236" s="44"/>
      <c r="PET236" s="44"/>
      <c r="PEU236" s="44"/>
      <c r="PEV236" s="44"/>
      <c r="PEW236" s="44"/>
      <c r="PEX236" s="44"/>
      <c r="PEY236" s="44"/>
      <c r="PEZ236" s="44"/>
      <c r="PFA236" s="44"/>
      <c r="PFB236" s="44"/>
      <c r="PFC236" s="44"/>
      <c r="PFD236" s="44"/>
      <c r="PFE236" s="44"/>
      <c r="PFF236" s="44"/>
      <c r="PFG236" s="44"/>
      <c r="PFH236" s="44"/>
      <c r="PFI236" s="44"/>
      <c r="PFJ236" s="44"/>
      <c r="PFK236" s="44"/>
      <c r="PFL236" s="44"/>
      <c r="PFM236" s="44"/>
      <c r="PFN236" s="44"/>
      <c r="PFO236" s="44"/>
      <c r="PFP236" s="44"/>
      <c r="PFQ236" s="44"/>
      <c r="PFR236" s="44"/>
      <c r="PFS236" s="44"/>
      <c r="PFT236" s="44"/>
      <c r="PFU236" s="44"/>
      <c r="PFV236" s="44"/>
      <c r="PFW236" s="44"/>
      <c r="PFX236" s="44"/>
      <c r="PFY236" s="44"/>
      <c r="PFZ236" s="44"/>
      <c r="PGA236" s="44"/>
      <c r="PGB236" s="44"/>
      <c r="PGC236" s="44"/>
      <c r="PGD236" s="44"/>
      <c r="PGE236" s="44"/>
      <c r="PGF236" s="44"/>
      <c r="PGG236" s="44"/>
      <c r="PGH236" s="44"/>
      <c r="PGI236" s="44"/>
      <c r="PGJ236" s="44"/>
      <c r="PGK236" s="44"/>
      <c r="PGL236" s="44"/>
      <c r="PGM236" s="44"/>
      <c r="PGN236" s="44"/>
      <c r="PGO236" s="44"/>
      <c r="PGP236" s="44"/>
      <c r="PGQ236" s="44"/>
      <c r="PGR236" s="44"/>
      <c r="PGS236" s="44"/>
      <c r="PGT236" s="44"/>
      <c r="PGU236" s="44"/>
      <c r="PGV236" s="44"/>
      <c r="PGW236" s="44"/>
      <c r="PGX236" s="44"/>
      <c r="PGY236" s="44"/>
      <c r="PGZ236" s="44"/>
      <c r="PHA236" s="44"/>
      <c r="PHB236" s="44"/>
      <c r="PHC236" s="44"/>
      <c r="PHD236" s="44"/>
      <c r="PHE236" s="44"/>
      <c r="PHF236" s="44"/>
      <c r="PHG236" s="44"/>
      <c r="PHH236" s="44"/>
      <c r="PHI236" s="44"/>
      <c r="PHJ236" s="44"/>
      <c r="PHK236" s="44"/>
      <c r="PHL236" s="44"/>
      <c r="PHM236" s="44"/>
      <c r="PHN236" s="44"/>
      <c r="PHO236" s="44"/>
      <c r="PHP236" s="44"/>
      <c r="PHQ236" s="44"/>
      <c r="PHR236" s="44"/>
      <c r="PHS236" s="44"/>
      <c r="PHT236" s="44"/>
      <c r="PHU236" s="44"/>
      <c r="PHV236" s="44"/>
      <c r="PHW236" s="44"/>
      <c r="PHX236" s="44"/>
      <c r="PHY236" s="44"/>
      <c r="PHZ236" s="44"/>
      <c r="PIA236" s="44"/>
      <c r="PIB236" s="44"/>
      <c r="PIC236" s="44"/>
      <c r="PID236" s="44"/>
      <c r="PIE236" s="44"/>
      <c r="PIF236" s="44"/>
      <c r="PIG236" s="44"/>
      <c r="PIH236" s="44"/>
      <c r="PII236" s="44"/>
      <c r="PIJ236" s="44"/>
      <c r="PIK236" s="44"/>
      <c r="PIL236" s="44"/>
      <c r="PIM236" s="44"/>
      <c r="PIN236" s="44"/>
      <c r="PIO236" s="44"/>
      <c r="PIP236" s="44"/>
      <c r="PIQ236" s="44"/>
      <c r="PIR236" s="44"/>
      <c r="PIS236" s="44"/>
      <c r="PIT236" s="44"/>
      <c r="PIU236" s="44"/>
      <c r="PIV236" s="44"/>
      <c r="PIW236" s="44"/>
      <c r="PIX236" s="44"/>
      <c r="PIY236" s="44"/>
      <c r="PIZ236" s="44"/>
      <c r="PJA236" s="44"/>
      <c r="PJB236" s="44"/>
      <c r="PJC236" s="44"/>
      <c r="PJD236" s="44"/>
      <c r="PJE236" s="44"/>
      <c r="PJF236" s="44"/>
      <c r="PJG236" s="44"/>
      <c r="PJH236" s="44"/>
      <c r="PJI236" s="44"/>
      <c r="PJJ236" s="44"/>
      <c r="PJK236" s="44"/>
      <c r="PJL236" s="44"/>
      <c r="PJM236" s="44"/>
      <c r="PJN236" s="44"/>
      <c r="PJO236" s="44"/>
      <c r="PJP236" s="44"/>
      <c r="PJQ236" s="44"/>
      <c r="PJR236" s="44"/>
      <c r="PJS236" s="44"/>
      <c r="PJT236" s="44"/>
      <c r="PJU236" s="44"/>
      <c r="PJV236" s="44"/>
      <c r="PJW236" s="44"/>
      <c r="PJX236" s="44"/>
      <c r="PJY236" s="44"/>
      <c r="PJZ236" s="44"/>
      <c r="PKA236" s="44"/>
      <c r="PKB236" s="44"/>
      <c r="PKC236" s="44"/>
      <c r="PKD236" s="44"/>
      <c r="PKE236" s="44"/>
      <c r="PKF236" s="44"/>
      <c r="PKG236" s="44"/>
      <c r="PKH236" s="44"/>
      <c r="PKI236" s="44"/>
      <c r="PKJ236" s="44"/>
      <c r="PKK236" s="44"/>
      <c r="PKL236" s="44"/>
      <c r="PKM236" s="44"/>
      <c r="PKN236" s="44"/>
      <c r="PKO236" s="44"/>
      <c r="PKP236" s="44"/>
      <c r="PKQ236" s="44"/>
      <c r="PKR236" s="44"/>
      <c r="PKS236" s="44"/>
      <c r="PKT236" s="44"/>
      <c r="PKU236" s="44"/>
      <c r="PKV236" s="44"/>
      <c r="PKW236" s="44"/>
      <c r="PKX236" s="44"/>
      <c r="PKY236" s="44"/>
      <c r="PKZ236" s="44"/>
      <c r="PLA236" s="44"/>
      <c r="PLB236" s="44"/>
      <c r="PLC236" s="44"/>
      <c r="PLD236" s="44"/>
      <c r="PLE236" s="44"/>
      <c r="PLF236" s="44"/>
      <c r="PLG236" s="44"/>
      <c r="PLH236" s="44"/>
      <c r="PLI236" s="44"/>
      <c r="PLJ236" s="44"/>
      <c r="PLK236" s="44"/>
      <c r="PLL236" s="44"/>
      <c r="PLM236" s="44"/>
      <c r="PLN236" s="44"/>
      <c r="PLO236" s="44"/>
      <c r="PLP236" s="44"/>
      <c r="PLQ236" s="44"/>
      <c r="PLR236" s="44"/>
      <c r="PLS236" s="44"/>
      <c r="PLT236" s="44"/>
      <c r="PLU236" s="44"/>
      <c r="PLV236" s="44"/>
      <c r="PLW236" s="44"/>
      <c r="PLX236" s="44"/>
      <c r="PLY236" s="44"/>
      <c r="PLZ236" s="44"/>
      <c r="PMA236" s="44"/>
      <c r="PMB236" s="44"/>
      <c r="PMC236" s="44"/>
      <c r="PMD236" s="44"/>
      <c r="PME236" s="44"/>
      <c r="PMF236" s="44"/>
      <c r="PMG236" s="44"/>
      <c r="PMH236" s="44"/>
      <c r="PMI236" s="44"/>
      <c r="PMJ236" s="44"/>
      <c r="PMK236" s="44"/>
      <c r="PML236" s="44"/>
      <c r="PMM236" s="44"/>
      <c r="PMN236" s="44"/>
      <c r="PMO236" s="44"/>
      <c r="PMP236" s="44"/>
      <c r="PMQ236" s="44"/>
      <c r="PMR236" s="44"/>
      <c r="PMS236" s="44"/>
      <c r="PMT236" s="44"/>
      <c r="PMU236" s="44"/>
      <c r="PMV236" s="44"/>
      <c r="PMW236" s="44"/>
      <c r="PMX236" s="44"/>
      <c r="PMY236" s="44"/>
      <c r="PMZ236" s="44"/>
      <c r="PNA236" s="44"/>
      <c r="PNB236" s="44"/>
      <c r="PNC236" s="44"/>
      <c r="PND236" s="44"/>
      <c r="PNE236" s="44"/>
      <c r="PNF236" s="44"/>
      <c r="PNG236" s="44"/>
      <c r="PNH236" s="44"/>
      <c r="PNI236" s="44"/>
      <c r="PNJ236" s="44"/>
      <c r="PNK236" s="44"/>
      <c r="PNL236" s="44"/>
      <c r="PNM236" s="44"/>
      <c r="PNN236" s="44"/>
      <c r="PNO236" s="44"/>
      <c r="PNP236" s="44"/>
      <c r="PNQ236" s="44"/>
      <c r="PNR236" s="44"/>
      <c r="PNS236" s="44"/>
      <c r="PNT236" s="44"/>
      <c r="PNU236" s="44"/>
      <c r="PNV236" s="44"/>
      <c r="PNW236" s="44"/>
      <c r="PNX236" s="44"/>
      <c r="PNY236" s="44"/>
      <c r="PNZ236" s="44"/>
      <c r="POA236" s="44"/>
      <c r="POB236" s="44"/>
      <c r="POC236" s="44"/>
      <c r="POD236" s="44"/>
      <c r="POE236" s="44"/>
      <c r="POF236" s="44"/>
      <c r="POG236" s="44"/>
      <c r="POH236" s="44"/>
      <c r="POI236" s="44"/>
      <c r="POJ236" s="44"/>
      <c r="POK236" s="44"/>
      <c r="POL236" s="44"/>
      <c r="POM236" s="44"/>
      <c r="PON236" s="44"/>
      <c r="POO236" s="44"/>
      <c r="POP236" s="44"/>
      <c r="POQ236" s="44"/>
      <c r="POR236" s="44"/>
      <c r="POS236" s="44"/>
      <c r="POT236" s="44"/>
      <c r="POU236" s="44"/>
      <c r="POV236" s="44"/>
      <c r="POW236" s="44"/>
      <c r="POX236" s="44"/>
      <c r="POY236" s="44"/>
      <c r="POZ236" s="44"/>
      <c r="PPA236" s="44"/>
      <c r="PPB236" s="44"/>
      <c r="PPC236" s="44"/>
      <c r="PPD236" s="44"/>
      <c r="PPE236" s="44"/>
      <c r="PPF236" s="44"/>
      <c r="PPG236" s="44"/>
      <c r="PPH236" s="44"/>
      <c r="PPI236" s="44"/>
      <c r="PPJ236" s="44"/>
      <c r="PPK236" s="44"/>
      <c r="PPL236" s="44"/>
      <c r="PPM236" s="44"/>
      <c r="PPN236" s="44"/>
      <c r="PPO236" s="44"/>
      <c r="PPP236" s="44"/>
      <c r="PPQ236" s="44"/>
      <c r="PPR236" s="44"/>
      <c r="PPS236" s="44"/>
      <c r="PPT236" s="44"/>
      <c r="PPU236" s="44"/>
      <c r="PPV236" s="44"/>
      <c r="PPW236" s="44"/>
      <c r="PPX236" s="44"/>
      <c r="PPY236" s="44"/>
      <c r="PPZ236" s="44"/>
      <c r="PQA236" s="44"/>
      <c r="PQB236" s="44"/>
      <c r="PQC236" s="44"/>
      <c r="PQD236" s="44"/>
      <c r="PQE236" s="44"/>
      <c r="PQF236" s="44"/>
      <c r="PQG236" s="44"/>
      <c r="PQH236" s="44"/>
      <c r="PQI236" s="44"/>
      <c r="PQJ236" s="44"/>
      <c r="PQK236" s="44"/>
      <c r="PQL236" s="44"/>
      <c r="PQM236" s="44"/>
      <c r="PQN236" s="44"/>
      <c r="PQO236" s="44"/>
      <c r="PQP236" s="44"/>
      <c r="PQQ236" s="44"/>
      <c r="PQR236" s="44"/>
      <c r="PQS236" s="44"/>
      <c r="PQT236" s="44"/>
      <c r="PQU236" s="44"/>
      <c r="PQV236" s="44"/>
      <c r="PQW236" s="44"/>
      <c r="PQX236" s="44"/>
      <c r="PQY236" s="44"/>
      <c r="PQZ236" s="44"/>
      <c r="PRA236" s="44"/>
      <c r="PRB236" s="44"/>
      <c r="PRC236" s="44"/>
      <c r="PRD236" s="44"/>
      <c r="PRE236" s="44"/>
      <c r="PRF236" s="44"/>
      <c r="PRG236" s="44"/>
      <c r="PRH236" s="44"/>
      <c r="PRI236" s="44"/>
      <c r="PRJ236" s="44"/>
      <c r="PRK236" s="44"/>
      <c r="PRL236" s="44"/>
      <c r="PRM236" s="44"/>
      <c r="PRN236" s="44"/>
      <c r="PRO236" s="44"/>
      <c r="PRP236" s="44"/>
      <c r="PRQ236" s="44"/>
      <c r="PRR236" s="44"/>
      <c r="PRS236" s="44"/>
      <c r="PRT236" s="44"/>
      <c r="PRU236" s="44"/>
      <c r="PRV236" s="44"/>
      <c r="PRW236" s="44"/>
      <c r="PRX236" s="44"/>
      <c r="PRY236" s="44"/>
      <c r="PRZ236" s="44"/>
      <c r="PSA236" s="44"/>
      <c r="PSB236" s="44"/>
      <c r="PSC236" s="44"/>
      <c r="PSD236" s="44"/>
      <c r="PSE236" s="44"/>
      <c r="PSF236" s="44"/>
      <c r="PSG236" s="44"/>
      <c r="PSH236" s="44"/>
      <c r="PSI236" s="44"/>
      <c r="PSJ236" s="44"/>
      <c r="PSK236" s="44"/>
      <c r="PSL236" s="44"/>
      <c r="PSM236" s="44"/>
      <c r="PSN236" s="44"/>
      <c r="PSO236" s="44"/>
      <c r="PSP236" s="44"/>
      <c r="PSQ236" s="44"/>
      <c r="PSR236" s="44"/>
      <c r="PSS236" s="44"/>
      <c r="PST236" s="44"/>
      <c r="PSU236" s="44"/>
      <c r="PSV236" s="44"/>
      <c r="PSW236" s="44"/>
      <c r="PSX236" s="44"/>
      <c r="PSY236" s="44"/>
      <c r="PSZ236" s="44"/>
      <c r="PTA236" s="44"/>
      <c r="PTB236" s="44"/>
      <c r="PTC236" s="44"/>
      <c r="PTD236" s="44"/>
      <c r="PTE236" s="44"/>
      <c r="PTF236" s="44"/>
      <c r="PTG236" s="44"/>
      <c r="PTH236" s="44"/>
      <c r="PTI236" s="44"/>
      <c r="PTJ236" s="44"/>
      <c r="PTK236" s="44"/>
      <c r="PTL236" s="44"/>
      <c r="PTM236" s="44"/>
      <c r="PTN236" s="44"/>
      <c r="PTO236" s="44"/>
      <c r="PTP236" s="44"/>
      <c r="PTQ236" s="44"/>
      <c r="PTR236" s="44"/>
      <c r="PTS236" s="44"/>
      <c r="PTT236" s="44"/>
      <c r="PTU236" s="44"/>
      <c r="PTV236" s="44"/>
      <c r="PTW236" s="44"/>
      <c r="PTX236" s="44"/>
      <c r="PTY236" s="44"/>
      <c r="PTZ236" s="44"/>
      <c r="PUA236" s="44"/>
      <c r="PUB236" s="44"/>
      <c r="PUC236" s="44"/>
      <c r="PUD236" s="44"/>
      <c r="PUE236" s="44"/>
      <c r="PUF236" s="44"/>
      <c r="PUG236" s="44"/>
      <c r="PUH236" s="44"/>
      <c r="PUI236" s="44"/>
      <c r="PUJ236" s="44"/>
      <c r="PUK236" s="44"/>
      <c r="PUL236" s="44"/>
      <c r="PUM236" s="44"/>
      <c r="PUN236" s="44"/>
      <c r="PUO236" s="44"/>
      <c r="PUP236" s="44"/>
      <c r="PUQ236" s="44"/>
      <c r="PUR236" s="44"/>
      <c r="PUS236" s="44"/>
      <c r="PUT236" s="44"/>
      <c r="PUU236" s="44"/>
      <c r="PUV236" s="44"/>
      <c r="PUW236" s="44"/>
      <c r="PUX236" s="44"/>
      <c r="PUY236" s="44"/>
      <c r="PUZ236" s="44"/>
      <c r="PVA236" s="44"/>
      <c r="PVB236" s="44"/>
      <c r="PVC236" s="44"/>
      <c r="PVD236" s="44"/>
      <c r="PVE236" s="44"/>
      <c r="PVF236" s="44"/>
      <c r="PVG236" s="44"/>
      <c r="PVH236" s="44"/>
      <c r="PVI236" s="44"/>
      <c r="PVJ236" s="44"/>
      <c r="PVK236" s="44"/>
      <c r="PVL236" s="44"/>
      <c r="PVM236" s="44"/>
      <c r="PVN236" s="44"/>
      <c r="PVO236" s="44"/>
      <c r="PVP236" s="44"/>
      <c r="PVQ236" s="44"/>
      <c r="PVR236" s="44"/>
      <c r="PVS236" s="44"/>
      <c r="PVT236" s="44"/>
      <c r="PVU236" s="44"/>
      <c r="PVV236" s="44"/>
      <c r="PVW236" s="44"/>
      <c r="PVX236" s="44"/>
      <c r="PVY236" s="44"/>
      <c r="PVZ236" s="44"/>
      <c r="PWA236" s="44"/>
      <c r="PWB236" s="44"/>
      <c r="PWC236" s="44"/>
      <c r="PWD236" s="44"/>
      <c r="PWE236" s="44"/>
      <c r="PWF236" s="44"/>
      <c r="PWG236" s="44"/>
      <c r="PWH236" s="44"/>
      <c r="PWI236" s="44"/>
      <c r="PWJ236" s="44"/>
      <c r="PWK236" s="44"/>
      <c r="PWL236" s="44"/>
      <c r="PWM236" s="44"/>
      <c r="PWN236" s="44"/>
      <c r="PWO236" s="44"/>
      <c r="PWP236" s="44"/>
      <c r="PWQ236" s="44"/>
      <c r="PWR236" s="44"/>
      <c r="PWS236" s="44"/>
      <c r="PWT236" s="44"/>
      <c r="PWU236" s="44"/>
      <c r="PWV236" s="44"/>
      <c r="PWW236" s="44"/>
      <c r="PWX236" s="44"/>
      <c r="PWY236" s="44"/>
      <c r="PWZ236" s="44"/>
      <c r="PXA236" s="44"/>
      <c r="PXB236" s="44"/>
      <c r="PXC236" s="44"/>
      <c r="PXD236" s="44"/>
      <c r="PXE236" s="44"/>
      <c r="PXF236" s="44"/>
      <c r="PXG236" s="44"/>
      <c r="PXH236" s="44"/>
      <c r="PXI236" s="44"/>
      <c r="PXJ236" s="44"/>
      <c r="PXK236" s="44"/>
      <c r="PXL236" s="44"/>
      <c r="PXM236" s="44"/>
      <c r="PXN236" s="44"/>
      <c r="PXO236" s="44"/>
      <c r="PXP236" s="44"/>
      <c r="PXQ236" s="44"/>
      <c r="PXR236" s="44"/>
      <c r="PXS236" s="44"/>
      <c r="PXT236" s="44"/>
      <c r="PXU236" s="44"/>
      <c r="PXV236" s="44"/>
      <c r="PXW236" s="44"/>
      <c r="PXX236" s="44"/>
      <c r="PXY236" s="44"/>
      <c r="PXZ236" s="44"/>
      <c r="PYA236" s="44"/>
      <c r="PYB236" s="44"/>
      <c r="PYC236" s="44"/>
      <c r="PYD236" s="44"/>
      <c r="PYE236" s="44"/>
      <c r="PYF236" s="44"/>
      <c r="PYG236" s="44"/>
      <c r="PYH236" s="44"/>
      <c r="PYI236" s="44"/>
      <c r="PYJ236" s="44"/>
      <c r="PYK236" s="44"/>
      <c r="PYL236" s="44"/>
      <c r="PYM236" s="44"/>
      <c r="PYN236" s="44"/>
      <c r="PYO236" s="44"/>
      <c r="PYP236" s="44"/>
      <c r="PYQ236" s="44"/>
      <c r="PYR236" s="44"/>
      <c r="PYS236" s="44"/>
      <c r="PYT236" s="44"/>
      <c r="PYU236" s="44"/>
      <c r="PYV236" s="44"/>
      <c r="PYW236" s="44"/>
      <c r="PYX236" s="44"/>
      <c r="PYY236" s="44"/>
      <c r="PYZ236" s="44"/>
      <c r="PZA236" s="44"/>
      <c r="PZB236" s="44"/>
      <c r="PZC236" s="44"/>
      <c r="PZD236" s="44"/>
      <c r="PZE236" s="44"/>
      <c r="PZF236" s="44"/>
      <c r="PZG236" s="44"/>
      <c r="PZH236" s="44"/>
      <c r="PZI236" s="44"/>
      <c r="PZJ236" s="44"/>
      <c r="PZK236" s="44"/>
      <c r="PZL236" s="44"/>
      <c r="PZM236" s="44"/>
      <c r="PZN236" s="44"/>
      <c r="PZO236" s="44"/>
      <c r="PZP236" s="44"/>
      <c r="PZQ236" s="44"/>
      <c r="PZR236" s="44"/>
      <c r="PZS236" s="44"/>
      <c r="PZT236" s="44"/>
      <c r="PZU236" s="44"/>
      <c r="PZV236" s="44"/>
      <c r="PZW236" s="44"/>
      <c r="PZX236" s="44"/>
      <c r="PZY236" s="44"/>
      <c r="PZZ236" s="44"/>
      <c r="QAA236" s="44"/>
      <c r="QAB236" s="44"/>
      <c r="QAC236" s="44"/>
      <c r="QAD236" s="44"/>
      <c r="QAE236" s="44"/>
      <c r="QAF236" s="44"/>
      <c r="QAG236" s="44"/>
      <c r="QAH236" s="44"/>
      <c r="QAI236" s="44"/>
      <c r="QAJ236" s="44"/>
      <c r="QAK236" s="44"/>
      <c r="QAL236" s="44"/>
      <c r="QAM236" s="44"/>
      <c r="QAN236" s="44"/>
      <c r="QAO236" s="44"/>
      <c r="QAP236" s="44"/>
      <c r="QAQ236" s="44"/>
      <c r="QAR236" s="44"/>
      <c r="QAS236" s="44"/>
      <c r="QAT236" s="44"/>
      <c r="QAU236" s="44"/>
      <c r="QAV236" s="44"/>
      <c r="QAW236" s="44"/>
      <c r="QAX236" s="44"/>
      <c r="QAY236" s="44"/>
      <c r="QAZ236" s="44"/>
      <c r="QBA236" s="44"/>
      <c r="QBB236" s="44"/>
      <c r="QBC236" s="44"/>
      <c r="QBD236" s="44"/>
      <c r="QBE236" s="44"/>
      <c r="QBF236" s="44"/>
      <c r="QBG236" s="44"/>
      <c r="QBH236" s="44"/>
      <c r="QBI236" s="44"/>
      <c r="QBJ236" s="44"/>
      <c r="QBK236" s="44"/>
      <c r="QBL236" s="44"/>
      <c r="QBM236" s="44"/>
      <c r="QBN236" s="44"/>
      <c r="QBO236" s="44"/>
      <c r="QBP236" s="44"/>
      <c r="QBQ236" s="44"/>
      <c r="QBR236" s="44"/>
      <c r="QBS236" s="44"/>
      <c r="QBT236" s="44"/>
      <c r="QBU236" s="44"/>
      <c r="QBV236" s="44"/>
      <c r="QBW236" s="44"/>
      <c r="QBX236" s="44"/>
      <c r="QBY236" s="44"/>
      <c r="QBZ236" s="44"/>
      <c r="QCA236" s="44"/>
      <c r="QCB236" s="44"/>
      <c r="QCC236" s="44"/>
      <c r="QCD236" s="44"/>
      <c r="QCE236" s="44"/>
      <c r="QCF236" s="44"/>
      <c r="QCG236" s="44"/>
      <c r="QCH236" s="44"/>
      <c r="QCI236" s="44"/>
      <c r="QCJ236" s="44"/>
      <c r="QCK236" s="44"/>
      <c r="QCL236" s="44"/>
      <c r="QCM236" s="44"/>
      <c r="QCN236" s="44"/>
      <c r="QCO236" s="44"/>
      <c r="QCP236" s="44"/>
      <c r="QCQ236" s="44"/>
      <c r="QCR236" s="44"/>
      <c r="QCS236" s="44"/>
      <c r="QCT236" s="44"/>
      <c r="QCU236" s="44"/>
      <c r="QCV236" s="44"/>
      <c r="QCW236" s="44"/>
      <c r="QCX236" s="44"/>
      <c r="QCY236" s="44"/>
      <c r="QCZ236" s="44"/>
      <c r="QDA236" s="44"/>
      <c r="QDB236" s="44"/>
      <c r="QDC236" s="44"/>
      <c r="QDD236" s="44"/>
      <c r="QDE236" s="44"/>
      <c r="QDF236" s="44"/>
      <c r="QDG236" s="44"/>
      <c r="QDH236" s="44"/>
      <c r="QDI236" s="44"/>
      <c r="QDJ236" s="44"/>
      <c r="QDK236" s="44"/>
      <c r="QDL236" s="44"/>
      <c r="QDM236" s="44"/>
      <c r="QDN236" s="44"/>
      <c r="QDO236" s="44"/>
      <c r="QDP236" s="44"/>
      <c r="QDQ236" s="44"/>
      <c r="QDR236" s="44"/>
      <c r="QDS236" s="44"/>
      <c r="QDT236" s="44"/>
      <c r="QDU236" s="44"/>
      <c r="QDV236" s="44"/>
      <c r="QDW236" s="44"/>
      <c r="QDX236" s="44"/>
      <c r="QDY236" s="44"/>
      <c r="QDZ236" s="44"/>
      <c r="QEA236" s="44"/>
      <c r="QEB236" s="44"/>
      <c r="QEC236" s="44"/>
      <c r="QED236" s="44"/>
      <c r="QEE236" s="44"/>
      <c r="QEF236" s="44"/>
      <c r="QEG236" s="44"/>
      <c r="QEH236" s="44"/>
      <c r="QEI236" s="44"/>
      <c r="QEJ236" s="44"/>
      <c r="QEK236" s="44"/>
      <c r="QEL236" s="44"/>
      <c r="QEM236" s="44"/>
      <c r="QEN236" s="44"/>
      <c r="QEO236" s="44"/>
      <c r="QEP236" s="44"/>
      <c r="QEQ236" s="44"/>
      <c r="QER236" s="44"/>
      <c r="QES236" s="44"/>
      <c r="QET236" s="44"/>
      <c r="QEU236" s="44"/>
      <c r="QEV236" s="44"/>
      <c r="QEW236" s="44"/>
      <c r="QEX236" s="44"/>
      <c r="QEY236" s="44"/>
      <c r="QEZ236" s="44"/>
      <c r="QFA236" s="44"/>
      <c r="QFB236" s="44"/>
      <c r="QFC236" s="44"/>
      <c r="QFD236" s="44"/>
      <c r="QFE236" s="44"/>
      <c r="QFF236" s="44"/>
      <c r="QFG236" s="44"/>
      <c r="QFH236" s="44"/>
      <c r="QFI236" s="44"/>
      <c r="QFJ236" s="44"/>
      <c r="QFK236" s="44"/>
      <c r="QFL236" s="44"/>
      <c r="QFM236" s="44"/>
      <c r="QFN236" s="44"/>
      <c r="QFO236" s="44"/>
      <c r="QFP236" s="44"/>
      <c r="QFQ236" s="44"/>
      <c r="QFR236" s="44"/>
      <c r="QFS236" s="44"/>
      <c r="QFT236" s="44"/>
      <c r="QFU236" s="44"/>
      <c r="QFV236" s="44"/>
      <c r="QFW236" s="44"/>
      <c r="QFX236" s="44"/>
      <c r="QFY236" s="44"/>
      <c r="QFZ236" s="44"/>
      <c r="QGA236" s="44"/>
      <c r="QGB236" s="44"/>
      <c r="QGC236" s="44"/>
      <c r="QGD236" s="44"/>
      <c r="QGE236" s="44"/>
      <c r="QGF236" s="44"/>
      <c r="QGG236" s="44"/>
      <c r="QGH236" s="44"/>
      <c r="QGI236" s="44"/>
      <c r="QGJ236" s="44"/>
      <c r="QGK236" s="44"/>
      <c r="QGL236" s="44"/>
      <c r="QGM236" s="44"/>
      <c r="QGN236" s="44"/>
      <c r="QGO236" s="44"/>
      <c r="QGP236" s="44"/>
      <c r="QGQ236" s="44"/>
      <c r="QGR236" s="44"/>
      <c r="QGS236" s="44"/>
      <c r="QGT236" s="44"/>
      <c r="QGU236" s="44"/>
      <c r="QGV236" s="44"/>
      <c r="QGW236" s="44"/>
      <c r="QGX236" s="44"/>
      <c r="QGY236" s="44"/>
      <c r="QGZ236" s="44"/>
      <c r="QHA236" s="44"/>
      <c r="QHB236" s="44"/>
      <c r="QHC236" s="44"/>
      <c r="QHD236" s="44"/>
      <c r="QHE236" s="44"/>
      <c r="QHF236" s="44"/>
      <c r="QHG236" s="44"/>
      <c r="QHH236" s="44"/>
      <c r="QHI236" s="44"/>
      <c r="QHJ236" s="44"/>
      <c r="QHK236" s="44"/>
      <c r="QHL236" s="44"/>
      <c r="QHM236" s="44"/>
      <c r="QHN236" s="44"/>
      <c r="QHO236" s="44"/>
      <c r="QHP236" s="44"/>
      <c r="QHQ236" s="44"/>
      <c r="QHR236" s="44"/>
      <c r="QHS236" s="44"/>
      <c r="QHT236" s="44"/>
      <c r="QHU236" s="44"/>
      <c r="QHV236" s="44"/>
      <c r="QHW236" s="44"/>
      <c r="QHX236" s="44"/>
      <c r="QHY236" s="44"/>
      <c r="QHZ236" s="44"/>
      <c r="QIA236" s="44"/>
      <c r="QIB236" s="44"/>
      <c r="QIC236" s="44"/>
      <c r="QID236" s="44"/>
      <c r="QIE236" s="44"/>
      <c r="QIF236" s="44"/>
      <c r="QIG236" s="44"/>
      <c r="QIH236" s="44"/>
      <c r="QII236" s="44"/>
      <c r="QIJ236" s="44"/>
      <c r="QIK236" s="44"/>
      <c r="QIL236" s="44"/>
      <c r="QIM236" s="44"/>
      <c r="QIN236" s="44"/>
      <c r="QIO236" s="44"/>
      <c r="QIP236" s="44"/>
      <c r="QIQ236" s="44"/>
      <c r="QIR236" s="44"/>
      <c r="QIS236" s="44"/>
      <c r="QIT236" s="44"/>
      <c r="QIU236" s="44"/>
      <c r="QIV236" s="44"/>
      <c r="QIW236" s="44"/>
      <c r="QIX236" s="44"/>
      <c r="QIY236" s="44"/>
      <c r="QIZ236" s="44"/>
      <c r="QJA236" s="44"/>
      <c r="QJB236" s="44"/>
      <c r="QJC236" s="44"/>
      <c r="QJD236" s="44"/>
      <c r="QJE236" s="44"/>
      <c r="QJF236" s="44"/>
      <c r="QJG236" s="44"/>
      <c r="QJH236" s="44"/>
      <c r="QJI236" s="44"/>
      <c r="QJJ236" s="44"/>
      <c r="QJK236" s="44"/>
      <c r="QJL236" s="44"/>
      <c r="QJM236" s="44"/>
      <c r="QJN236" s="44"/>
      <c r="QJO236" s="44"/>
      <c r="QJP236" s="44"/>
      <c r="QJQ236" s="44"/>
      <c r="QJR236" s="44"/>
      <c r="QJS236" s="44"/>
      <c r="QJT236" s="44"/>
      <c r="QJU236" s="44"/>
      <c r="QJV236" s="44"/>
      <c r="QJW236" s="44"/>
      <c r="QJX236" s="44"/>
      <c r="QJY236" s="44"/>
      <c r="QJZ236" s="44"/>
      <c r="QKA236" s="44"/>
      <c r="QKB236" s="44"/>
      <c r="QKC236" s="44"/>
      <c r="QKD236" s="44"/>
      <c r="QKE236" s="44"/>
      <c r="QKF236" s="44"/>
      <c r="QKG236" s="44"/>
      <c r="QKH236" s="44"/>
      <c r="QKI236" s="44"/>
      <c r="QKJ236" s="44"/>
      <c r="QKK236" s="44"/>
      <c r="QKL236" s="44"/>
      <c r="QKM236" s="44"/>
      <c r="QKN236" s="44"/>
      <c r="QKO236" s="44"/>
      <c r="QKP236" s="44"/>
      <c r="QKQ236" s="44"/>
      <c r="QKR236" s="44"/>
      <c r="QKS236" s="44"/>
      <c r="QKT236" s="44"/>
      <c r="QKU236" s="44"/>
      <c r="QKV236" s="44"/>
      <c r="QKW236" s="44"/>
      <c r="QKX236" s="44"/>
      <c r="QKY236" s="44"/>
      <c r="QKZ236" s="44"/>
      <c r="QLA236" s="44"/>
      <c r="QLB236" s="44"/>
      <c r="QLC236" s="44"/>
      <c r="QLD236" s="44"/>
      <c r="QLE236" s="44"/>
      <c r="QLF236" s="44"/>
      <c r="QLG236" s="44"/>
      <c r="QLH236" s="44"/>
      <c r="QLI236" s="44"/>
      <c r="QLJ236" s="44"/>
      <c r="QLK236" s="44"/>
      <c r="QLL236" s="44"/>
      <c r="QLM236" s="44"/>
      <c r="QLN236" s="44"/>
      <c r="QLO236" s="44"/>
      <c r="QLP236" s="44"/>
      <c r="QLQ236" s="44"/>
      <c r="QLR236" s="44"/>
      <c r="QLS236" s="44"/>
      <c r="QLT236" s="44"/>
      <c r="QLU236" s="44"/>
      <c r="QLV236" s="44"/>
      <c r="QLW236" s="44"/>
      <c r="QLX236" s="44"/>
      <c r="QLY236" s="44"/>
      <c r="QLZ236" s="44"/>
      <c r="QMA236" s="44"/>
      <c r="QMB236" s="44"/>
      <c r="QMC236" s="44"/>
      <c r="QMD236" s="44"/>
      <c r="QME236" s="44"/>
      <c r="QMF236" s="44"/>
      <c r="QMG236" s="44"/>
      <c r="QMH236" s="44"/>
      <c r="QMI236" s="44"/>
      <c r="QMJ236" s="44"/>
      <c r="QMK236" s="44"/>
      <c r="QML236" s="44"/>
      <c r="QMM236" s="44"/>
      <c r="QMN236" s="44"/>
      <c r="QMO236" s="44"/>
      <c r="QMP236" s="44"/>
      <c r="QMQ236" s="44"/>
      <c r="QMR236" s="44"/>
      <c r="QMS236" s="44"/>
      <c r="QMT236" s="44"/>
      <c r="QMU236" s="44"/>
      <c r="QMV236" s="44"/>
      <c r="QMW236" s="44"/>
      <c r="QMX236" s="44"/>
      <c r="QMY236" s="44"/>
      <c r="QMZ236" s="44"/>
      <c r="QNA236" s="44"/>
      <c r="QNB236" s="44"/>
      <c r="QNC236" s="44"/>
      <c r="QND236" s="44"/>
      <c r="QNE236" s="44"/>
      <c r="QNF236" s="44"/>
      <c r="QNG236" s="44"/>
      <c r="QNH236" s="44"/>
      <c r="QNI236" s="44"/>
      <c r="QNJ236" s="44"/>
      <c r="QNK236" s="44"/>
      <c r="QNL236" s="44"/>
      <c r="QNM236" s="44"/>
      <c r="QNN236" s="44"/>
      <c r="QNO236" s="44"/>
      <c r="QNP236" s="44"/>
      <c r="QNQ236" s="44"/>
      <c r="QNR236" s="44"/>
      <c r="QNS236" s="44"/>
      <c r="QNT236" s="44"/>
      <c r="QNU236" s="44"/>
      <c r="QNV236" s="44"/>
      <c r="QNW236" s="44"/>
      <c r="QNX236" s="44"/>
      <c r="QNY236" s="44"/>
      <c r="QNZ236" s="44"/>
      <c r="QOA236" s="44"/>
      <c r="QOB236" s="44"/>
      <c r="QOC236" s="44"/>
      <c r="QOD236" s="44"/>
      <c r="QOE236" s="44"/>
      <c r="QOF236" s="44"/>
      <c r="QOG236" s="44"/>
      <c r="QOH236" s="44"/>
      <c r="QOI236" s="44"/>
      <c r="QOJ236" s="44"/>
      <c r="QOK236" s="44"/>
      <c r="QOL236" s="44"/>
      <c r="QOM236" s="44"/>
      <c r="QON236" s="44"/>
      <c r="QOO236" s="44"/>
      <c r="QOP236" s="44"/>
      <c r="QOQ236" s="44"/>
      <c r="QOR236" s="44"/>
      <c r="QOS236" s="44"/>
      <c r="QOT236" s="44"/>
      <c r="QOU236" s="44"/>
      <c r="QOV236" s="44"/>
      <c r="QOW236" s="44"/>
      <c r="QOX236" s="44"/>
      <c r="QOY236" s="44"/>
      <c r="QOZ236" s="44"/>
      <c r="QPA236" s="44"/>
      <c r="QPB236" s="44"/>
      <c r="QPC236" s="44"/>
      <c r="QPD236" s="44"/>
      <c r="QPE236" s="44"/>
      <c r="QPF236" s="44"/>
      <c r="QPG236" s="44"/>
      <c r="QPH236" s="44"/>
      <c r="QPI236" s="44"/>
      <c r="QPJ236" s="44"/>
      <c r="QPK236" s="44"/>
      <c r="QPL236" s="44"/>
      <c r="QPM236" s="44"/>
      <c r="QPN236" s="44"/>
      <c r="QPO236" s="44"/>
      <c r="QPP236" s="44"/>
      <c r="QPQ236" s="44"/>
      <c r="QPR236" s="44"/>
      <c r="QPS236" s="44"/>
      <c r="QPT236" s="44"/>
      <c r="QPU236" s="44"/>
      <c r="QPV236" s="44"/>
      <c r="QPW236" s="44"/>
      <c r="QPX236" s="44"/>
      <c r="QPY236" s="44"/>
      <c r="QPZ236" s="44"/>
      <c r="QQA236" s="44"/>
      <c r="QQB236" s="44"/>
      <c r="QQC236" s="44"/>
      <c r="QQD236" s="44"/>
      <c r="QQE236" s="44"/>
      <c r="QQF236" s="44"/>
      <c r="QQG236" s="44"/>
      <c r="QQH236" s="44"/>
      <c r="QQI236" s="44"/>
      <c r="QQJ236" s="44"/>
      <c r="QQK236" s="44"/>
      <c r="QQL236" s="44"/>
      <c r="QQM236" s="44"/>
      <c r="QQN236" s="44"/>
      <c r="QQO236" s="44"/>
      <c r="QQP236" s="44"/>
      <c r="QQQ236" s="44"/>
      <c r="QQR236" s="44"/>
      <c r="QQS236" s="44"/>
      <c r="QQT236" s="44"/>
      <c r="QQU236" s="44"/>
      <c r="QQV236" s="44"/>
      <c r="QQW236" s="44"/>
      <c r="QQX236" s="44"/>
      <c r="QQY236" s="44"/>
      <c r="QQZ236" s="44"/>
      <c r="QRA236" s="44"/>
      <c r="QRB236" s="44"/>
      <c r="QRC236" s="44"/>
      <c r="QRD236" s="44"/>
      <c r="QRE236" s="44"/>
      <c r="QRF236" s="44"/>
      <c r="QRG236" s="44"/>
      <c r="QRH236" s="44"/>
      <c r="QRI236" s="44"/>
      <c r="QRJ236" s="44"/>
      <c r="QRK236" s="44"/>
      <c r="QRL236" s="44"/>
      <c r="QRM236" s="44"/>
      <c r="QRN236" s="44"/>
      <c r="QRO236" s="44"/>
      <c r="QRP236" s="44"/>
      <c r="QRQ236" s="44"/>
      <c r="QRR236" s="44"/>
      <c r="QRS236" s="44"/>
      <c r="QRT236" s="44"/>
      <c r="QRU236" s="44"/>
      <c r="QRV236" s="44"/>
      <c r="QRW236" s="44"/>
      <c r="QRX236" s="44"/>
      <c r="QRY236" s="44"/>
      <c r="QRZ236" s="44"/>
      <c r="QSA236" s="44"/>
      <c r="QSB236" s="44"/>
      <c r="QSC236" s="44"/>
      <c r="QSD236" s="44"/>
      <c r="QSE236" s="44"/>
      <c r="QSF236" s="44"/>
      <c r="QSG236" s="44"/>
      <c r="QSH236" s="44"/>
      <c r="QSI236" s="44"/>
      <c r="QSJ236" s="44"/>
      <c r="QSK236" s="44"/>
      <c r="QSL236" s="44"/>
      <c r="QSM236" s="44"/>
      <c r="QSN236" s="44"/>
      <c r="QSO236" s="44"/>
      <c r="QSP236" s="44"/>
      <c r="QSQ236" s="44"/>
      <c r="QSR236" s="44"/>
      <c r="QSS236" s="44"/>
      <c r="QST236" s="44"/>
      <c r="QSU236" s="44"/>
      <c r="QSV236" s="44"/>
      <c r="QSW236" s="44"/>
      <c r="QSX236" s="44"/>
      <c r="QSY236" s="44"/>
      <c r="QSZ236" s="44"/>
      <c r="QTA236" s="44"/>
      <c r="QTB236" s="44"/>
      <c r="QTC236" s="44"/>
      <c r="QTD236" s="44"/>
      <c r="QTE236" s="44"/>
      <c r="QTF236" s="44"/>
      <c r="QTG236" s="44"/>
      <c r="QTH236" s="44"/>
      <c r="QTI236" s="44"/>
      <c r="QTJ236" s="44"/>
      <c r="QTK236" s="44"/>
      <c r="QTL236" s="44"/>
      <c r="QTM236" s="44"/>
      <c r="QTN236" s="44"/>
      <c r="QTO236" s="44"/>
      <c r="QTP236" s="44"/>
      <c r="QTQ236" s="44"/>
      <c r="QTR236" s="44"/>
      <c r="QTS236" s="44"/>
      <c r="QTT236" s="44"/>
      <c r="QTU236" s="44"/>
      <c r="QTV236" s="44"/>
      <c r="QTW236" s="44"/>
      <c r="QTX236" s="44"/>
      <c r="QTY236" s="44"/>
      <c r="QTZ236" s="44"/>
      <c r="QUA236" s="44"/>
      <c r="QUB236" s="44"/>
      <c r="QUC236" s="44"/>
      <c r="QUD236" s="44"/>
      <c r="QUE236" s="44"/>
      <c r="QUF236" s="44"/>
      <c r="QUG236" s="44"/>
      <c r="QUH236" s="44"/>
      <c r="QUI236" s="44"/>
      <c r="QUJ236" s="44"/>
      <c r="QUK236" s="44"/>
      <c r="QUL236" s="44"/>
      <c r="QUM236" s="44"/>
      <c r="QUN236" s="44"/>
      <c r="QUO236" s="44"/>
      <c r="QUP236" s="44"/>
      <c r="QUQ236" s="44"/>
      <c r="QUR236" s="44"/>
      <c r="QUS236" s="44"/>
      <c r="QUT236" s="44"/>
      <c r="QUU236" s="44"/>
      <c r="QUV236" s="44"/>
      <c r="QUW236" s="44"/>
      <c r="QUX236" s="44"/>
      <c r="QUY236" s="44"/>
      <c r="QUZ236" s="44"/>
      <c r="QVA236" s="44"/>
      <c r="QVB236" s="44"/>
      <c r="QVC236" s="44"/>
      <c r="QVD236" s="44"/>
      <c r="QVE236" s="44"/>
      <c r="QVF236" s="44"/>
      <c r="QVG236" s="44"/>
      <c r="QVH236" s="44"/>
      <c r="QVI236" s="44"/>
      <c r="QVJ236" s="44"/>
      <c r="QVK236" s="44"/>
      <c r="QVL236" s="44"/>
      <c r="QVM236" s="44"/>
      <c r="QVN236" s="44"/>
      <c r="QVO236" s="44"/>
      <c r="QVP236" s="44"/>
      <c r="QVQ236" s="44"/>
      <c r="QVR236" s="44"/>
      <c r="QVS236" s="44"/>
      <c r="QVT236" s="44"/>
      <c r="QVU236" s="44"/>
      <c r="QVV236" s="44"/>
      <c r="QVW236" s="44"/>
      <c r="QVX236" s="44"/>
      <c r="QVY236" s="44"/>
      <c r="QVZ236" s="44"/>
      <c r="QWA236" s="44"/>
      <c r="QWB236" s="44"/>
      <c r="QWC236" s="44"/>
      <c r="QWD236" s="44"/>
      <c r="QWE236" s="44"/>
      <c r="QWF236" s="44"/>
      <c r="QWG236" s="44"/>
      <c r="QWH236" s="44"/>
      <c r="QWI236" s="44"/>
      <c r="QWJ236" s="44"/>
      <c r="QWK236" s="44"/>
      <c r="QWL236" s="44"/>
      <c r="QWM236" s="44"/>
      <c r="QWN236" s="44"/>
      <c r="QWO236" s="44"/>
      <c r="QWP236" s="44"/>
      <c r="QWQ236" s="44"/>
      <c r="QWR236" s="44"/>
      <c r="QWS236" s="44"/>
      <c r="QWT236" s="44"/>
      <c r="QWU236" s="44"/>
      <c r="QWV236" s="44"/>
      <c r="QWW236" s="44"/>
      <c r="QWX236" s="44"/>
      <c r="QWY236" s="44"/>
      <c r="QWZ236" s="44"/>
      <c r="QXA236" s="44"/>
      <c r="QXB236" s="44"/>
      <c r="QXC236" s="44"/>
      <c r="QXD236" s="44"/>
      <c r="QXE236" s="44"/>
      <c r="QXF236" s="44"/>
      <c r="QXG236" s="44"/>
      <c r="QXH236" s="44"/>
      <c r="QXI236" s="44"/>
      <c r="QXJ236" s="44"/>
      <c r="QXK236" s="44"/>
      <c r="QXL236" s="44"/>
      <c r="QXM236" s="44"/>
      <c r="QXN236" s="44"/>
      <c r="QXO236" s="44"/>
      <c r="QXP236" s="44"/>
      <c r="QXQ236" s="44"/>
      <c r="QXR236" s="44"/>
      <c r="QXS236" s="44"/>
      <c r="QXT236" s="44"/>
      <c r="QXU236" s="44"/>
      <c r="QXV236" s="44"/>
      <c r="QXW236" s="44"/>
      <c r="QXX236" s="44"/>
      <c r="QXY236" s="44"/>
      <c r="QXZ236" s="44"/>
      <c r="QYA236" s="44"/>
      <c r="QYB236" s="44"/>
      <c r="QYC236" s="44"/>
      <c r="QYD236" s="44"/>
      <c r="QYE236" s="44"/>
      <c r="QYF236" s="44"/>
      <c r="QYG236" s="44"/>
      <c r="QYH236" s="44"/>
      <c r="QYI236" s="44"/>
      <c r="QYJ236" s="44"/>
      <c r="QYK236" s="44"/>
      <c r="QYL236" s="44"/>
      <c r="QYM236" s="44"/>
      <c r="QYN236" s="44"/>
      <c r="QYO236" s="44"/>
      <c r="QYP236" s="44"/>
      <c r="QYQ236" s="44"/>
      <c r="QYR236" s="44"/>
      <c r="QYS236" s="44"/>
      <c r="QYT236" s="44"/>
      <c r="QYU236" s="44"/>
      <c r="QYV236" s="44"/>
      <c r="QYW236" s="44"/>
      <c r="QYX236" s="44"/>
      <c r="QYY236" s="44"/>
      <c r="QYZ236" s="44"/>
      <c r="QZA236" s="44"/>
      <c r="QZB236" s="44"/>
      <c r="QZC236" s="44"/>
      <c r="QZD236" s="44"/>
      <c r="QZE236" s="44"/>
      <c r="QZF236" s="44"/>
      <c r="QZG236" s="44"/>
      <c r="QZH236" s="44"/>
      <c r="QZI236" s="44"/>
      <c r="QZJ236" s="44"/>
      <c r="QZK236" s="44"/>
      <c r="QZL236" s="44"/>
      <c r="QZM236" s="44"/>
      <c r="QZN236" s="44"/>
      <c r="QZO236" s="44"/>
      <c r="QZP236" s="44"/>
      <c r="QZQ236" s="44"/>
      <c r="QZR236" s="44"/>
      <c r="QZS236" s="44"/>
      <c r="QZT236" s="44"/>
      <c r="QZU236" s="44"/>
      <c r="QZV236" s="44"/>
      <c r="QZW236" s="44"/>
      <c r="QZX236" s="44"/>
      <c r="QZY236" s="44"/>
      <c r="QZZ236" s="44"/>
      <c r="RAA236" s="44"/>
      <c r="RAB236" s="44"/>
      <c r="RAC236" s="44"/>
      <c r="RAD236" s="44"/>
      <c r="RAE236" s="44"/>
      <c r="RAF236" s="44"/>
      <c r="RAG236" s="44"/>
      <c r="RAH236" s="44"/>
      <c r="RAI236" s="44"/>
      <c r="RAJ236" s="44"/>
      <c r="RAK236" s="44"/>
      <c r="RAL236" s="44"/>
      <c r="RAM236" s="44"/>
      <c r="RAN236" s="44"/>
      <c r="RAO236" s="44"/>
      <c r="RAP236" s="44"/>
      <c r="RAQ236" s="44"/>
      <c r="RAR236" s="44"/>
      <c r="RAS236" s="44"/>
      <c r="RAT236" s="44"/>
      <c r="RAU236" s="44"/>
      <c r="RAV236" s="44"/>
      <c r="RAW236" s="44"/>
      <c r="RAX236" s="44"/>
      <c r="RAY236" s="44"/>
      <c r="RAZ236" s="44"/>
      <c r="RBA236" s="44"/>
      <c r="RBB236" s="44"/>
      <c r="RBC236" s="44"/>
      <c r="RBD236" s="44"/>
      <c r="RBE236" s="44"/>
      <c r="RBF236" s="44"/>
      <c r="RBG236" s="44"/>
      <c r="RBH236" s="44"/>
      <c r="RBI236" s="44"/>
      <c r="RBJ236" s="44"/>
      <c r="RBK236" s="44"/>
      <c r="RBL236" s="44"/>
      <c r="RBM236" s="44"/>
      <c r="RBN236" s="44"/>
      <c r="RBO236" s="44"/>
      <c r="RBP236" s="44"/>
      <c r="RBQ236" s="44"/>
      <c r="RBR236" s="44"/>
      <c r="RBS236" s="44"/>
      <c r="RBT236" s="44"/>
      <c r="RBU236" s="44"/>
      <c r="RBV236" s="44"/>
      <c r="RBW236" s="44"/>
      <c r="RBX236" s="44"/>
      <c r="RBY236" s="44"/>
      <c r="RBZ236" s="44"/>
      <c r="RCA236" s="44"/>
      <c r="RCB236" s="44"/>
      <c r="RCC236" s="44"/>
      <c r="RCD236" s="44"/>
      <c r="RCE236" s="44"/>
      <c r="RCF236" s="44"/>
      <c r="RCG236" s="44"/>
      <c r="RCH236" s="44"/>
      <c r="RCI236" s="44"/>
      <c r="RCJ236" s="44"/>
      <c r="RCK236" s="44"/>
      <c r="RCL236" s="44"/>
      <c r="RCM236" s="44"/>
      <c r="RCN236" s="44"/>
      <c r="RCO236" s="44"/>
      <c r="RCP236" s="44"/>
      <c r="RCQ236" s="44"/>
      <c r="RCR236" s="44"/>
      <c r="RCS236" s="44"/>
      <c r="RCT236" s="44"/>
      <c r="RCU236" s="44"/>
      <c r="RCV236" s="44"/>
      <c r="RCW236" s="44"/>
      <c r="RCX236" s="44"/>
      <c r="RCY236" s="44"/>
      <c r="RCZ236" s="44"/>
      <c r="RDA236" s="44"/>
      <c r="RDB236" s="44"/>
      <c r="RDC236" s="44"/>
      <c r="RDD236" s="44"/>
      <c r="RDE236" s="44"/>
      <c r="RDF236" s="44"/>
      <c r="RDG236" s="44"/>
      <c r="RDH236" s="44"/>
      <c r="RDI236" s="44"/>
      <c r="RDJ236" s="44"/>
      <c r="RDK236" s="44"/>
      <c r="RDL236" s="44"/>
      <c r="RDM236" s="44"/>
      <c r="RDN236" s="44"/>
      <c r="RDO236" s="44"/>
      <c r="RDP236" s="44"/>
      <c r="RDQ236" s="44"/>
      <c r="RDR236" s="44"/>
      <c r="RDS236" s="44"/>
      <c r="RDT236" s="44"/>
      <c r="RDU236" s="44"/>
      <c r="RDV236" s="44"/>
      <c r="RDW236" s="44"/>
      <c r="RDX236" s="44"/>
      <c r="RDY236" s="44"/>
      <c r="RDZ236" s="44"/>
      <c r="REA236" s="44"/>
      <c r="REB236" s="44"/>
      <c r="REC236" s="44"/>
      <c r="RED236" s="44"/>
      <c r="REE236" s="44"/>
      <c r="REF236" s="44"/>
      <c r="REG236" s="44"/>
      <c r="REH236" s="44"/>
      <c r="REI236" s="44"/>
      <c r="REJ236" s="44"/>
      <c r="REK236" s="44"/>
      <c r="REL236" s="44"/>
      <c r="REM236" s="44"/>
      <c r="REN236" s="44"/>
      <c r="REO236" s="44"/>
      <c r="REP236" s="44"/>
      <c r="REQ236" s="44"/>
      <c r="RER236" s="44"/>
      <c r="RES236" s="44"/>
      <c r="RET236" s="44"/>
      <c r="REU236" s="44"/>
      <c r="REV236" s="44"/>
      <c r="REW236" s="44"/>
      <c r="REX236" s="44"/>
      <c r="REY236" s="44"/>
      <c r="REZ236" s="44"/>
      <c r="RFA236" s="44"/>
      <c r="RFB236" s="44"/>
      <c r="RFC236" s="44"/>
      <c r="RFD236" s="44"/>
      <c r="RFE236" s="44"/>
      <c r="RFF236" s="44"/>
      <c r="RFG236" s="44"/>
      <c r="RFH236" s="44"/>
      <c r="RFI236" s="44"/>
      <c r="RFJ236" s="44"/>
      <c r="RFK236" s="44"/>
      <c r="RFL236" s="44"/>
      <c r="RFM236" s="44"/>
      <c r="RFN236" s="44"/>
      <c r="RFO236" s="44"/>
      <c r="RFP236" s="44"/>
      <c r="RFQ236" s="44"/>
      <c r="RFR236" s="44"/>
      <c r="RFS236" s="44"/>
      <c r="RFT236" s="44"/>
      <c r="RFU236" s="44"/>
      <c r="RFV236" s="44"/>
      <c r="RFW236" s="44"/>
      <c r="RFX236" s="44"/>
      <c r="RFY236" s="44"/>
      <c r="RFZ236" s="44"/>
      <c r="RGA236" s="44"/>
      <c r="RGB236" s="44"/>
      <c r="RGC236" s="44"/>
      <c r="RGD236" s="44"/>
      <c r="RGE236" s="44"/>
      <c r="RGF236" s="44"/>
      <c r="RGG236" s="44"/>
      <c r="RGH236" s="44"/>
      <c r="RGI236" s="44"/>
      <c r="RGJ236" s="44"/>
      <c r="RGK236" s="44"/>
      <c r="RGL236" s="44"/>
      <c r="RGM236" s="44"/>
      <c r="RGN236" s="44"/>
      <c r="RGO236" s="44"/>
      <c r="RGP236" s="44"/>
      <c r="RGQ236" s="44"/>
      <c r="RGR236" s="44"/>
      <c r="RGS236" s="44"/>
      <c r="RGT236" s="44"/>
      <c r="RGU236" s="44"/>
      <c r="RGV236" s="44"/>
      <c r="RGW236" s="44"/>
      <c r="RGX236" s="44"/>
      <c r="RGY236" s="44"/>
      <c r="RGZ236" s="44"/>
      <c r="RHA236" s="44"/>
      <c r="RHB236" s="44"/>
      <c r="RHC236" s="44"/>
      <c r="RHD236" s="44"/>
      <c r="RHE236" s="44"/>
      <c r="RHF236" s="44"/>
      <c r="RHG236" s="44"/>
      <c r="RHH236" s="44"/>
      <c r="RHI236" s="44"/>
      <c r="RHJ236" s="44"/>
      <c r="RHK236" s="44"/>
      <c r="RHL236" s="44"/>
      <c r="RHM236" s="44"/>
      <c r="RHN236" s="44"/>
      <c r="RHO236" s="44"/>
      <c r="RHP236" s="44"/>
      <c r="RHQ236" s="44"/>
      <c r="RHR236" s="44"/>
      <c r="RHS236" s="44"/>
      <c r="RHT236" s="44"/>
      <c r="RHU236" s="44"/>
      <c r="RHV236" s="44"/>
      <c r="RHW236" s="44"/>
      <c r="RHX236" s="44"/>
      <c r="RHY236" s="44"/>
      <c r="RHZ236" s="44"/>
      <c r="RIA236" s="44"/>
      <c r="RIB236" s="44"/>
      <c r="RIC236" s="44"/>
      <c r="RID236" s="44"/>
      <c r="RIE236" s="44"/>
      <c r="RIF236" s="44"/>
      <c r="RIG236" s="44"/>
      <c r="RIH236" s="44"/>
      <c r="RII236" s="44"/>
      <c r="RIJ236" s="44"/>
      <c r="RIK236" s="44"/>
      <c r="RIL236" s="44"/>
      <c r="RIM236" s="44"/>
      <c r="RIN236" s="44"/>
      <c r="RIO236" s="44"/>
      <c r="RIP236" s="44"/>
      <c r="RIQ236" s="44"/>
      <c r="RIR236" s="44"/>
      <c r="RIS236" s="44"/>
      <c r="RIT236" s="44"/>
      <c r="RIU236" s="44"/>
      <c r="RIV236" s="44"/>
      <c r="RIW236" s="44"/>
      <c r="RIX236" s="44"/>
      <c r="RIY236" s="44"/>
      <c r="RIZ236" s="44"/>
      <c r="RJA236" s="44"/>
      <c r="RJB236" s="44"/>
      <c r="RJC236" s="44"/>
      <c r="RJD236" s="44"/>
      <c r="RJE236" s="44"/>
      <c r="RJF236" s="44"/>
      <c r="RJG236" s="44"/>
      <c r="RJH236" s="44"/>
      <c r="RJI236" s="44"/>
      <c r="RJJ236" s="44"/>
      <c r="RJK236" s="44"/>
      <c r="RJL236" s="44"/>
      <c r="RJM236" s="44"/>
      <c r="RJN236" s="44"/>
      <c r="RJO236" s="44"/>
      <c r="RJP236" s="44"/>
      <c r="RJQ236" s="44"/>
      <c r="RJR236" s="44"/>
      <c r="RJS236" s="44"/>
      <c r="RJT236" s="44"/>
      <c r="RJU236" s="44"/>
      <c r="RJV236" s="44"/>
      <c r="RJW236" s="44"/>
      <c r="RJX236" s="44"/>
      <c r="RJY236" s="44"/>
      <c r="RJZ236" s="44"/>
      <c r="RKA236" s="44"/>
      <c r="RKB236" s="44"/>
      <c r="RKC236" s="44"/>
      <c r="RKD236" s="44"/>
      <c r="RKE236" s="44"/>
      <c r="RKF236" s="44"/>
      <c r="RKG236" s="44"/>
      <c r="RKH236" s="44"/>
      <c r="RKI236" s="44"/>
      <c r="RKJ236" s="44"/>
      <c r="RKK236" s="44"/>
      <c r="RKL236" s="44"/>
      <c r="RKM236" s="44"/>
      <c r="RKN236" s="44"/>
      <c r="RKO236" s="44"/>
      <c r="RKP236" s="44"/>
      <c r="RKQ236" s="44"/>
      <c r="RKR236" s="44"/>
      <c r="RKS236" s="44"/>
      <c r="RKT236" s="44"/>
      <c r="RKU236" s="44"/>
      <c r="RKV236" s="44"/>
      <c r="RKW236" s="44"/>
      <c r="RKX236" s="44"/>
      <c r="RKY236" s="44"/>
      <c r="RKZ236" s="44"/>
      <c r="RLA236" s="44"/>
      <c r="RLB236" s="44"/>
      <c r="RLC236" s="44"/>
      <c r="RLD236" s="44"/>
      <c r="RLE236" s="44"/>
      <c r="RLF236" s="44"/>
      <c r="RLG236" s="44"/>
      <c r="RLH236" s="44"/>
      <c r="RLI236" s="44"/>
      <c r="RLJ236" s="44"/>
      <c r="RLK236" s="44"/>
      <c r="RLL236" s="44"/>
      <c r="RLM236" s="44"/>
      <c r="RLN236" s="44"/>
      <c r="RLO236" s="44"/>
      <c r="RLP236" s="44"/>
      <c r="RLQ236" s="44"/>
      <c r="RLR236" s="44"/>
      <c r="RLS236" s="44"/>
      <c r="RLT236" s="44"/>
      <c r="RLU236" s="44"/>
      <c r="RLV236" s="44"/>
      <c r="RLW236" s="44"/>
      <c r="RLX236" s="44"/>
      <c r="RLY236" s="44"/>
      <c r="RLZ236" s="44"/>
      <c r="RMA236" s="44"/>
      <c r="RMB236" s="44"/>
      <c r="RMC236" s="44"/>
      <c r="RMD236" s="44"/>
      <c r="RME236" s="44"/>
      <c r="RMF236" s="44"/>
      <c r="RMG236" s="44"/>
      <c r="RMH236" s="44"/>
      <c r="RMI236" s="44"/>
      <c r="RMJ236" s="44"/>
      <c r="RMK236" s="44"/>
      <c r="RML236" s="44"/>
      <c r="RMM236" s="44"/>
      <c r="RMN236" s="44"/>
      <c r="RMO236" s="44"/>
      <c r="RMP236" s="44"/>
      <c r="RMQ236" s="44"/>
      <c r="RMR236" s="44"/>
      <c r="RMS236" s="44"/>
      <c r="RMT236" s="44"/>
      <c r="RMU236" s="44"/>
      <c r="RMV236" s="44"/>
      <c r="RMW236" s="44"/>
      <c r="RMX236" s="44"/>
      <c r="RMY236" s="44"/>
      <c r="RMZ236" s="44"/>
      <c r="RNA236" s="44"/>
      <c r="RNB236" s="44"/>
      <c r="RNC236" s="44"/>
      <c r="RND236" s="44"/>
      <c r="RNE236" s="44"/>
      <c r="RNF236" s="44"/>
      <c r="RNG236" s="44"/>
      <c r="RNH236" s="44"/>
      <c r="RNI236" s="44"/>
      <c r="RNJ236" s="44"/>
      <c r="RNK236" s="44"/>
      <c r="RNL236" s="44"/>
      <c r="RNM236" s="44"/>
      <c r="RNN236" s="44"/>
      <c r="RNO236" s="44"/>
      <c r="RNP236" s="44"/>
      <c r="RNQ236" s="44"/>
      <c r="RNR236" s="44"/>
      <c r="RNS236" s="44"/>
      <c r="RNT236" s="44"/>
      <c r="RNU236" s="44"/>
      <c r="RNV236" s="44"/>
      <c r="RNW236" s="44"/>
      <c r="RNX236" s="44"/>
      <c r="RNY236" s="44"/>
      <c r="RNZ236" s="44"/>
      <c r="ROA236" s="44"/>
      <c r="ROB236" s="44"/>
      <c r="ROC236" s="44"/>
      <c r="ROD236" s="44"/>
      <c r="ROE236" s="44"/>
      <c r="ROF236" s="44"/>
      <c r="ROG236" s="44"/>
      <c r="ROH236" s="44"/>
      <c r="ROI236" s="44"/>
      <c r="ROJ236" s="44"/>
      <c r="ROK236" s="44"/>
      <c r="ROL236" s="44"/>
      <c r="ROM236" s="44"/>
      <c r="RON236" s="44"/>
      <c r="ROO236" s="44"/>
      <c r="ROP236" s="44"/>
      <c r="ROQ236" s="44"/>
      <c r="ROR236" s="44"/>
      <c r="ROS236" s="44"/>
      <c r="ROT236" s="44"/>
      <c r="ROU236" s="44"/>
      <c r="ROV236" s="44"/>
      <c r="ROW236" s="44"/>
      <c r="ROX236" s="44"/>
      <c r="ROY236" s="44"/>
      <c r="ROZ236" s="44"/>
      <c r="RPA236" s="44"/>
      <c r="RPB236" s="44"/>
      <c r="RPC236" s="44"/>
      <c r="RPD236" s="44"/>
      <c r="RPE236" s="44"/>
      <c r="RPF236" s="44"/>
      <c r="RPG236" s="44"/>
      <c r="RPH236" s="44"/>
      <c r="RPI236" s="44"/>
      <c r="RPJ236" s="44"/>
      <c r="RPK236" s="44"/>
      <c r="RPL236" s="44"/>
      <c r="RPM236" s="44"/>
      <c r="RPN236" s="44"/>
      <c r="RPO236" s="44"/>
      <c r="RPP236" s="44"/>
      <c r="RPQ236" s="44"/>
      <c r="RPR236" s="44"/>
      <c r="RPS236" s="44"/>
      <c r="RPT236" s="44"/>
      <c r="RPU236" s="44"/>
      <c r="RPV236" s="44"/>
      <c r="RPW236" s="44"/>
      <c r="RPX236" s="44"/>
      <c r="RPY236" s="44"/>
      <c r="RPZ236" s="44"/>
      <c r="RQA236" s="44"/>
      <c r="RQB236" s="44"/>
      <c r="RQC236" s="44"/>
      <c r="RQD236" s="44"/>
      <c r="RQE236" s="44"/>
      <c r="RQF236" s="44"/>
      <c r="RQG236" s="44"/>
      <c r="RQH236" s="44"/>
      <c r="RQI236" s="44"/>
      <c r="RQJ236" s="44"/>
      <c r="RQK236" s="44"/>
      <c r="RQL236" s="44"/>
      <c r="RQM236" s="44"/>
      <c r="RQN236" s="44"/>
      <c r="RQO236" s="44"/>
      <c r="RQP236" s="44"/>
      <c r="RQQ236" s="44"/>
      <c r="RQR236" s="44"/>
      <c r="RQS236" s="44"/>
      <c r="RQT236" s="44"/>
      <c r="RQU236" s="44"/>
      <c r="RQV236" s="44"/>
      <c r="RQW236" s="44"/>
      <c r="RQX236" s="44"/>
      <c r="RQY236" s="44"/>
      <c r="RQZ236" s="44"/>
      <c r="RRA236" s="44"/>
      <c r="RRB236" s="44"/>
      <c r="RRC236" s="44"/>
      <c r="RRD236" s="44"/>
      <c r="RRE236" s="44"/>
      <c r="RRF236" s="44"/>
      <c r="RRG236" s="44"/>
      <c r="RRH236" s="44"/>
      <c r="RRI236" s="44"/>
      <c r="RRJ236" s="44"/>
      <c r="RRK236" s="44"/>
      <c r="RRL236" s="44"/>
      <c r="RRM236" s="44"/>
      <c r="RRN236" s="44"/>
      <c r="RRO236" s="44"/>
      <c r="RRP236" s="44"/>
      <c r="RRQ236" s="44"/>
      <c r="RRR236" s="44"/>
      <c r="RRS236" s="44"/>
      <c r="RRT236" s="44"/>
      <c r="RRU236" s="44"/>
      <c r="RRV236" s="44"/>
      <c r="RRW236" s="44"/>
      <c r="RRX236" s="44"/>
      <c r="RRY236" s="44"/>
      <c r="RRZ236" s="44"/>
      <c r="RSA236" s="44"/>
      <c r="RSB236" s="44"/>
      <c r="RSC236" s="44"/>
      <c r="RSD236" s="44"/>
      <c r="RSE236" s="44"/>
      <c r="RSF236" s="44"/>
      <c r="RSG236" s="44"/>
      <c r="RSH236" s="44"/>
      <c r="RSI236" s="44"/>
      <c r="RSJ236" s="44"/>
      <c r="RSK236" s="44"/>
      <c r="RSL236" s="44"/>
      <c r="RSM236" s="44"/>
      <c r="RSN236" s="44"/>
      <c r="RSO236" s="44"/>
      <c r="RSP236" s="44"/>
      <c r="RSQ236" s="44"/>
      <c r="RSR236" s="44"/>
      <c r="RSS236" s="44"/>
      <c r="RST236" s="44"/>
      <c r="RSU236" s="44"/>
      <c r="RSV236" s="44"/>
      <c r="RSW236" s="44"/>
      <c r="RSX236" s="44"/>
      <c r="RSY236" s="44"/>
      <c r="RSZ236" s="44"/>
      <c r="RTA236" s="44"/>
      <c r="RTB236" s="44"/>
      <c r="RTC236" s="44"/>
      <c r="RTD236" s="44"/>
      <c r="RTE236" s="44"/>
      <c r="RTF236" s="44"/>
      <c r="RTG236" s="44"/>
      <c r="RTH236" s="44"/>
      <c r="RTI236" s="44"/>
      <c r="RTJ236" s="44"/>
      <c r="RTK236" s="44"/>
      <c r="RTL236" s="44"/>
      <c r="RTM236" s="44"/>
      <c r="RTN236" s="44"/>
      <c r="RTO236" s="44"/>
      <c r="RTP236" s="44"/>
      <c r="RTQ236" s="44"/>
      <c r="RTR236" s="44"/>
      <c r="RTS236" s="44"/>
      <c r="RTT236" s="44"/>
      <c r="RTU236" s="44"/>
      <c r="RTV236" s="44"/>
      <c r="RTW236" s="44"/>
      <c r="RTX236" s="44"/>
      <c r="RTY236" s="44"/>
      <c r="RTZ236" s="44"/>
      <c r="RUA236" s="44"/>
      <c r="RUB236" s="44"/>
      <c r="RUC236" s="44"/>
      <c r="RUD236" s="44"/>
      <c r="RUE236" s="44"/>
      <c r="RUF236" s="44"/>
      <c r="RUG236" s="44"/>
      <c r="RUH236" s="44"/>
      <c r="RUI236" s="44"/>
      <c r="RUJ236" s="44"/>
      <c r="RUK236" s="44"/>
      <c r="RUL236" s="44"/>
      <c r="RUM236" s="44"/>
      <c r="RUN236" s="44"/>
      <c r="RUO236" s="44"/>
      <c r="RUP236" s="44"/>
      <c r="RUQ236" s="44"/>
      <c r="RUR236" s="44"/>
      <c r="RUS236" s="44"/>
      <c r="RUT236" s="44"/>
      <c r="RUU236" s="44"/>
      <c r="RUV236" s="44"/>
      <c r="RUW236" s="44"/>
      <c r="RUX236" s="44"/>
      <c r="RUY236" s="44"/>
      <c r="RUZ236" s="44"/>
      <c r="RVA236" s="44"/>
      <c r="RVB236" s="44"/>
      <c r="RVC236" s="44"/>
      <c r="RVD236" s="44"/>
      <c r="RVE236" s="44"/>
      <c r="RVF236" s="44"/>
      <c r="RVG236" s="44"/>
      <c r="RVH236" s="44"/>
      <c r="RVI236" s="44"/>
      <c r="RVJ236" s="44"/>
      <c r="RVK236" s="44"/>
      <c r="RVL236" s="44"/>
      <c r="RVM236" s="44"/>
      <c r="RVN236" s="44"/>
      <c r="RVO236" s="44"/>
      <c r="RVP236" s="44"/>
      <c r="RVQ236" s="44"/>
      <c r="RVR236" s="44"/>
      <c r="RVS236" s="44"/>
      <c r="RVT236" s="44"/>
      <c r="RVU236" s="44"/>
      <c r="RVV236" s="44"/>
      <c r="RVW236" s="44"/>
      <c r="RVX236" s="44"/>
      <c r="RVY236" s="44"/>
      <c r="RVZ236" s="44"/>
      <c r="RWA236" s="44"/>
      <c r="RWB236" s="44"/>
      <c r="RWC236" s="44"/>
      <c r="RWD236" s="44"/>
      <c r="RWE236" s="44"/>
      <c r="RWF236" s="44"/>
      <c r="RWG236" s="44"/>
      <c r="RWH236" s="44"/>
      <c r="RWI236" s="44"/>
      <c r="RWJ236" s="44"/>
      <c r="RWK236" s="44"/>
      <c r="RWL236" s="44"/>
      <c r="RWM236" s="44"/>
      <c r="RWN236" s="44"/>
      <c r="RWO236" s="44"/>
      <c r="RWP236" s="44"/>
      <c r="RWQ236" s="44"/>
      <c r="RWR236" s="44"/>
      <c r="RWS236" s="44"/>
      <c r="RWT236" s="44"/>
      <c r="RWU236" s="44"/>
      <c r="RWV236" s="44"/>
      <c r="RWW236" s="44"/>
      <c r="RWX236" s="44"/>
      <c r="RWY236" s="44"/>
      <c r="RWZ236" s="44"/>
      <c r="RXA236" s="44"/>
      <c r="RXB236" s="44"/>
      <c r="RXC236" s="44"/>
      <c r="RXD236" s="44"/>
      <c r="RXE236" s="44"/>
      <c r="RXF236" s="44"/>
      <c r="RXG236" s="44"/>
      <c r="RXH236" s="44"/>
      <c r="RXI236" s="44"/>
      <c r="RXJ236" s="44"/>
      <c r="RXK236" s="44"/>
      <c r="RXL236" s="44"/>
      <c r="RXM236" s="44"/>
      <c r="RXN236" s="44"/>
      <c r="RXO236" s="44"/>
      <c r="RXP236" s="44"/>
      <c r="RXQ236" s="44"/>
      <c r="RXR236" s="44"/>
      <c r="RXS236" s="44"/>
      <c r="RXT236" s="44"/>
      <c r="RXU236" s="44"/>
      <c r="RXV236" s="44"/>
      <c r="RXW236" s="44"/>
      <c r="RXX236" s="44"/>
      <c r="RXY236" s="44"/>
      <c r="RXZ236" s="44"/>
      <c r="RYA236" s="44"/>
      <c r="RYB236" s="44"/>
      <c r="RYC236" s="44"/>
      <c r="RYD236" s="44"/>
      <c r="RYE236" s="44"/>
      <c r="RYF236" s="44"/>
      <c r="RYG236" s="44"/>
      <c r="RYH236" s="44"/>
      <c r="RYI236" s="44"/>
      <c r="RYJ236" s="44"/>
      <c r="RYK236" s="44"/>
      <c r="RYL236" s="44"/>
      <c r="RYM236" s="44"/>
      <c r="RYN236" s="44"/>
      <c r="RYO236" s="44"/>
      <c r="RYP236" s="44"/>
      <c r="RYQ236" s="44"/>
      <c r="RYR236" s="44"/>
      <c r="RYS236" s="44"/>
      <c r="RYT236" s="44"/>
      <c r="RYU236" s="44"/>
      <c r="RYV236" s="44"/>
      <c r="RYW236" s="44"/>
      <c r="RYX236" s="44"/>
      <c r="RYY236" s="44"/>
      <c r="RYZ236" s="44"/>
      <c r="RZA236" s="44"/>
      <c r="RZB236" s="44"/>
      <c r="RZC236" s="44"/>
      <c r="RZD236" s="44"/>
      <c r="RZE236" s="44"/>
      <c r="RZF236" s="44"/>
      <c r="RZG236" s="44"/>
      <c r="RZH236" s="44"/>
      <c r="RZI236" s="44"/>
      <c r="RZJ236" s="44"/>
      <c r="RZK236" s="44"/>
      <c r="RZL236" s="44"/>
      <c r="RZM236" s="44"/>
      <c r="RZN236" s="44"/>
      <c r="RZO236" s="44"/>
      <c r="RZP236" s="44"/>
      <c r="RZQ236" s="44"/>
      <c r="RZR236" s="44"/>
      <c r="RZS236" s="44"/>
      <c r="RZT236" s="44"/>
      <c r="RZU236" s="44"/>
      <c r="RZV236" s="44"/>
      <c r="RZW236" s="44"/>
      <c r="RZX236" s="44"/>
      <c r="RZY236" s="44"/>
      <c r="RZZ236" s="44"/>
      <c r="SAA236" s="44"/>
      <c r="SAB236" s="44"/>
      <c r="SAC236" s="44"/>
      <c r="SAD236" s="44"/>
      <c r="SAE236" s="44"/>
      <c r="SAF236" s="44"/>
      <c r="SAG236" s="44"/>
      <c r="SAH236" s="44"/>
      <c r="SAI236" s="44"/>
      <c r="SAJ236" s="44"/>
      <c r="SAK236" s="44"/>
      <c r="SAL236" s="44"/>
      <c r="SAM236" s="44"/>
      <c r="SAN236" s="44"/>
      <c r="SAO236" s="44"/>
      <c r="SAP236" s="44"/>
      <c r="SAQ236" s="44"/>
      <c r="SAR236" s="44"/>
      <c r="SAS236" s="44"/>
      <c r="SAT236" s="44"/>
      <c r="SAU236" s="44"/>
      <c r="SAV236" s="44"/>
      <c r="SAW236" s="44"/>
      <c r="SAX236" s="44"/>
      <c r="SAY236" s="44"/>
      <c r="SAZ236" s="44"/>
      <c r="SBA236" s="44"/>
      <c r="SBB236" s="44"/>
      <c r="SBC236" s="44"/>
      <c r="SBD236" s="44"/>
      <c r="SBE236" s="44"/>
      <c r="SBF236" s="44"/>
      <c r="SBG236" s="44"/>
      <c r="SBH236" s="44"/>
      <c r="SBI236" s="44"/>
      <c r="SBJ236" s="44"/>
      <c r="SBK236" s="44"/>
      <c r="SBL236" s="44"/>
      <c r="SBM236" s="44"/>
      <c r="SBN236" s="44"/>
      <c r="SBO236" s="44"/>
      <c r="SBP236" s="44"/>
      <c r="SBQ236" s="44"/>
      <c r="SBR236" s="44"/>
      <c r="SBS236" s="44"/>
      <c r="SBT236" s="44"/>
      <c r="SBU236" s="44"/>
      <c r="SBV236" s="44"/>
      <c r="SBW236" s="44"/>
      <c r="SBX236" s="44"/>
      <c r="SBY236" s="44"/>
      <c r="SBZ236" s="44"/>
      <c r="SCA236" s="44"/>
      <c r="SCB236" s="44"/>
      <c r="SCC236" s="44"/>
      <c r="SCD236" s="44"/>
      <c r="SCE236" s="44"/>
      <c r="SCF236" s="44"/>
      <c r="SCG236" s="44"/>
      <c r="SCH236" s="44"/>
      <c r="SCI236" s="44"/>
      <c r="SCJ236" s="44"/>
      <c r="SCK236" s="44"/>
      <c r="SCL236" s="44"/>
      <c r="SCM236" s="44"/>
      <c r="SCN236" s="44"/>
      <c r="SCO236" s="44"/>
      <c r="SCP236" s="44"/>
      <c r="SCQ236" s="44"/>
      <c r="SCR236" s="44"/>
      <c r="SCS236" s="44"/>
      <c r="SCT236" s="44"/>
      <c r="SCU236" s="44"/>
      <c r="SCV236" s="44"/>
      <c r="SCW236" s="44"/>
      <c r="SCX236" s="44"/>
      <c r="SCY236" s="44"/>
      <c r="SCZ236" s="44"/>
      <c r="SDA236" s="44"/>
      <c r="SDB236" s="44"/>
      <c r="SDC236" s="44"/>
      <c r="SDD236" s="44"/>
      <c r="SDE236" s="44"/>
      <c r="SDF236" s="44"/>
      <c r="SDG236" s="44"/>
      <c r="SDH236" s="44"/>
      <c r="SDI236" s="44"/>
      <c r="SDJ236" s="44"/>
      <c r="SDK236" s="44"/>
      <c r="SDL236" s="44"/>
      <c r="SDM236" s="44"/>
      <c r="SDN236" s="44"/>
      <c r="SDO236" s="44"/>
      <c r="SDP236" s="44"/>
      <c r="SDQ236" s="44"/>
      <c r="SDR236" s="44"/>
      <c r="SDS236" s="44"/>
      <c r="SDT236" s="44"/>
      <c r="SDU236" s="44"/>
      <c r="SDV236" s="44"/>
      <c r="SDW236" s="44"/>
      <c r="SDX236" s="44"/>
      <c r="SDY236" s="44"/>
      <c r="SDZ236" s="44"/>
      <c r="SEA236" s="44"/>
      <c r="SEB236" s="44"/>
      <c r="SEC236" s="44"/>
      <c r="SED236" s="44"/>
      <c r="SEE236" s="44"/>
      <c r="SEF236" s="44"/>
      <c r="SEG236" s="44"/>
      <c r="SEH236" s="44"/>
      <c r="SEI236" s="44"/>
      <c r="SEJ236" s="44"/>
      <c r="SEK236" s="44"/>
      <c r="SEL236" s="44"/>
      <c r="SEM236" s="44"/>
      <c r="SEN236" s="44"/>
      <c r="SEO236" s="44"/>
      <c r="SEP236" s="44"/>
      <c r="SEQ236" s="44"/>
      <c r="SER236" s="44"/>
      <c r="SES236" s="44"/>
      <c r="SET236" s="44"/>
      <c r="SEU236" s="44"/>
      <c r="SEV236" s="44"/>
      <c r="SEW236" s="44"/>
      <c r="SEX236" s="44"/>
      <c r="SEY236" s="44"/>
      <c r="SEZ236" s="44"/>
      <c r="SFA236" s="44"/>
      <c r="SFB236" s="44"/>
      <c r="SFC236" s="44"/>
      <c r="SFD236" s="44"/>
      <c r="SFE236" s="44"/>
      <c r="SFF236" s="44"/>
      <c r="SFG236" s="44"/>
      <c r="SFH236" s="44"/>
      <c r="SFI236" s="44"/>
      <c r="SFJ236" s="44"/>
      <c r="SFK236" s="44"/>
      <c r="SFL236" s="44"/>
      <c r="SFM236" s="44"/>
      <c r="SFN236" s="44"/>
      <c r="SFO236" s="44"/>
      <c r="SFP236" s="44"/>
      <c r="SFQ236" s="44"/>
      <c r="SFR236" s="44"/>
      <c r="SFS236" s="44"/>
      <c r="SFT236" s="44"/>
      <c r="SFU236" s="44"/>
      <c r="SFV236" s="44"/>
      <c r="SFW236" s="44"/>
      <c r="SFX236" s="44"/>
      <c r="SFY236" s="44"/>
      <c r="SFZ236" s="44"/>
      <c r="SGA236" s="44"/>
      <c r="SGB236" s="44"/>
      <c r="SGC236" s="44"/>
      <c r="SGD236" s="44"/>
      <c r="SGE236" s="44"/>
      <c r="SGF236" s="44"/>
      <c r="SGG236" s="44"/>
      <c r="SGH236" s="44"/>
      <c r="SGI236" s="44"/>
      <c r="SGJ236" s="44"/>
      <c r="SGK236" s="44"/>
      <c r="SGL236" s="44"/>
      <c r="SGM236" s="44"/>
      <c r="SGN236" s="44"/>
      <c r="SGO236" s="44"/>
      <c r="SGP236" s="44"/>
      <c r="SGQ236" s="44"/>
      <c r="SGR236" s="44"/>
      <c r="SGS236" s="44"/>
      <c r="SGT236" s="44"/>
      <c r="SGU236" s="44"/>
      <c r="SGV236" s="44"/>
      <c r="SGW236" s="44"/>
      <c r="SGX236" s="44"/>
      <c r="SGY236" s="44"/>
      <c r="SGZ236" s="44"/>
      <c r="SHA236" s="44"/>
      <c r="SHB236" s="44"/>
      <c r="SHC236" s="44"/>
      <c r="SHD236" s="44"/>
      <c r="SHE236" s="44"/>
      <c r="SHF236" s="44"/>
      <c r="SHG236" s="44"/>
      <c r="SHH236" s="44"/>
      <c r="SHI236" s="44"/>
      <c r="SHJ236" s="44"/>
      <c r="SHK236" s="44"/>
      <c r="SHL236" s="44"/>
      <c r="SHM236" s="44"/>
      <c r="SHN236" s="44"/>
      <c r="SHO236" s="44"/>
      <c r="SHP236" s="44"/>
      <c r="SHQ236" s="44"/>
      <c r="SHR236" s="44"/>
      <c r="SHS236" s="44"/>
      <c r="SHT236" s="44"/>
      <c r="SHU236" s="44"/>
      <c r="SHV236" s="44"/>
      <c r="SHW236" s="44"/>
      <c r="SHX236" s="44"/>
      <c r="SHY236" s="44"/>
      <c r="SHZ236" s="44"/>
      <c r="SIA236" s="44"/>
      <c r="SIB236" s="44"/>
      <c r="SIC236" s="44"/>
      <c r="SID236" s="44"/>
      <c r="SIE236" s="44"/>
      <c r="SIF236" s="44"/>
      <c r="SIG236" s="44"/>
      <c r="SIH236" s="44"/>
      <c r="SII236" s="44"/>
      <c r="SIJ236" s="44"/>
      <c r="SIK236" s="44"/>
      <c r="SIL236" s="44"/>
      <c r="SIM236" s="44"/>
      <c r="SIN236" s="44"/>
      <c r="SIO236" s="44"/>
      <c r="SIP236" s="44"/>
      <c r="SIQ236" s="44"/>
      <c r="SIR236" s="44"/>
      <c r="SIS236" s="44"/>
      <c r="SIT236" s="44"/>
      <c r="SIU236" s="44"/>
      <c r="SIV236" s="44"/>
      <c r="SIW236" s="44"/>
      <c r="SIX236" s="44"/>
      <c r="SIY236" s="44"/>
      <c r="SIZ236" s="44"/>
      <c r="SJA236" s="44"/>
      <c r="SJB236" s="44"/>
      <c r="SJC236" s="44"/>
      <c r="SJD236" s="44"/>
      <c r="SJE236" s="44"/>
      <c r="SJF236" s="44"/>
      <c r="SJG236" s="44"/>
      <c r="SJH236" s="44"/>
      <c r="SJI236" s="44"/>
      <c r="SJJ236" s="44"/>
      <c r="SJK236" s="44"/>
      <c r="SJL236" s="44"/>
      <c r="SJM236" s="44"/>
      <c r="SJN236" s="44"/>
      <c r="SJO236" s="44"/>
      <c r="SJP236" s="44"/>
      <c r="SJQ236" s="44"/>
      <c r="SJR236" s="44"/>
      <c r="SJS236" s="44"/>
      <c r="SJT236" s="44"/>
      <c r="SJU236" s="44"/>
      <c r="SJV236" s="44"/>
      <c r="SJW236" s="44"/>
      <c r="SJX236" s="44"/>
      <c r="SJY236" s="44"/>
      <c r="SJZ236" s="44"/>
      <c r="SKA236" s="44"/>
      <c r="SKB236" s="44"/>
      <c r="SKC236" s="44"/>
      <c r="SKD236" s="44"/>
      <c r="SKE236" s="44"/>
      <c r="SKF236" s="44"/>
      <c r="SKG236" s="44"/>
      <c r="SKH236" s="44"/>
      <c r="SKI236" s="44"/>
      <c r="SKJ236" s="44"/>
      <c r="SKK236" s="44"/>
      <c r="SKL236" s="44"/>
      <c r="SKM236" s="44"/>
      <c r="SKN236" s="44"/>
      <c r="SKO236" s="44"/>
      <c r="SKP236" s="44"/>
      <c r="SKQ236" s="44"/>
      <c r="SKR236" s="44"/>
      <c r="SKS236" s="44"/>
      <c r="SKT236" s="44"/>
      <c r="SKU236" s="44"/>
      <c r="SKV236" s="44"/>
      <c r="SKW236" s="44"/>
      <c r="SKX236" s="44"/>
      <c r="SKY236" s="44"/>
      <c r="SKZ236" s="44"/>
      <c r="SLA236" s="44"/>
      <c r="SLB236" s="44"/>
      <c r="SLC236" s="44"/>
      <c r="SLD236" s="44"/>
      <c r="SLE236" s="44"/>
      <c r="SLF236" s="44"/>
      <c r="SLG236" s="44"/>
      <c r="SLH236" s="44"/>
      <c r="SLI236" s="44"/>
      <c r="SLJ236" s="44"/>
      <c r="SLK236" s="44"/>
      <c r="SLL236" s="44"/>
      <c r="SLM236" s="44"/>
      <c r="SLN236" s="44"/>
      <c r="SLO236" s="44"/>
      <c r="SLP236" s="44"/>
      <c r="SLQ236" s="44"/>
      <c r="SLR236" s="44"/>
      <c r="SLS236" s="44"/>
      <c r="SLT236" s="44"/>
      <c r="SLU236" s="44"/>
      <c r="SLV236" s="44"/>
      <c r="SLW236" s="44"/>
      <c r="SLX236" s="44"/>
      <c r="SLY236" s="44"/>
      <c r="SLZ236" s="44"/>
      <c r="SMA236" s="44"/>
      <c r="SMB236" s="44"/>
      <c r="SMC236" s="44"/>
      <c r="SMD236" s="44"/>
      <c r="SME236" s="44"/>
      <c r="SMF236" s="44"/>
      <c r="SMG236" s="44"/>
      <c r="SMH236" s="44"/>
      <c r="SMI236" s="44"/>
      <c r="SMJ236" s="44"/>
      <c r="SMK236" s="44"/>
      <c r="SML236" s="44"/>
      <c r="SMM236" s="44"/>
      <c r="SMN236" s="44"/>
      <c r="SMO236" s="44"/>
      <c r="SMP236" s="44"/>
      <c r="SMQ236" s="44"/>
      <c r="SMR236" s="44"/>
      <c r="SMS236" s="44"/>
      <c r="SMT236" s="44"/>
      <c r="SMU236" s="44"/>
      <c r="SMV236" s="44"/>
      <c r="SMW236" s="44"/>
      <c r="SMX236" s="44"/>
      <c r="SMY236" s="44"/>
      <c r="SMZ236" s="44"/>
      <c r="SNA236" s="44"/>
      <c r="SNB236" s="44"/>
      <c r="SNC236" s="44"/>
      <c r="SND236" s="44"/>
      <c r="SNE236" s="44"/>
      <c r="SNF236" s="44"/>
      <c r="SNG236" s="44"/>
      <c r="SNH236" s="44"/>
      <c r="SNI236" s="44"/>
      <c r="SNJ236" s="44"/>
      <c r="SNK236" s="44"/>
      <c r="SNL236" s="44"/>
      <c r="SNM236" s="44"/>
      <c r="SNN236" s="44"/>
      <c r="SNO236" s="44"/>
      <c r="SNP236" s="44"/>
      <c r="SNQ236" s="44"/>
      <c r="SNR236" s="44"/>
      <c r="SNS236" s="44"/>
      <c r="SNT236" s="44"/>
      <c r="SNU236" s="44"/>
      <c r="SNV236" s="44"/>
      <c r="SNW236" s="44"/>
      <c r="SNX236" s="44"/>
      <c r="SNY236" s="44"/>
      <c r="SNZ236" s="44"/>
      <c r="SOA236" s="44"/>
      <c r="SOB236" s="44"/>
      <c r="SOC236" s="44"/>
      <c r="SOD236" s="44"/>
      <c r="SOE236" s="44"/>
      <c r="SOF236" s="44"/>
      <c r="SOG236" s="44"/>
      <c r="SOH236" s="44"/>
      <c r="SOI236" s="44"/>
      <c r="SOJ236" s="44"/>
      <c r="SOK236" s="44"/>
      <c r="SOL236" s="44"/>
      <c r="SOM236" s="44"/>
      <c r="SON236" s="44"/>
      <c r="SOO236" s="44"/>
      <c r="SOP236" s="44"/>
      <c r="SOQ236" s="44"/>
      <c r="SOR236" s="44"/>
      <c r="SOS236" s="44"/>
      <c r="SOT236" s="44"/>
      <c r="SOU236" s="44"/>
      <c r="SOV236" s="44"/>
      <c r="SOW236" s="44"/>
      <c r="SOX236" s="44"/>
      <c r="SOY236" s="44"/>
      <c r="SOZ236" s="44"/>
      <c r="SPA236" s="44"/>
      <c r="SPB236" s="44"/>
      <c r="SPC236" s="44"/>
      <c r="SPD236" s="44"/>
      <c r="SPE236" s="44"/>
      <c r="SPF236" s="44"/>
      <c r="SPG236" s="44"/>
      <c r="SPH236" s="44"/>
      <c r="SPI236" s="44"/>
      <c r="SPJ236" s="44"/>
      <c r="SPK236" s="44"/>
      <c r="SPL236" s="44"/>
      <c r="SPM236" s="44"/>
      <c r="SPN236" s="44"/>
      <c r="SPO236" s="44"/>
      <c r="SPP236" s="44"/>
      <c r="SPQ236" s="44"/>
      <c r="SPR236" s="44"/>
      <c r="SPS236" s="44"/>
      <c r="SPT236" s="44"/>
      <c r="SPU236" s="44"/>
      <c r="SPV236" s="44"/>
      <c r="SPW236" s="44"/>
      <c r="SPX236" s="44"/>
      <c r="SPY236" s="44"/>
      <c r="SPZ236" s="44"/>
      <c r="SQA236" s="44"/>
      <c r="SQB236" s="44"/>
      <c r="SQC236" s="44"/>
      <c r="SQD236" s="44"/>
      <c r="SQE236" s="44"/>
      <c r="SQF236" s="44"/>
      <c r="SQG236" s="44"/>
      <c r="SQH236" s="44"/>
      <c r="SQI236" s="44"/>
      <c r="SQJ236" s="44"/>
      <c r="SQK236" s="44"/>
      <c r="SQL236" s="44"/>
      <c r="SQM236" s="44"/>
      <c r="SQN236" s="44"/>
      <c r="SQO236" s="44"/>
      <c r="SQP236" s="44"/>
      <c r="SQQ236" s="44"/>
      <c r="SQR236" s="44"/>
      <c r="SQS236" s="44"/>
      <c r="SQT236" s="44"/>
      <c r="SQU236" s="44"/>
      <c r="SQV236" s="44"/>
      <c r="SQW236" s="44"/>
      <c r="SQX236" s="44"/>
      <c r="SQY236" s="44"/>
      <c r="SQZ236" s="44"/>
      <c r="SRA236" s="44"/>
      <c r="SRB236" s="44"/>
      <c r="SRC236" s="44"/>
      <c r="SRD236" s="44"/>
      <c r="SRE236" s="44"/>
      <c r="SRF236" s="44"/>
      <c r="SRG236" s="44"/>
      <c r="SRH236" s="44"/>
      <c r="SRI236" s="44"/>
      <c r="SRJ236" s="44"/>
      <c r="SRK236" s="44"/>
      <c r="SRL236" s="44"/>
      <c r="SRM236" s="44"/>
      <c r="SRN236" s="44"/>
      <c r="SRO236" s="44"/>
      <c r="SRP236" s="44"/>
      <c r="SRQ236" s="44"/>
      <c r="SRR236" s="44"/>
      <c r="SRS236" s="44"/>
      <c r="SRT236" s="44"/>
      <c r="SRU236" s="44"/>
      <c r="SRV236" s="44"/>
      <c r="SRW236" s="44"/>
      <c r="SRX236" s="44"/>
      <c r="SRY236" s="44"/>
      <c r="SRZ236" s="44"/>
      <c r="SSA236" s="44"/>
      <c r="SSB236" s="44"/>
      <c r="SSC236" s="44"/>
      <c r="SSD236" s="44"/>
      <c r="SSE236" s="44"/>
      <c r="SSF236" s="44"/>
      <c r="SSG236" s="44"/>
      <c r="SSH236" s="44"/>
      <c r="SSI236" s="44"/>
      <c r="SSJ236" s="44"/>
      <c r="SSK236" s="44"/>
      <c r="SSL236" s="44"/>
      <c r="SSM236" s="44"/>
      <c r="SSN236" s="44"/>
      <c r="SSO236" s="44"/>
      <c r="SSP236" s="44"/>
      <c r="SSQ236" s="44"/>
      <c r="SSR236" s="44"/>
      <c r="SSS236" s="44"/>
      <c r="SST236" s="44"/>
      <c r="SSU236" s="44"/>
      <c r="SSV236" s="44"/>
      <c r="SSW236" s="44"/>
      <c r="SSX236" s="44"/>
      <c r="SSY236" s="44"/>
      <c r="SSZ236" s="44"/>
      <c r="STA236" s="44"/>
      <c r="STB236" s="44"/>
      <c r="STC236" s="44"/>
      <c r="STD236" s="44"/>
      <c r="STE236" s="44"/>
      <c r="STF236" s="44"/>
      <c r="STG236" s="44"/>
      <c r="STH236" s="44"/>
      <c r="STI236" s="44"/>
      <c r="STJ236" s="44"/>
      <c r="STK236" s="44"/>
      <c r="STL236" s="44"/>
      <c r="STM236" s="44"/>
      <c r="STN236" s="44"/>
      <c r="STO236" s="44"/>
      <c r="STP236" s="44"/>
      <c r="STQ236" s="44"/>
      <c r="STR236" s="44"/>
      <c r="STS236" s="44"/>
      <c r="STT236" s="44"/>
      <c r="STU236" s="44"/>
      <c r="STV236" s="44"/>
      <c r="STW236" s="44"/>
      <c r="STX236" s="44"/>
      <c r="STY236" s="44"/>
      <c r="STZ236" s="44"/>
      <c r="SUA236" s="44"/>
      <c r="SUB236" s="44"/>
      <c r="SUC236" s="44"/>
      <c r="SUD236" s="44"/>
      <c r="SUE236" s="44"/>
      <c r="SUF236" s="44"/>
      <c r="SUG236" s="44"/>
      <c r="SUH236" s="44"/>
      <c r="SUI236" s="44"/>
      <c r="SUJ236" s="44"/>
      <c r="SUK236" s="44"/>
      <c r="SUL236" s="44"/>
      <c r="SUM236" s="44"/>
      <c r="SUN236" s="44"/>
      <c r="SUO236" s="44"/>
      <c r="SUP236" s="44"/>
      <c r="SUQ236" s="44"/>
      <c r="SUR236" s="44"/>
      <c r="SUS236" s="44"/>
      <c r="SUT236" s="44"/>
      <c r="SUU236" s="44"/>
      <c r="SUV236" s="44"/>
      <c r="SUW236" s="44"/>
      <c r="SUX236" s="44"/>
      <c r="SUY236" s="44"/>
      <c r="SUZ236" s="44"/>
      <c r="SVA236" s="44"/>
      <c r="SVB236" s="44"/>
      <c r="SVC236" s="44"/>
      <c r="SVD236" s="44"/>
      <c r="SVE236" s="44"/>
      <c r="SVF236" s="44"/>
      <c r="SVG236" s="44"/>
      <c r="SVH236" s="44"/>
      <c r="SVI236" s="44"/>
      <c r="SVJ236" s="44"/>
      <c r="SVK236" s="44"/>
      <c r="SVL236" s="44"/>
      <c r="SVM236" s="44"/>
      <c r="SVN236" s="44"/>
      <c r="SVO236" s="44"/>
      <c r="SVP236" s="44"/>
      <c r="SVQ236" s="44"/>
      <c r="SVR236" s="44"/>
      <c r="SVS236" s="44"/>
      <c r="SVT236" s="44"/>
      <c r="SVU236" s="44"/>
      <c r="SVV236" s="44"/>
      <c r="SVW236" s="44"/>
      <c r="SVX236" s="44"/>
      <c r="SVY236" s="44"/>
      <c r="SVZ236" s="44"/>
      <c r="SWA236" s="44"/>
      <c r="SWB236" s="44"/>
      <c r="SWC236" s="44"/>
      <c r="SWD236" s="44"/>
      <c r="SWE236" s="44"/>
      <c r="SWF236" s="44"/>
      <c r="SWG236" s="44"/>
      <c r="SWH236" s="44"/>
      <c r="SWI236" s="44"/>
      <c r="SWJ236" s="44"/>
      <c r="SWK236" s="44"/>
      <c r="SWL236" s="44"/>
      <c r="SWM236" s="44"/>
      <c r="SWN236" s="44"/>
      <c r="SWO236" s="44"/>
      <c r="SWP236" s="44"/>
      <c r="SWQ236" s="44"/>
      <c r="SWR236" s="44"/>
      <c r="SWS236" s="44"/>
      <c r="SWT236" s="44"/>
      <c r="SWU236" s="44"/>
      <c r="SWV236" s="44"/>
      <c r="SWW236" s="44"/>
      <c r="SWX236" s="44"/>
      <c r="SWY236" s="44"/>
      <c r="SWZ236" s="44"/>
      <c r="SXA236" s="44"/>
      <c r="SXB236" s="44"/>
      <c r="SXC236" s="44"/>
      <c r="SXD236" s="44"/>
      <c r="SXE236" s="44"/>
      <c r="SXF236" s="44"/>
      <c r="SXG236" s="44"/>
      <c r="SXH236" s="44"/>
      <c r="SXI236" s="44"/>
      <c r="SXJ236" s="44"/>
      <c r="SXK236" s="44"/>
      <c r="SXL236" s="44"/>
      <c r="SXM236" s="44"/>
      <c r="SXN236" s="44"/>
      <c r="SXO236" s="44"/>
      <c r="SXP236" s="44"/>
      <c r="SXQ236" s="44"/>
      <c r="SXR236" s="44"/>
      <c r="SXS236" s="44"/>
      <c r="SXT236" s="44"/>
      <c r="SXU236" s="44"/>
      <c r="SXV236" s="44"/>
      <c r="SXW236" s="44"/>
      <c r="SXX236" s="44"/>
      <c r="SXY236" s="44"/>
      <c r="SXZ236" s="44"/>
      <c r="SYA236" s="44"/>
      <c r="SYB236" s="44"/>
      <c r="SYC236" s="44"/>
      <c r="SYD236" s="44"/>
      <c r="SYE236" s="44"/>
      <c r="SYF236" s="44"/>
      <c r="SYG236" s="44"/>
      <c r="SYH236" s="44"/>
      <c r="SYI236" s="44"/>
      <c r="SYJ236" s="44"/>
      <c r="SYK236" s="44"/>
      <c r="SYL236" s="44"/>
      <c r="SYM236" s="44"/>
      <c r="SYN236" s="44"/>
      <c r="SYO236" s="44"/>
      <c r="SYP236" s="44"/>
      <c r="SYQ236" s="44"/>
      <c r="SYR236" s="44"/>
      <c r="SYS236" s="44"/>
      <c r="SYT236" s="44"/>
      <c r="SYU236" s="44"/>
      <c r="SYV236" s="44"/>
      <c r="SYW236" s="44"/>
      <c r="SYX236" s="44"/>
      <c r="SYY236" s="44"/>
      <c r="SYZ236" s="44"/>
      <c r="SZA236" s="44"/>
      <c r="SZB236" s="44"/>
      <c r="SZC236" s="44"/>
      <c r="SZD236" s="44"/>
      <c r="SZE236" s="44"/>
      <c r="SZF236" s="44"/>
      <c r="SZG236" s="44"/>
      <c r="SZH236" s="44"/>
      <c r="SZI236" s="44"/>
      <c r="SZJ236" s="44"/>
      <c r="SZK236" s="44"/>
      <c r="SZL236" s="44"/>
      <c r="SZM236" s="44"/>
      <c r="SZN236" s="44"/>
      <c r="SZO236" s="44"/>
      <c r="SZP236" s="44"/>
      <c r="SZQ236" s="44"/>
      <c r="SZR236" s="44"/>
      <c r="SZS236" s="44"/>
      <c r="SZT236" s="44"/>
      <c r="SZU236" s="44"/>
      <c r="SZV236" s="44"/>
      <c r="SZW236" s="44"/>
      <c r="SZX236" s="44"/>
      <c r="SZY236" s="44"/>
      <c r="SZZ236" s="44"/>
      <c r="TAA236" s="44"/>
      <c r="TAB236" s="44"/>
      <c r="TAC236" s="44"/>
      <c r="TAD236" s="44"/>
      <c r="TAE236" s="44"/>
      <c r="TAF236" s="44"/>
      <c r="TAG236" s="44"/>
      <c r="TAH236" s="44"/>
      <c r="TAI236" s="44"/>
      <c r="TAJ236" s="44"/>
      <c r="TAK236" s="44"/>
      <c r="TAL236" s="44"/>
      <c r="TAM236" s="44"/>
      <c r="TAN236" s="44"/>
      <c r="TAO236" s="44"/>
      <c r="TAP236" s="44"/>
      <c r="TAQ236" s="44"/>
      <c r="TAR236" s="44"/>
      <c r="TAS236" s="44"/>
      <c r="TAT236" s="44"/>
      <c r="TAU236" s="44"/>
      <c r="TAV236" s="44"/>
      <c r="TAW236" s="44"/>
      <c r="TAX236" s="44"/>
      <c r="TAY236" s="44"/>
      <c r="TAZ236" s="44"/>
      <c r="TBA236" s="44"/>
      <c r="TBB236" s="44"/>
      <c r="TBC236" s="44"/>
      <c r="TBD236" s="44"/>
      <c r="TBE236" s="44"/>
      <c r="TBF236" s="44"/>
      <c r="TBG236" s="44"/>
      <c r="TBH236" s="44"/>
      <c r="TBI236" s="44"/>
      <c r="TBJ236" s="44"/>
      <c r="TBK236" s="44"/>
      <c r="TBL236" s="44"/>
      <c r="TBM236" s="44"/>
      <c r="TBN236" s="44"/>
      <c r="TBO236" s="44"/>
      <c r="TBP236" s="44"/>
      <c r="TBQ236" s="44"/>
      <c r="TBR236" s="44"/>
      <c r="TBS236" s="44"/>
      <c r="TBT236" s="44"/>
      <c r="TBU236" s="44"/>
      <c r="TBV236" s="44"/>
      <c r="TBW236" s="44"/>
      <c r="TBX236" s="44"/>
      <c r="TBY236" s="44"/>
      <c r="TBZ236" s="44"/>
      <c r="TCA236" s="44"/>
      <c r="TCB236" s="44"/>
      <c r="TCC236" s="44"/>
      <c r="TCD236" s="44"/>
      <c r="TCE236" s="44"/>
      <c r="TCF236" s="44"/>
      <c r="TCG236" s="44"/>
      <c r="TCH236" s="44"/>
      <c r="TCI236" s="44"/>
      <c r="TCJ236" s="44"/>
      <c r="TCK236" s="44"/>
      <c r="TCL236" s="44"/>
      <c r="TCM236" s="44"/>
      <c r="TCN236" s="44"/>
      <c r="TCO236" s="44"/>
      <c r="TCP236" s="44"/>
      <c r="TCQ236" s="44"/>
      <c r="TCR236" s="44"/>
      <c r="TCS236" s="44"/>
      <c r="TCT236" s="44"/>
      <c r="TCU236" s="44"/>
      <c r="TCV236" s="44"/>
      <c r="TCW236" s="44"/>
      <c r="TCX236" s="44"/>
      <c r="TCY236" s="44"/>
      <c r="TCZ236" s="44"/>
      <c r="TDA236" s="44"/>
      <c r="TDB236" s="44"/>
      <c r="TDC236" s="44"/>
      <c r="TDD236" s="44"/>
      <c r="TDE236" s="44"/>
      <c r="TDF236" s="44"/>
      <c r="TDG236" s="44"/>
      <c r="TDH236" s="44"/>
      <c r="TDI236" s="44"/>
      <c r="TDJ236" s="44"/>
      <c r="TDK236" s="44"/>
      <c r="TDL236" s="44"/>
      <c r="TDM236" s="44"/>
      <c r="TDN236" s="44"/>
      <c r="TDO236" s="44"/>
      <c r="TDP236" s="44"/>
      <c r="TDQ236" s="44"/>
      <c r="TDR236" s="44"/>
      <c r="TDS236" s="44"/>
      <c r="TDT236" s="44"/>
      <c r="TDU236" s="44"/>
      <c r="TDV236" s="44"/>
      <c r="TDW236" s="44"/>
      <c r="TDX236" s="44"/>
      <c r="TDY236" s="44"/>
      <c r="TDZ236" s="44"/>
      <c r="TEA236" s="44"/>
      <c r="TEB236" s="44"/>
      <c r="TEC236" s="44"/>
      <c r="TED236" s="44"/>
      <c r="TEE236" s="44"/>
      <c r="TEF236" s="44"/>
      <c r="TEG236" s="44"/>
      <c r="TEH236" s="44"/>
      <c r="TEI236" s="44"/>
      <c r="TEJ236" s="44"/>
      <c r="TEK236" s="44"/>
      <c r="TEL236" s="44"/>
      <c r="TEM236" s="44"/>
      <c r="TEN236" s="44"/>
      <c r="TEO236" s="44"/>
      <c r="TEP236" s="44"/>
      <c r="TEQ236" s="44"/>
      <c r="TER236" s="44"/>
      <c r="TES236" s="44"/>
      <c r="TET236" s="44"/>
      <c r="TEU236" s="44"/>
      <c r="TEV236" s="44"/>
      <c r="TEW236" s="44"/>
      <c r="TEX236" s="44"/>
      <c r="TEY236" s="44"/>
      <c r="TEZ236" s="44"/>
      <c r="TFA236" s="44"/>
      <c r="TFB236" s="44"/>
      <c r="TFC236" s="44"/>
      <c r="TFD236" s="44"/>
      <c r="TFE236" s="44"/>
      <c r="TFF236" s="44"/>
      <c r="TFG236" s="44"/>
      <c r="TFH236" s="44"/>
      <c r="TFI236" s="44"/>
      <c r="TFJ236" s="44"/>
      <c r="TFK236" s="44"/>
      <c r="TFL236" s="44"/>
      <c r="TFM236" s="44"/>
      <c r="TFN236" s="44"/>
      <c r="TFO236" s="44"/>
      <c r="TFP236" s="44"/>
      <c r="TFQ236" s="44"/>
      <c r="TFR236" s="44"/>
      <c r="TFS236" s="44"/>
      <c r="TFT236" s="44"/>
      <c r="TFU236" s="44"/>
      <c r="TFV236" s="44"/>
      <c r="TFW236" s="44"/>
      <c r="TFX236" s="44"/>
      <c r="TFY236" s="44"/>
      <c r="TFZ236" s="44"/>
      <c r="TGA236" s="44"/>
      <c r="TGB236" s="44"/>
      <c r="TGC236" s="44"/>
      <c r="TGD236" s="44"/>
      <c r="TGE236" s="44"/>
      <c r="TGF236" s="44"/>
      <c r="TGG236" s="44"/>
      <c r="TGH236" s="44"/>
      <c r="TGI236" s="44"/>
      <c r="TGJ236" s="44"/>
      <c r="TGK236" s="44"/>
      <c r="TGL236" s="44"/>
      <c r="TGM236" s="44"/>
      <c r="TGN236" s="44"/>
      <c r="TGO236" s="44"/>
      <c r="TGP236" s="44"/>
      <c r="TGQ236" s="44"/>
      <c r="TGR236" s="44"/>
      <c r="TGS236" s="44"/>
      <c r="TGT236" s="44"/>
      <c r="TGU236" s="44"/>
      <c r="TGV236" s="44"/>
      <c r="TGW236" s="44"/>
      <c r="TGX236" s="44"/>
      <c r="TGY236" s="44"/>
      <c r="TGZ236" s="44"/>
      <c r="THA236" s="44"/>
      <c r="THB236" s="44"/>
      <c r="THC236" s="44"/>
      <c r="THD236" s="44"/>
      <c r="THE236" s="44"/>
      <c r="THF236" s="44"/>
      <c r="THG236" s="44"/>
      <c r="THH236" s="44"/>
      <c r="THI236" s="44"/>
      <c r="THJ236" s="44"/>
      <c r="THK236" s="44"/>
      <c r="THL236" s="44"/>
      <c r="THM236" s="44"/>
      <c r="THN236" s="44"/>
      <c r="THO236" s="44"/>
      <c r="THP236" s="44"/>
      <c r="THQ236" s="44"/>
      <c r="THR236" s="44"/>
      <c r="THS236" s="44"/>
      <c r="THT236" s="44"/>
      <c r="THU236" s="44"/>
      <c r="THV236" s="44"/>
      <c r="THW236" s="44"/>
      <c r="THX236" s="44"/>
      <c r="THY236" s="44"/>
      <c r="THZ236" s="44"/>
      <c r="TIA236" s="44"/>
      <c r="TIB236" s="44"/>
      <c r="TIC236" s="44"/>
      <c r="TID236" s="44"/>
      <c r="TIE236" s="44"/>
      <c r="TIF236" s="44"/>
      <c r="TIG236" s="44"/>
      <c r="TIH236" s="44"/>
      <c r="TII236" s="44"/>
      <c r="TIJ236" s="44"/>
      <c r="TIK236" s="44"/>
      <c r="TIL236" s="44"/>
      <c r="TIM236" s="44"/>
      <c r="TIN236" s="44"/>
      <c r="TIO236" s="44"/>
      <c r="TIP236" s="44"/>
      <c r="TIQ236" s="44"/>
      <c r="TIR236" s="44"/>
      <c r="TIS236" s="44"/>
      <c r="TIT236" s="44"/>
      <c r="TIU236" s="44"/>
      <c r="TIV236" s="44"/>
      <c r="TIW236" s="44"/>
      <c r="TIX236" s="44"/>
      <c r="TIY236" s="44"/>
      <c r="TIZ236" s="44"/>
      <c r="TJA236" s="44"/>
      <c r="TJB236" s="44"/>
      <c r="TJC236" s="44"/>
      <c r="TJD236" s="44"/>
      <c r="TJE236" s="44"/>
      <c r="TJF236" s="44"/>
      <c r="TJG236" s="44"/>
      <c r="TJH236" s="44"/>
      <c r="TJI236" s="44"/>
      <c r="TJJ236" s="44"/>
      <c r="TJK236" s="44"/>
      <c r="TJL236" s="44"/>
      <c r="TJM236" s="44"/>
      <c r="TJN236" s="44"/>
      <c r="TJO236" s="44"/>
      <c r="TJP236" s="44"/>
      <c r="TJQ236" s="44"/>
      <c r="TJR236" s="44"/>
      <c r="TJS236" s="44"/>
      <c r="TJT236" s="44"/>
      <c r="TJU236" s="44"/>
      <c r="TJV236" s="44"/>
      <c r="TJW236" s="44"/>
      <c r="TJX236" s="44"/>
      <c r="TJY236" s="44"/>
      <c r="TJZ236" s="44"/>
      <c r="TKA236" s="44"/>
      <c r="TKB236" s="44"/>
      <c r="TKC236" s="44"/>
      <c r="TKD236" s="44"/>
      <c r="TKE236" s="44"/>
      <c r="TKF236" s="44"/>
      <c r="TKG236" s="44"/>
      <c r="TKH236" s="44"/>
      <c r="TKI236" s="44"/>
      <c r="TKJ236" s="44"/>
      <c r="TKK236" s="44"/>
      <c r="TKL236" s="44"/>
      <c r="TKM236" s="44"/>
      <c r="TKN236" s="44"/>
      <c r="TKO236" s="44"/>
      <c r="TKP236" s="44"/>
      <c r="TKQ236" s="44"/>
      <c r="TKR236" s="44"/>
      <c r="TKS236" s="44"/>
      <c r="TKT236" s="44"/>
      <c r="TKU236" s="44"/>
      <c r="TKV236" s="44"/>
      <c r="TKW236" s="44"/>
      <c r="TKX236" s="44"/>
      <c r="TKY236" s="44"/>
      <c r="TKZ236" s="44"/>
      <c r="TLA236" s="44"/>
      <c r="TLB236" s="44"/>
      <c r="TLC236" s="44"/>
      <c r="TLD236" s="44"/>
      <c r="TLE236" s="44"/>
      <c r="TLF236" s="44"/>
      <c r="TLG236" s="44"/>
      <c r="TLH236" s="44"/>
      <c r="TLI236" s="44"/>
      <c r="TLJ236" s="44"/>
      <c r="TLK236" s="44"/>
      <c r="TLL236" s="44"/>
      <c r="TLM236" s="44"/>
      <c r="TLN236" s="44"/>
      <c r="TLO236" s="44"/>
      <c r="TLP236" s="44"/>
      <c r="TLQ236" s="44"/>
      <c r="TLR236" s="44"/>
      <c r="TLS236" s="44"/>
      <c r="TLT236" s="44"/>
      <c r="TLU236" s="44"/>
      <c r="TLV236" s="44"/>
      <c r="TLW236" s="44"/>
      <c r="TLX236" s="44"/>
      <c r="TLY236" s="44"/>
      <c r="TLZ236" s="44"/>
      <c r="TMA236" s="44"/>
      <c r="TMB236" s="44"/>
      <c r="TMC236" s="44"/>
      <c r="TMD236" s="44"/>
      <c r="TME236" s="44"/>
      <c r="TMF236" s="44"/>
      <c r="TMG236" s="44"/>
      <c r="TMH236" s="44"/>
      <c r="TMI236" s="44"/>
      <c r="TMJ236" s="44"/>
      <c r="TMK236" s="44"/>
      <c r="TML236" s="44"/>
      <c r="TMM236" s="44"/>
      <c r="TMN236" s="44"/>
      <c r="TMO236" s="44"/>
      <c r="TMP236" s="44"/>
      <c r="TMQ236" s="44"/>
      <c r="TMR236" s="44"/>
      <c r="TMS236" s="44"/>
      <c r="TMT236" s="44"/>
      <c r="TMU236" s="44"/>
      <c r="TMV236" s="44"/>
      <c r="TMW236" s="44"/>
      <c r="TMX236" s="44"/>
      <c r="TMY236" s="44"/>
      <c r="TMZ236" s="44"/>
      <c r="TNA236" s="44"/>
      <c r="TNB236" s="44"/>
      <c r="TNC236" s="44"/>
      <c r="TND236" s="44"/>
      <c r="TNE236" s="44"/>
      <c r="TNF236" s="44"/>
      <c r="TNG236" s="44"/>
      <c r="TNH236" s="44"/>
      <c r="TNI236" s="44"/>
      <c r="TNJ236" s="44"/>
      <c r="TNK236" s="44"/>
      <c r="TNL236" s="44"/>
      <c r="TNM236" s="44"/>
      <c r="TNN236" s="44"/>
      <c r="TNO236" s="44"/>
      <c r="TNP236" s="44"/>
      <c r="TNQ236" s="44"/>
      <c r="TNR236" s="44"/>
      <c r="TNS236" s="44"/>
      <c r="TNT236" s="44"/>
      <c r="TNU236" s="44"/>
      <c r="TNV236" s="44"/>
      <c r="TNW236" s="44"/>
      <c r="TNX236" s="44"/>
      <c r="TNY236" s="44"/>
      <c r="TNZ236" s="44"/>
      <c r="TOA236" s="44"/>
      <c r="TOB236" s="44"/>
      <c r="TOC236" s="44"/>
      <c r="TOD236" s="44"/>
      <c r="TOE236" s="44"/>
      <c r="TOF236" s="44"/>
      <c r="TOG236" s="44"/>
      <c r="TOH236" s="44"/>
      <c r="TOI236" s="44"/>
      <c r="TOJ236" s="44"/>
      <c r="TOK236" s="44"/>
      <c r="TOL236" s="44"/>
      <c r="TOM236" s="44"/>
      <c r="TON236" s="44"/>
      <c r="TOO236" s="44"/>
      <c r="TOP236" s="44"/>
      <c r="TOQ236" s="44"/>
      <c r="TOR236" s="44"/>
      <c r="TOS236" s="44"/>
      <c r="TOT236" s="44"/>
      <c r="TOU236" s="44"/>
      <c r="TOV236" s="44"/>
      <c r="TOW236" s="44"/>
      <c r="TOX236" s="44"/>
      <c r="TOY236" s="44"/>
      <c r="TOZ236" s="44"/>
      <c r="TPA236" s="44"/>
      <c r="TPB236" s="44"/>
      <c r="TPC236" s="44"/>
      <c r="TPD236" s="44"/>
      <c r="TPE236" s="44"/>
      <c r="TPF236" s="44"/>
      <c r="TPG236" s="44"/>
      <c r="TPH236" s="44"/>
      <c r="TPI236" s="44"/>
      <c r="TPJ236" s="44"/>
      <c r="TPK236" s="44"/>
      <c r="TPL236" s="44"/>
      <c r="TPM236" s="44"/>
      <c r="TPN236" s="44"/>
      <c r="TPO236" s="44"/>
      <c r="TPP236" s="44"/>
      <c r="TPQ236" s="44"/>
      <c r="TPR236" s="44"/>
      <c r="TPS236" s="44"/>
      <c r="TPT236" s="44"/>
      <c r="TPU236" s="44"/>
      <c r="TPV236" s="44"/>
      <c r="TPW236" s="44"/>
      <c r="TPX236" s="44"/>
      <c r="TPY236" s="44"/>
      <c r="TPZ236" s="44"/>
      <c r="TQA236" s="44"/>
      <c r="TQB236" s="44"/>
      <c r="TQC236" s="44"/>
      <c r="TQD236" s="44"/>
      <c r="TQE236" s="44"/>
      <c r="TQF236" s="44"/>
      <c r="TQG236" s="44"/>
      <c r="TQH236" s="44"/>
      <c r="TQI236" s="44"/>
      <c r="TQJ236" s="44"/>
      <c r="TQK236" s="44"/>
      <c r="TQL236" s="44"/>
      <c r="TQM236" s="44"/>
      <c r="TQN236" s="44"/>
      <c r="TQO236" s="44"/>
      <c r="TQP236" s="44"/>
      <c r="TQQ236" s="44"/>
      <c r="TQR236" s="44"/>
      <c r="TQS236" s="44"/>
      <c r="TQT236" s="44"/>
      <c r="TQU236" s="44"/>
      <c r="TQV236" s="44"/>
      <c r="TQW236" s="44"/>
      <c r="TQX236" s="44"/>
      <c r="TQY236" s="44"/>
      <c r="TQZ236" s="44"/>
      <c r="TRA236" s="44"/>
      <c r="TRB236" s="44"/>
      <c r="TRC236" s="44"/>
      <c r="TRD236" s="44"/>
      <c r="TRE236" s="44"/>
      <c r="TRF236" s="44"/>
      <c r="TRG236" s="44"/>
      <c r="TRH236" s="44"/>
      <c r="TRI236" s="44"/>
      <c r="TRJ236" s="44"/>
      <c r="TRK236" s="44"/>
      <c r="TRL236" s="44"/>
      <c r="TRM236" s="44"/>
      <c r="TRN236" s="44"/>
      <c r="TRO236" s="44"/>
      <c r="TRP236" s="44"/>
      <c r="TRQ236" s="44"/>
      <c r="TRR236" s="44"/>
      <c r="TRS236" s="44"/>
      <c r="TRT236" s="44"/>
      <c r="TRU236" s="44"/>
      <c r="TRV236" s="44"/>
      <c r="TRW236" s="44"/>
      <c r="TRX236" s="44"/>
      <c r="TRY236" s="44"/>
      <c r="TRZ236" s="44"/>
      <c r="TSA236" s="44"/>
      <c r="TSB236" s="44"/>
      <c r="TSC236" s="44"/>
      <c r="TSD236" s="44"/>
      <c r="TSE236" s="44"/>
      <c r="TSF236" s="44"/>
      <c r="TSG236" s="44"/>
      <c r="TSH236" s="44"/>
      <c r="TSI236" s="44"/>
      <c r="TSJ236" s="44"/>
      <c r="TSK236" s="44"/>
      <c r="TSL236" s="44"/>
      <c r="TSM236" s="44"/>
      <c r="TSN236" s="44"/>
      <c r="TSO236" s="44"/>
      <c r="TSP236" s="44"/>
      <c r="TSQ236" s="44"/>
      <c r="TSR236" s="44"/>
      <c r="TSS236" s="44"/>
      <c r="TST236" s="44"/>
      <c r="TSU236" s="44"/>
      <c r="TSV236" s="44"/>
      <c r="TSW236" s="44"/>
      <c r="TSX236" s="44"/>
      <c r="TSY236" s="44"/>
      <c r="TSZ236" s="44"/>
      <c r="TTA236" s="44"/>
      <c r="TTB236" s="44"/>
      <c r="TTC236" s="44"/>
      <c r="TTD236" s="44"/>
      <c r="TTE236" s="44"/>
      <c r="TTF236" s="44"/>
      <c r="TTG236" s="44"/>
      <c r="TTH236" s="44"/>
      <c r="TTI236" s="44"/>
      <c r="TTJ236" s="44"/>
      <c r="TTK236" s="44"/>
      <c r="TTL236" s="44"/>
      <c r="TTM236" s="44"/>
      <c r="TTN236" s="44"/>
      <c r="TTO236" s="44"/>
      <c r="TTP236" s="44"/>
      <c r="TTQ236" s="44"/>
      <c r="TTR236" s="44"/>
      <c r="TTS236" s="44"/>
      <c r="TTT236" s="44"/>
      <c r="TTU236" s="44"/>
      <c r="TTV236" s="44"/>
      <c r="TTW236" s="44"/>
      <c r="TTX236" s="44"/>
      <c r="TTY236" s="44"/>
      <c r="TTZ236" s="44"/>
      <c r="TUA236" s="44"/>
      <c r="TUB236" s="44"/>
      <c r="TUC236" s="44"/>
      <c r="TUD236" s="44"/>
      <c r="TUE236" s="44"/>
      <c r="TUF236" s="44"/>
      <c r="TUG236" s="44"/>
      <c r="TUH236" s="44"/>
      <c r="TUI236" s="44"/>
      <c r="TUJ236" s="44"/>
      <c r="TUK236" s="44"/>
      <c r="TUL236" s="44"/>
      <c r="TUM236" s="44"/>
      <c r="TUN236" s="44"/>
      <c r="TUO236" s="44"/>
      <c r="TUP236" s="44"/>
      <c r="TUQ236" s="44"/>
      <c r="TUR236" s="44"/>
      <c r="TUS236" s="44"/>
      <c r="TUT236" s="44"/>
      <c r="TUU236" s="44"/>
      <c r="TUV236" s="44"/>
      <c r="TUW236" s="44"/>
      <c r="TUX236" s="44"/>
      <c r="TUY236" s="44"/>
      <c r="TUZ236" s="44"/>
      <c r="TVA236" s="44"/>
      <c r="TVB236" s="44"/>
      <c r="TVC236" s="44"/>
      <c r="TVD236" s="44"/>
      <c r="TVE236" s="44"/>
      <c r="TVF236" s="44"/>
      <c r="TVG236" s="44"/>
      <c r="TVH236" s="44"/>
      <c r="TVI236" s="44"/>
      <c r="TVJ236" s="44"/>
      <c r="TVK236" s="44"/>
      <c r="TVL236" s="44"/>
      <c r="TVM236" s="44"/>
      <c r="TVN236" s="44"/>
      <c r="TVO236" s="44"/>
      <c r="TVP236" s="44"/>
      <c r="TVQ236" s="44"/>
      <c r="TVR236" s="44"/>
      <c r="TVS236" s="44"/>
      <c r="TVT236" s="44"/>
      <c r="TVU236" s="44"/>
      <c r="TVV236" s="44"/>
      <c r="TVW236" s="44"/>
      <c r="TVX236" s="44"/>
      <c r="TVY236" s="44"/>
      <c r="TVZ236" s="44"/>
      <c r="TWA236" s="44"/>
      <c r="TWB236" s="44"/>
      <c r="TWC236" s="44"/>
      <c r="TWD236" s="44"/>
      <c r="TWE236" s="44"/>
      <c r="TWF236" s="44"/>
      <c r="TWG236" s="44"/>
      <c r="TWH236" s="44"/>
      <c r="TWI236" s="44"/>
      <c r="TWJ236" s="44"/>
      <c r="TWK236" s="44"/>
      <c r="TWL236" s="44"/>
      <c r="TWM236" s="44"/>
      <c r="TWN236" s="44"/>
      <c r="TWO236" s="44"/>
      <c r="TWP236" s="44"/>
      <c r="TWQ236" s="44"/>
      <c r="TWR236" s="44"/>
      <c r="TWS236" s="44"/>
      <c r="TWT236" s="44"/>
      <c r="TWU236" s="44"/>
      <c r="TWV236" s="44"/>
      <c r="TWW236" s="44"/>
      <c r="TWX236" s="44"/>
      <c r="TWY236" s="44"/>
      <c r="TWZ236" s="44"/>
      <c r="TXA236" s="44"/>
      <c r="TXB236" s="44"/>
      <c r="TXC236" s="44"/>
      <c r="TXD236" s="44"/>
      <c r="TXE236" s="44"/>
      <c r="TXF236" s="44"/>
      <c r="TXG236" s="44"/>
      <c r="TXH236" s="44"/>
      <c r="TXI236" s="44"/>
      <c r="TXJ236" s="44"/>
      <c r="TXK236" s="44"/>
      <c r="TXL236" s="44"/>
      <c r="TXM236" s="44"/>
      <c r="TXN236" s="44"/>
      <c r="TXO236" s="44"/>
      <c r="TXP236" s="44"/>
      <c r="TXQ236" s="44"/>
      <c r="TXR236" s="44"/>
      <c r="TXS236" s="44"/>
      <c r="TXT236" s="44"/>
      <c r="TXU236" s="44"/>
      <c r="TXV236" s="44"/>
      <c r="TXW236" s="44"/>
      <c r="TXX236" s="44"/>
      <c r="TXY236" s="44"/>
      <c r="TXZ236" s="44"/>
      <c r="TYA236" s="44"/>
      <c r="TYB236" s="44"/>
      <c r="TYC236" s="44"/>
      <c r="TYD236" s="44"/>
      <c r="TYE236" s="44"/>
      <c r="TYF236" s="44"/>
      <c r="TYG236" s="44"/>
      <c r="TYH236" s="44"/>
      <c r="TYI236" s="44"/>
      <c r="TYJ236" s="44"/>
      <c r="TYK236" s="44"/>
      <c r="TYL236" s="44"/>
      <c r="TYM236" s="44"/>
      <c r="TYN236" s="44"/>
      <c r="TYO236" s="44"/>
      <c r="TYP236" s="44"/>
      <c r="TYQ236" s="44"/>
      <c r="TYR236" s="44"/>
      <c r="TYS236" s="44"/>
      <c r="TYT236" s="44"/>
      <c r="TYU236" s="44"/>
      <c r="TYV236" s="44"/>
      <c r="TYW236" s="44"/>
      <c r="TYX236" s="44"/>
      <c r="TYY236" s="44"/>
      <c r="TYZ236" s="44"/>
      <c r="TZA236" s="44"/>
      <c r="TZB236" s="44"/>
      <c r="TZC236" s="44"/>
      <c r="TZD236" s="44"/>
      <c r="TZE236" s="44"/>
      <c r="TZF236" s="44"/>
      <c r="TZG236" s="44"/>
      <c r="TZH236" s="44"/>
      <c r="TZI236" s="44"/>
      <c r="TZJ236" s="44"/>
      <c r="TZK236" s="44"/>
      <c r="TZL236" s="44"/>
      <c r="TZM236" s="44"/>
      <c r="TZN236" s="44"/>
      <c r="TZO236" s="44"/>
      <c r="TZP236" s="44"/>
      <c r="TZQ236" s="44"/>
      <c r="TZR236" s="44"/>
      <c r="TZS236" s="44"/>
      <c r="TZT236" s="44"/>
      <c r="TZU236" s="44"/>
      <c r="TZV236" s="44"/>
      <c r="TZW236" s="44"/>
      <c r="TZX236" s="44"/>
      <c r="TZY236" s="44"/>
      <c r="TZZ236" s="44"/>
      <c r="UAA236" s="44"/>
      <c r="UAB236" s="44"/>
      <c r="UAC236" s="44"/>
      <c r="UAD236" s="44"/>
      <c r="UAE236" s="44"/>
      <c r="UAF236" s="44"/>
      <c r="UAG236" s="44"/>
      <c r="UAH236" s="44"/>
      <c r="UAI236" s="44"/>
      <c r="UAJ236" s="44"/>
      <c r="UAK236" s="44"/>
      <c r="UAL236" s="44"/>
      <c r="UAM236" s="44"/>
      <c r="UAN236" s="44"/>
      <c r="UAO236" s="44"/>
      <c r="UAP236" s="44"/>
      <c r="UAQ236" s="44"/>
      <c r="UAR236" s="44"/>
      <c r="UAS236" s="44"/>
      <c r="UAT236" s="44"/>
      <c r="UAU236" s="44"/>
      <c r="UAV236" s="44"/>
      <c r="UAW236" s="44"/>
      <c r="UAX236" s="44"/>
      <c r="UAY236" s="44"/>
      <c r="UAZ236" s="44"/>
      <c r="UBA236" s="44"/>
      <c r="UBB236" s="44"/>
      <c r="UBC236" s="44"/>
      <c r="UBD236" s="44"/>
      <c r="UBE236" s="44"/>
      <c r="UBF236" s="44"/>
      <c r="UBG236" s="44"/>
      <c r="UBH236" s="44"/>
      <c r="UBI236" s="44"/>
      <c r="UBJ236" s="44"/>
      <c r="UBK236" s="44"/>
      <c r="UBL236" s="44"/>
      <c r="UBM236" s="44"/>
      <c r="UBN236" s="44"/>
      <c r="UBO236" s="44"/>
      <c r="UBP236" s="44"/>
      <c r="UBQ236" s="44"/>
      <c r="UBR236" s="44"/>
      <c r="UBS236" s="44"/>
      <c r="UBT236" s="44"/>
      <c r="UBU236" s="44"/>
      <c r="UBV236" s="44"/>
      <c r="UBW236" s="44"/>
      <c r="UBX236" s="44"/>
      <c r="UBY236" s="44"/>
      <c r="UBZ236" s="44"/>
      <c r="UCA236" s="44"/>
      <c r="UCB236" s="44"/>
      <c r="UCC236" s="44"/>
      <c r="UCD236" s="44"/>
      <c r="UCE236" s="44"/>
      <c r="UCF236" s="44"/>
      <c r="UCG236" s="44"/>
      <c r="UCH236" s="44"/>
      <c r="UCI236" s="44"/>
      <c r="UCJ236" s="44"/>
      <c r="UCK236" s="44"/>
      <c r="UCL236" s="44"/>
      <c r="UCM236" s="44"/>
      <c r="UCN236" s="44"/>
      <c r="UCO236" s="44"/>
      <c r="UCP236" s="44"/>
      <c r="UCQ236" s="44"/>
      <c r="UCR236" s="44"/>
      <c r="UCS236" s="44"/>
      <c r="UCT236" s="44"/>
      <c r="UCU236" s="44"/>
      <c r="UCV236" s="44"/>
      <c r="UCW236" s="44"/>
      <c r="UCX236" s="44"/>
      <c r="UCY236" s="44"/>
      <c r="UCZ236" s="44"/>
      <c r="UDA236" s="44"/>
      <c r="UDB236" s="44"/>
      <c r="UDC236" s="44"/>
      <c r="UDD236" s="44"/>
      <c r="UDE236" s="44"/>
      <c r="UDF236" s="44"/>
      <c r="UDG236" s="44"/>
      <c r="UDH236" s="44"/>
      <c r="UDI236" s="44"/>
      <c r="UDJ236" s="44"/>
      <c r="UDK236" s="44"/>
      <c r="UDL236" s="44"/>
      <c r="UDM236" s="44"/>
      <c r="UDN236" s="44"/>
      <c r="UDO236" s="44"/>
      <c r="UDP236" s="44"/>
      <c r="UDQ236" s="44"/>
      <c r="UDR236" s="44"/>
      <c r="UDS236" s="44"/>
      <c r="UDT236" s="44"/>
      <c r="UDU236" s="44"/>
      <c r="UDV236" s="44"/>
      <c r="UDW236" s="44"/>
      <c r="UDX236" s="44"/>
      <c r="UDY236" s="44"/>
      <c r="UDZ236" s="44"/>
      <c r="UEA236" s="44"/>
      <c r="UEB236" s="44"/>
      <c r="UEC236" s="44"/>
      <c r="UED236" s="44"/>
      <c r="UEE236" s="44"/>
      <c r="UEF236" s="44"/>
      <c r="UEG236" s="44"/>
      <c r="UEH236" s="44"/>
      <c r="UEI236" s="44"/>
      <c r="UEJ236" s="44"/>
      <c r="UEK236" s="44"/>
      <c r="UEL236" s="44"/>
      <c r="UEM236" s="44"/>
      <c r="UEN236" s="44"/>
      <c r="UEO236" s="44"/>
      <c r="UEP236" s="44"/>
      <c r="UEQ236" s="44"/>
      <c r="UER236" s="44"/>
      <c r="UES236" s="44"/>
      <c r="UET236" s="44"/>
      <c r="UEU236" s="44"/>
      <c r="UEV236" s="44"/>
      <c r="UEW236" s="44"/>
      <c r="UEX236" s="44"/>
      <c r="UEY236" s="44"/>
      <c r="UEZ236" s="44"/>
      <c r="UFA236" s="44"/>
      <c r="UFB236" s="44"/>
      <c r="UFC236" s="44"/>
      <c r="UFD236" s="44"/>
      <c r="UFE236" s="44"/>
      <c r="UFF236" s="44"/>
      <c r="UFG236" s="44"/>
      <c r="UFH236" s="44"/>
      <c r="UFI236" s="44"/>
      <c r="UFJ236" s="44"/>
      <c r="UFK236" s="44"/>
      <c r="UFL236" s="44"/>
      <c r="UFM236" s="44"/>
      <c r="UFN236" s="44"/>
      <c r="UFO236" s="44"/>
      <c r="UFP236" s="44"/>
      <c r="UFQ236" s="44"/>
      <c r="UFR236" s="44"/>
      <c r="UFS236" s="44"/>
      <c r="UFT236" s="44"/>
      <c r="UFU236" s="44"/>
      <c r="UFV236" s="44"/>
      <c r="UFW236" s="44"/>
      <c r="UFX236" s="44"/>
      <c r="UFY236" s="44"/>
      <c r="UFZ236" s="44"/>
      <c r="UGA236" s="44"/>
      <c r="UGB236" s="44"/>
      <c r="UGC236" s="44"/>
      <c r="UGD236" s="44"/>
      <c r="UGE236" s="44"/>
      <c r="UGF236" s="44"/>
      <c r="UGG236" s="44"/>
      <c r="UGH236" s="44"/>
      <c r="UGI236" s="44"/>
      <c r="UGJ236" s="44"/>
      <c r="UGK236" s="44"/>
      <c r="UGL236" s="44"/>
      <c r="UGM236" s="44"/>
      <c r="UGN236" s="44"/>
      <c r="UGO236" s="44"/>
      <c r="UGP236" s="44"/>
      <c r="UGQ236" s="44"/>
      <c r="UGR236" s="44"/>
      <c r="UGS236" s="44"/>
      <c r="UGT236" s="44"/>
      <c r="UGU236" s="44"/>
      <c r="UGV236" s="44"/>
      <c r="UGW236" s="44"/>
      <c r="UGX236" s="44"/>
      <c r="UGY236" s="44"/>
      <c r="UGZ236" s="44"/>
      <c r="UHA236" s="44"/>
      <c r="UHB236" s="44"/>
      <c r="UHC236" s="44"/>
      <c r="UHD236" s="44"/>
      <c r="UHE236" s="44"/>
      <c r="UHF236" s="44"/>
      <c r="UHG236" s="44"/>
      <c r="UHH236" s="44"/>
      <c r="UHI236" s="44"/>
      <c r="UHJ236" s="44"/>
      <c r="UHK236" s="44"/>
      <c r="UHL236" s="44"/>
      <c r="UHM236" s="44"/>
      <c r="UHN236" s="44"/>
      <c r="UHO236" s="44"/>
      <c r="UHP236" s="44"/>
      <c r="UHQ236" s="44"/>
      <c r="UHR236" s="44"/>
      <c r="UHS236" s="44"/>
      <c r="UHT236" s="44"/>
      <c r="UHU236" s="44"/>
      <c r="UHV236" s="44"/>
      <c r="UHW236" s="44"/>
      <c r="UHX236" s="44"/>
      <c r="UHY236" s="44"/>
      <c r="UHZ236" s="44"/>
      <c r="UIA236" s="44"/>
      <c r="UIB236" s="44"/>
      <c r="UIC236" s="44"/>
      <c r="UID236" s="44"/>
      <c r="UIE236" s="44"/>
      <c r="UIF236" s="44"/>
      <c r="UIG236" s="44"/>
      <c r="UIH236" s="44"/>
      <c r="UII236" s="44"/>
      <c r="UIJ236" s="44"/>
      <c r="UIK236" s="44"/>
      <c r="UIL236" s="44"/>
      <c r="UIM236" s="44"/>
      <c r="UIN236" s="44"/>
      <c r="UIO236" s="44"/>
      <c r="UIP236" s="44"/>
      <c r="UIQ236" s="44"/>
      <c r="UIR236" s="44"/>
      <c r="UIS236" s="44"/>
      <c r="UIT236" s="44"/>
      <c r="UIU236" s="44"/>
      <c r="UIV236" s="44"/>
      <c r="UIW236" s="44"/>
      <c r="UIX236" s="44"/>
      <c r="UIY236" s="44"/>
      <c r="UIZ236" s="44"/>
      <c r="UJA236" s="44"/>
      <c r="UJB236" s="44"/>
      <c r="UJC236" s="44"/>
      <c r="UJD236" s="44"/>
      <c r="UJE236" s="44"/>
      <c r="UJF236" s="44"/>
      <c r="UJG236" s="44"/>
      <c r="UJH236" s="44"/>
      <c r="UJI236" s="44"/>
      <c r="UJJ236" s="44"/>
      <c r="UJK236" s="44"/>
      <c r="UJL236" s="44"/>
      <c r="UJM236" s="44"/>
      <c r="UJN236" s="44"/>
      <c r="UJO236" s="44"/>
      <c r="UJP236" s="44"/>
      <c r="UJQ236" s="44"/>
      <c r="UJR236" s="44"/>
      <c r="UJS236" s="44"/>
      <c r="UJT236" s="44"/>
      <c r="UJU236" s="44"/>
      <c r="UJV236" s="44"/>
      <c r="UJW236" s="44"/>
      <c r="UJX236" s="44"/>
      <c r="UJY236" s="44"/>
      <c r="UJZ236" s="44"/>
      <c r="UKA236" s="44"/>
      <c r="UKB236" s="44"/>
      <c r="UKC236" s="44"/>
      <c r="UKD236" s="44"/>
      <c r="UKE236" s="44"/>
      <c r="UKF236" s="44"/>
      <c r="UKG236" s="44"/>
      <c r="UKH236" s="44"/>
      <c r="UKI236" s="44"/>
      <c r="UKJ236" s="44"/>
      <c r="UKK236" s="44"/>
      <c r="UKL236" s="44"/>
      <c r="UKM236" s="44"/>
      <c r="UKN236" s="44"/>
      <c r="UKO236" s="44"/>
      <c r="UKP236" s="44"/>
      <c r="UKQ236" s="44"/>
      <c r="UKR236" s="44"/>
      <c r="UKS236" s="44"/>
      <c r="UKT236" s="44"/>
      <c r="UKU236" s="44"/>
      <c r="UKV236" s="44"/>
      <c r="UKW236" s="44"/>
      <c r="UKX236" s="44"/>
      <c r="UKY236" s="44"/>
      <c r="UKZ236" s="44"/>
      <c r="ULA236" s="44"/>
      <c r="ULB236" s="44"/>
      <c r="ULC236" s="44"/>
      <c r="ULD236" s="44"/>
      <c r="ULE236" s="44"/>
      <c r="ULF236" s="44"/>
      <c r="ULG236" s="44"/>
      <c r="ULH236" s="44"/>
      <c r="ULI236" s="44"/>
      <c r="ULJ236" s="44"/>
      <c r="ULK236" s="44"/>
      <c r="ULL236" s="44"/>
      <c r="ULM236" s="44"/>
      <c r="ULN236" s="44"/>
      <c r="ULO236" s="44"/>
      <c r="ULP236" s="44"/>
      <c r="ULQ236" s="44"/>
      <c r="ULR236" s="44"/>
      <c r="ULS236" s="44"/>
      <c r="ULT236" s="44"/>
      <c r="ULU236" s="44"/>
      <c r="ULV236" s="44"/>
      <c r="ULW236" s="44"/>
      <c r="ULX236" s="44"/>
      <c r="ULY236" s="44"/>
      <c r="ULZ236" s="44"/>
      <c r="UMA236" s="44"/>
      <c r="UMB236" s="44"/>
      <c r="UMC236" s="44"/>
      <c r="UMD236" s="44"/>
      <c r="UME236" s="44"/>
      <c r="UMF236" s="44"/>
      <c r="UMG236" s="44"/>
      <c r="UMH236" s="44"/>
      <c r="UMI236" s="44"/>
      <c r="UMJ236" s="44"/>
      <c r="UMK236" s="44"/>
      <c r="UML236" s="44"/>
      <c r="UMM236" s="44"/>
      <c r="UMN236" s="44"/>
      <c r="UMO236" s="44"/>
      <c r="UMP236" s="44"/>
      <c r="UMQ236" s="44"/>
      <c r="UMR236" s="44"/>
      <c r="UMS236" s="44"/>
      <c r="UMT236" s="44"/>
      <c r="UMU236" s="44"/>
      <c r="UMV236" s="44"/>
      <c r="UMW236" s="44"/>
      <c r="UMX236" s="44"/>
      <c r="UMY236" s="44"/>
      <c r="UMZ236" s="44"/>
      <c r="UNA236" s="44"/>
      <c r="UNB236" s="44"/>
      <c r="UNC236" s="44"/>
      <c r="UND236" s="44"/>
      <c r="UNE236" s="44"/>
      <c r="UNF236" s="44"/>
      <c r="UNG236" s="44"/>
      <c r="UNH236" s="44"/>
      <c r="UNI236" s="44"/>
      <c r="UNJ236" s="44"/>
      <c r="UNK236" s="44"/>
      <c r="UNL236" s="44"/>
      <c r="UNM236" s="44"/>
      <c r="UNN236" s="44"/>
      <c r="UNO236" s="44"/>
      <c r="UNP236" s="44"/>
      <c r="UNQ236" s="44"/>
      <c r="UNR236" s="44"/>
      <c r="UNS236" s="44"/>
      <c r="UNT236" s="44"/>
      <c r="UNU236" s="44"/>
      <c r="UNV236" s="44"/>
      <c r="UNW236" s="44"/>
      <c r="UNX236" s="44"/>
      <c r="UNY236" s="44"/>
      <c r="UNZ236" s="44"/>
      <c r="UOA236" s="44"/>
      <c r="UOB236" s="44"/>
      <c r="UOC236" s="44"/>
      <c r="UOD236" s="44"/>
      <c r="UOE236" s="44"/>
      <c r="UOF236" s="44"/>
      <c r="UOG236" s="44"/>
      <c r="UOH236" s="44"/>
      <c r="UOI236" s="44"/>
      <c r="UOJ236" s="44"/>
      <c r="UOK236" s="44"/>
      <c r="UOL236" s="44"/>
      <c r="UOM236" s="44"/>
      <c r="UON236" s="44"/>
      <c r="UOO236" s="44"/>
      <c r="UOP236" s="44"/>
      <c r="UOQ236" s="44"/>
      <c r="UOR236" s="44"/>
      <c r="UOS236" s="44"/>
      <c r="UOT236" s="44"/>
      <c r="UOU236" s="44"/>
      <c r="UOV236" s="44"/>
      <c r="UOW236" s="44"/>
      <c r="UOX236" s="44"/>
      <c r="UOY236" s="44"/>
      <c r="UOZ236" s="44"/>
      <c r="UPA236" s="44"/>
      <c r="UPB236" s="44"/>
      <c r="UPC236" s="44"/>
      <c r="UPD236" s="44"/>
      <c r="UPE236" s="44"/>
      <c r="UPF236" s="44"/>
      <c r="UPG236" s="44"/>
      <c r="UPH236" s="44"/>
      <c r="UPI236" s="44"/>
      <c r="UPJ236" s="44"/>
      <c r="UPK236" s="44"/>
      <c r="UPL236" s="44"/>
      <c r="UPM236" s="44"/>
      <c r="UPN236" s="44"/>
      <c r="UPO236" s="44"/>
      <c r="UPP236" s="44"/>
      <c r="UPQ236" s="44"/>
      <c r="UPR236" s="44"/>
      <c r="UPS236" s="44"/>
      <c r="UPT236" s="44"/>
      <c r="UPU236" s="44"/>
      <c r="UPV236" s="44"/>
      <c r="UPW236" s="44"/>
      <c r="UPX236" s="44"/>
      <c r="UPY236" s="44"/>
      <c r="UPZ236" s="44"/>
      <c r="UQA236" s="44"/>
      <c r="UQB236" s="44"/>
      <c r="UQC236" s="44"/>
      <c r="UQD236" s="44"/>
      <c r="UQE236" s="44"/>
      <c r="UQF236" s="44"/>
      <c r="UQG236" s="44"/>
      <c r="UQH236" s="44"/>
      <c r="UQI236" s="44"/>
      <c r="UQJ236" s="44"/>
      <c r="UQK236" s="44"/>
      <c r="UQL236" s="44"/>
      <c r="UQM236" s="44"/>
      <c r="UQN236" s="44"/>
      <c r="UQO236" s="44"/>
      <c r="UQP236" s="44"/>
      <c r="UQQ236" s="44"/>
      <c r="UQR236" s="44"/>
      <c r="UQS236" s="44"/>
      <c r="UQT236" s="44"/>
      <c r="UQU236" s="44"/>
      <c r="UQV236" s="44"/>
      <c r="UQW236" s="44"/>
      <c r="UQX236" s="44"/>
      <c r="UQY236" s="44"/>
      <c r="UQZ236" s="44"/>
      <c r="URA236" s="44"/>
      <c r="URB236" s="44"/>
      <c r="URC236" s="44"/>
      <c r="URD236" s="44"/>
      <c r="URE236" s="44"/>
      <c r="URF236" s="44"/>
      <c r="URG236" s="44"/>
      <c r="URH236" s="44"/>
      <c r="URI236" s="44"/>
      <c r="URJ236" s="44"/>
      <c r="URK236" s="44"/>
      <c r="URL236" s="44"/>
      <c r="URM236" s="44"/>
      <c r="URN236" s="44"/>
      <c r="URO236" s="44"/>
      <c r="URP236" s="44"/>
      <c r="URQ236" s="44"/>
      <c r="URR236" s="44"/>
      <c r="URS236" s="44"/>
      <c r="URT236" s="44"/>
      <c r="URU236" s="44"/>
      <c r="URV236" s="44"/>
      <c r="URW236" s="44"/>
      <c r="URX236" s="44"/>
      <c r="URY236" s="44"/>
      <c r="URZ236" s="44"/>
      <c r="USA236" s="44"/>
      <c r="USB236" s="44"/>
      <c r="USC236" s="44"/>
      <c r="USD236" s="44"/>
      <c r="USE236" s="44"/>
      <c r="USF236" s="44"/>
      <c r="USG236" s="44"/>
      <c r="USH236" s="44"/>
      <c r="USI236" s="44"/>
      <c r="USJ236" s="44"/>
      <c r="USK236" s="44"/>
      <c r="USL236" s="44"/>
      <c r="USM236" s="44"/>
      <c r="USN236" s="44"/>
      <c r="USO236" s="44"/>
      <c r="USP236" s="44"/>
      <c r="USQ236" s="44"/>
      <c r="USR236" s="44"/>
      <c r="USS236" s="44"/>
      <c r="UST236" s="44"/>
      <c r="USU236" s="44"/>
      <c r="USV236" s="44"/>
      <c r="USW236" s="44"/>
      <c r="USX236" s="44"/>
      <c r="USY236" s="44"/>
      <c r="USZ236" s="44"/>
      <c r="UTA236" s="44"/>
      <c r="UTB236" s="44"/>
      <c r="UTC236" s="44"/>
      <c r="UTD236" s="44"/>
      <c r="UTE236" s="44"/>
      <c r="UTF236" s="44"/>
      <c r="UTG236" s="44"/>
      <c r="UTH236" s="44"/>
      <c r="UTI236" s="44"/>
      <c r="UTJ236" s="44"/>
      <c r="UTK236" s="44"/>
      <c r="UTL236" s="44"/>
      <c r="UTM236" s="44"/>
      <c r="UTN236" s="44"/>
      <c r="UTO236" s="44"/>
      <c r="UTP236" s="44"/>
      <c r="UTQ236" s="44"/>
      <c r="UTR236" s="44"/>
      <c r="UTS236" s="44"/>
      <c r="UTT236" s="44"/>
      <c r="UTU236" s="44"/>
      <c r="UTV236" s="44"/>
      <c r="UTW236" s="44"/>
      <c r="UTX236" s="44"/>
      <c r="UTY236" s="44"/>
      <c r="UTZ236" s="44"/>
      <c r="UUA236" s="44"/>
      <c r="UUB236" s="44"/>
      <c r="UUC236" s="44"/>
      <c r="UUD236" s="44"/>
      <c r="UUE236" s="44"/>
      <c r="UUF236" s="44"/>
      <c r="UUG236" s="44"/>
      <c r="UUH236" s="44"/>
      <c r="UUI236" s="44"/>
      <c r="UUJ236" s="44"/>
      <c r="UUK236" s="44"/>
      <c r="UUL236" s="44"/>
      <c r="UUM236" s="44"/>
      <c r="UUN236" s="44"/>
      <c r="UUO236" s="44"/>
      <c r="UUP236" s="44"/>
      <c r="UUQ236" s="44"/>
      <c r="UUR236" s="44"/>
      <c r="UUS236" s="44"/>
      <c r="UUT236" s="44"/>
      <c r="UUU236" s="44"/>
      <c r="UUV236" s="44"/>
      <c r="UUW236" s="44"/>
      <c r="UUX236" s="44"/>
      <c r="UUY236" s="44"/>
      <c r="UUZ236" s="44"/>
      <c r="UVA236" s="44"/>
      <c r="UVB236" s="44"/>
      <c r="UVC236" s="44"/>
      <c r="UVD236" s="44"/>
      <c r="UVE236" s="44"/>
      <c r="UVF236" s="44"/>
      <c r="UVG236" s="44"/>
      <c r="UVH236" s="44"/>
      <c r="UVI236" s="44"/>
      <c r="UVJ236" s="44"/>
      <c r="UVK236" s="44"/>
      <c r="UVL236" s="44"/>
      <c r="UVM236" s="44"/>
      <c r="UVN236" s="44"/>
      <c r="UVO236" s="44"/>
      <c r="UVP236" s="44"/>
      <c r="UVQ236" s="44"/>
      <c r="UVR236" s="44"/>
      <c r="UVS236" s="44"/>
      <c r="UVT236" s="44"/>
      <c r="UVU236" s="44"/>
      <c r="UVV236" s="44"/>
      <c r="UVW236" s="44"/>
      <c r="UVX236" s="44"/>
      <c r="UVY236" s="44"/>
      <c r="UVZ236" s="44"/>
      <c r="UWA236" s="44"/>
      <c r="UWB236" s="44"/>
      <c r="UWC236" s="44"/>
      <c r="UWD236" s="44"/>
      <c r="UWE236" s="44"/>
      <c r="UWF236" s="44"/>
      <c r="UWG236" s="44"/>
      <c r="UWH236" s="44"/>
      <c r="UWI236" s="44"/>
      <c r="UWJ236" s="44"/>
      <c r="UWK236" s="44"/>
      <c r="UWL236" s="44"/>
      <c r="UWM236" s="44"/>
      <c r="UWN236" s="44"/>
      <c r="UWO236" s="44"/>
      <c r="UWP236" s="44"/>
      <c r="UWQ236" s="44"/>
      <c r="UWR236" s="44"/>
      <c r="UWS236" s="44"/>
      <c r="UWT236" s="44"/>
      <c r="UWU236" s="44"/>
      <c r="UWV236" s="44"/>
      <c r="UWW236" s="44"/>
      <c r="UWX236" s="44"/>
      <c r="UWY236" s="44"/>
      <c r="UWZ236" s="44"/>
      <c r="UXA236" s="44"/>
      <c r="UXB236" s="44"/>
      <c r="UXC236" s="44"/>
      <c r="UXD236" s="44"/>
      <c r="UXE236" s="44"/>
      <c r="UXF236" s="44"/>
      <c r="UXG236" s="44"/>
      <c r="UXH236" s="44"/>
      <c r="UXI236" s="44"/>
      <c r="UXJ236" s="44"/>
      <c r="UXK236" s="44"/>
      <c r="UXL236" s="44"/>
      <c r="UXM236" s="44"/>
      <c r="UXN236" s="44"/>
      <c r="UXO236" s="44"/>
      <c r="UXP236" s="44"/>
      <c r="UXQ236" s="44"/>
      <c r="UXR236" s="44"/>
      <c r="UXS236" s="44"/>
      <c r="UXT236" s="44"/>
      <c r="UXU236" s="44"/>
      <c r="UXV236" s="44"/>
      <c r="UXW236" s="44"/>
      <c r="UXX236" s="44"/>
      <c r="UXY236" s="44"/>
      <c r="UXZ236" s="44"/>
      <c r="UYA236" s="44"/>
      <c r="UYB236" s="44"/>
      <c r="UYC236" s="44"/>
      <c r="UYD236" s="44"/>
      <c r="UYE236" s="44"/>
      <c r="UYF236" s="44"/>
      <c r="UYG236" s="44"/>
      <c r="UYH236" s="44"/>
      <c r="UYI236" s="44"/>
      <c r="UYJ236" s="44"/>
      <c r="UYK236" s="44"/>
      <c r="UYL236" s="44"/>
      <c r="UYM236" s="44"/>
      <c r="UYN236" s="44"/>
      <c r="UYO236" s="44"/>
      <c r="UYP236" s="44"/>
      <c r="UYQ236" s="44"/>
      <c r="UYR236" s="44"/>
      <c r="UYS236" s="44"/>
      <c r="UYT236" s="44"/>
      <c r="UYU236" s="44"/>
      <c r="UYV236" s="44"/>
      <c r="UYW236" s="44"/>
      <c r="UYX236" s="44"/>
      <c r="UYY236" s="44"/>
      <c r="UYZ236" s="44"/>
      <c r="UZA236" s="44"/>
      <c r="UZB236" s="44"/>
      <c r="UZC236" s="44"/>
      <c r="UZD236" s="44"/>
      <c r="UZE236" s="44"/>
      <c r="UZF236" s="44"/>
      <c r="UZG236" s="44"/>
      <c r="UZH236" s="44"/>
      <c r="UZI236" s="44"/>
      <c r="UZJ236" s="44"/>
      <c r="UZK236" s="44"/>
      <c r="UZL236" s="44"/>
      <c r="UZM236" s="44"/>
      <c r="UZN236" s="44"/>
      <c r="UZO236" s="44"/>
      <c r="UZP236" s="44"/>
      <c r="UZQ236" s="44"/>
      <c r="UZR236" s="44"/>
      <c r="UZS236" s="44"/>
      <c r="UZT236" s="44"/>
      <c r="UZU236" s="44"/>
      <c r="UZV236" s="44"/>
      <c r="UZW236" s="44"/>
      <c r="UZX236" s="44"/>
      <c r="UZY236" s="44"/>
      <c r="UZZ236" s="44"/>
      <c r="VAA236" s="44"/>
      <c r="VAB236" s="44"/>
      <c r="VAC236" s="44"/>
      <c r="VAD236" s="44"/>
      <c r="VAE236" s="44"/>
      <c r="VAF236" s="44"/>
      <c r="VAG236" s="44"/>
      <c r="VAH236" s="44"/>
      <c r="VAI236" s="44"/>
      <c r="VAJ236" s="44"/>
      <c r="VAK236" s="44"/>
      <c r="VAL236" s="44"/>
      <c r="VAM236" s="44"/>
      <c r="VAN236" s="44"/>
      <c r="VAO236" s="44"/>
      <c r="VAP236" s="44"/>
      <c r="VAQ236" s="44"/>
      <c r="VAR236" s="44"/>
      <c r="VAS236" s="44"/>
      <c r="VAT236" s="44"/>
      <c r="VAU236" s="44"/>
      <c r="VAV236" s="44"/>
      <c r="VAW236" s="44"/>
      <c r="VAX236" s="44"/>
      <c r="VAY236" s="44"/>
      <c r="VAZ236" s="44"/>
      <c r="VBA236" s="44"/>
      <c r="VBB236" s="44"/>
      <c r="VBC236" s="44"/>
      <c r="VBD236" s="44"/>
      <c r="VBE236" s="44"/>
      <c r="VBF236" s="44"/>
      <c r="VBG236" s="44"/>
      <c r="VBH236" s="44"/>
      <c r="VBI236" s="44"/>
      <c r="VBJ236" s="44"/>
      <c r="VBK236" s="44"/>
      <c r="VBL236" s="44"/>
      <c r="VBM236" s="44"/>
      <c r="VBN236" s="44"/>
      <c r="VBO236" s="44"/>
      <c r="VBP236" s="44"/>
      <c r="VBQ236" s="44"/>
      <c r="VBR236" s="44"/>
      <c r="VBS236" s="44"/>
      <c r="VBT236" s="44"/>
      <c r="VBU236" s="44"/>
      <c r="VBV236" s="44"/>
      <c r="VBW236" s="44"/>
      <c r="VBX236" s="44"/>
      <c r="VBY236" s="44"/>
      <c r="VBZ236" s="44"/>
      <c r="VCA236" s="44"/>
      <c r="VCB236" s="44"/>
      <c r="VCC236" s="44"/>
      <c r="VCD236" s="44"/>
      <c r="VCE236" s="44"/>
      <c r="VCF236" s="44"/>
      <c r="VCG236" s="44"/>
      <c r="VCH236" s="44"/>
      <c r="VCI236" s="44"/>
      <c r="VCJ236" s="44"/>
      <c r="VCK236" s="44"/>
      <c r="VCL236" s="44"/>
      <c r="VCM236" s="44"/>
      <c r="VCN236" s="44"/>
      <c r="VCO236" s="44"/>
      <c r="VCP236" s="44"/>
      <c r="VCQ236" s="44"/>
      <c r="VCR236" s="44"/>
      <c r="VCS236" s="44"/>
      <c r="VCT236" s="44"/>
      <c r="VCU236" s="44"/>
      <c r="VCV236" s="44"/>
      <c r="VCW236" s="44"/>
      <c r="VCX236" s="44"/>
      <c r="VCY236" s="44"/>
      <c r="VCZ236" s="44"/>
      <c r="VDA236" s="44"/>
      <c r="VDB236" s="44"/>
      <c r="VDC236" s="44"/>
      <c r="VDD236" s="44"/>
      <c r="VDE236" s="44"/>
      <c r="VDF236" s="44"/>
      <c r="VDG236" s="44"/>
      <c r="VDH236" s="44"/>
      <c r="VDI236" s="44"/>
      <c r="VDJ236" s="44"/>
      <c r="VDK236" s="44"/>
      <c r="VDL236" s="44"/>
      <c r="VDM236" s="44"/>
      <c r="VDN236" s="44"/>
      <c r="VDO236" s="44"/>
      <c r="VDP236" s="44"/>
      <c r="VDQ236" s="44"/>
      <c r="VDR236" s="44"/>
      <c r="VDS236" s="44"/>
      <c r="VDT236" s="44"/>
      <c r="VDU236" s="44"/>
      <c r="VDV236" s="44"/>
      <c r="VDW236" s="44"/>
      <c r="VDX236" s="44"/>
      <c r="VDY236" s="44"/>
      <c r="VDZ236" s="44"/>
      <c r="VEA236" s="44"/>
      <c r="VEB236" s="44"/>
      <c r="VEC236" s="44"/>
      <c r="VED236" s="44"/>
      <c r="VEE236" s="44"/>
      <c r="VEF236" s="44"/>
      <c r="VEG236" s="44"/>
      <c r="VEH236" s="44"/>
      <c r="VEI236" s="44"/>
      <c r="VEJ236" s="44"/>
      <c r="VEK236" s="44"/>
      <c r="VEL236" s="44"/>
      <c r="VEM236" s="44"/>
      <c r="VEN236" s="44"/>
      <c r="VEO236" s="44"/>
      <c r="VEP236" s="44"/>
      <c r="VEQ236" s="44"/>
      <c r="VER236" s="44"/>
      <c r="VES236" s="44"/>
      <c r="VET236" s="44"/>
      <c r="VEU236" s="44"/>
      <c r="VEV236" s="44"/>
      <c r="VEW236" s="44"/>
      <c r="VEX236" s="44"/>
      <c r="VEY236" s="44"/>
      <c r="VEZ236" s="44"/>
      <c r="VFA236" s="44"/>
      <c r="VFB236" s="44"/>
      <c r="VFC236" s="44"/>
      <c r="VFD236" s="44"/>
      <c r="VFE236" s="44"/>
      <c r="VFF236" s="44"/>
      <c r="VFG236" s="44"/>
      <c r="VFH236" s="44"/>
      <c r="VFI236" s="44"/>
      <c r="VFJ236" s="44"/>
      <c r="VFK236" s="44"/>
      <c r="VFL236" s="44"/>
      <c r="VFM236" s="44"/>
      <c r="VFN236" s="44"/>
      <c r="VFO236" s="44"/>
      <c r="VFP236" s="44"/>
      <c r="VFQ236" s="44"/>
      <c r="VFR236" s="44"/>
      <c r="VFS236" s="44"/>
      <c r="VFT236" s="44"/>
      <c r="VFU236" s="44"/>
      <c r="VFV236" s="44"/>
      <c r="VFW236" s="44"/>
      <c r="VFX236" s="44"/>
      <c r="VFY236" s="44"/>
      <c r="VFZ236" s="44"/>
      <c r="VGA236" s="44"/>
      <c r="VGB236" s="44"/>
      <c r="VGC236" s="44"/>
      <c r="VGD236" s="44"/>
      <c r="VGE236" s="44"/>
      <c r="VGF236" s="44"/>
      <c r="VGG236" s="44"/>
      <c r="VGH236" s="44"/>
      <c r="VGI236" s="44"/>
      <c r="VGJ236" s="44"/>
      <c r="VGK236" s="44"/>
      <c r="VGL236" s="44"/>
      <c r="VGM236" s="44"/>
      <c r="VGN236" s="44"/>
      <c r="VGO236" s="44"/>
      <c r="VGP236" s="44"/>
      <c r="VGQ236" s="44"/>
      <c r="VGR236" s="44"/>
      <c r="VGS236" s="44"/>
      <c r="VGT236" s="44"/>
      <c r="VGU236" s="44"/>
      <c r="VGV236" s="44"/>
      <c r="VGW236" s="44"/>
      <c r="VGX236" s="44"/>
      <c r="VGY236" s="44"/>
      <c r="VGZ236" s="44"/>
      <c r="VHA236" s="44"/>
      <c r="VHB236" s="44"/>
      <c r="VHC236" s="44"/>
      <c r="VHD236" s="44"/>
      <c r="VHE236" s="44"/>
      <c r="VHF236" s="44"/>
      <c r="VHG236" s="44"/>
      <c r="VHH236" s="44"/>
      <c r="VHI236" s="44"/>
      <c r="VHJ236" s="44"/>
      <c r="VHK236" s="44"/>
      <c r="VHL236" s="44"/>
      <c r="VHM236" s="44"/>
      <c r="VHN236" s="44"/>
      <c r="VHO236" s="44"/>
      <c r="VHP236" s="44"/>
      <c r="VHQ236" s="44"/>
      <c r="VHR236" s="44"/>
      <c r="VHS236" s="44"/>
      <c r="VHT236" s="44"/>
      <c r="VHU236" s="44"/>
      <c r="VHV236" s="44"/>
      <c r="VHW236" s="44"/>
      <c r="VHX236" s="44"/>
      <c r="VHY236" s="44"/>
      <c r="VHZ236" s="44"/>
      <c r="VIA236" s="44"/>
      <c r="VIB236" s="44"/>
      <c r="VIC236" s="44"/>
      <c r="VID236" s="44"/>
      <c r="VIE236" s="44"/>
      <c r="VIF236" s="44"/>
      <c r="VIG236" s="44"/>
      <c r="VIH236" s="44"/>
      <c r="VII236" s="44"/>
      <c r="VIJ236" s="44"/>
      <c r="VIK236" s="44"/>
      <c r="VIL236" s="44"/>
      <c r="VIM236" s="44"/>
      <c r="VIN236" s="44"/>
      <c r="VIO236" s="44"/>
      <c r="VIP236" s="44"/>
      <c r="VIQ236" s="44"/>
      <c r="VIR236" s="44"/>
      <c r="VIS236" s="44"/>
      <c r="VIT236" s="44"/>
      <c r="VIU236" s="44"/>
      <c r="VIV236" s="44"/>
      <c r="VIW236" s="44"/>
      <c r="VIX236" s="44"/>
      <c r="VIY236" s="44"/>
      <c r="VIZ236" s="44"/>
      <c r="VJA236" s="44"/>
      <c r="VJB236" s="44"/>
      <c r="VJC236" s="44"/>
      <c r="VJD236" s="44"/>
      <c r="VJE236" s="44"/>
      <c r="VJF236" s="44"/>
      <c r="VJG236" s="44"/>
      <c r="VJH236" s="44"/>
      <c r="VJI236" s="44"/>
      <c r="VJJ236" s="44"/>
      <c r="VJK236" s="44"/>
      <c r="VJL236" s="44"/>
      <c r="VJM236" s="44"/>
      <c r="VJN236" s="44"/>
      <c r="VJO236" s="44"/>
      <c r="VJP236" s="44"/>
      <c r="VJQ236" s="44"/>
      <c r="VJR236" s="44"/>
      <c r="VJS236" s="44"/>
      <c r="VJT236" s="44"/>
      <c r="VJU236" s="44"/>
      <c r="VJV236" s="44"/>
      <c r="VJW236" s="44"/>
      <c r="VJX236" s="44"/>
      <c r="VJY236" s="44"/>
      <c r="VJZ236" s="44"/>
      <c r="VKA236" s="44"/>
      <c r="VKB236" s="44"/>
      <c r="VKC236" s="44"/>
      <c r="VKD236" s="44"/>
      <c r="VKE236" s="44"/>
      <c r="VKF236" s="44"/>
      <c r="VKG236" s="44"/>
      <c r="VKH236" s="44"/>
      <c r="VKI236" s="44"/>
      <c r="VKJ236" s="44"/>
      <c r="VKK236" s="44"/>
      <c r="VKL236" s="44"/>
      <c r="VKM236" s="44"/>
      <c r="VKN236" s="44"/>
      <c r="VKO236" s="44"/>
      <c r="VKP236" s="44"/>
      <c r="VKQ236" s="44"/>
      <c r="VKR236" s="44"/>
      <c r="VKS236" s="44"/>
      <c r="VKT236" s="44"/>
      <c r="VKU236" s="44"/>
      <c r="VKV236" s="44"/>
      <c r="VKW236" s="44"/>
      <c r="VKX236" s="44"/>
      <c r="VKY236" s="44"/>
      <c r="VKZ236" s="44"/>
      <c r="VLA236" s="44"/>
      <c r="VLB236" s="44"/>
      <c r="VLC236" s="44"/>
      <c r="VLD236" s="44"/>
      <c r="VLE236" s="44"/>
      <c r="VLF236" s="44"/>
      <c r="VLG236" s="44"/>
      <c r="VLH236" s="44"/>
      <c r="VLI236" s="44"/>
      <c r="VLJ236" s="44"/>
      <c r="VLK236" s="44"/>
      <c r="VLL236" s="44"/>
      <c r="VLM236" s="44"/>
      <c r="VLN236" s="44"/>
      <c r="VLO236" s="44"/>
      <c r="VLP236" s="44"/>
      <c r="VLQ236" s="44"/>
      <c r="VLR236" s="44"/>
      <c r="VLS236" s="44"/>
      <c r="VLT236" s="44"/>
      <c r="VLU236" s="44"/>
      <c r="VLV236" s="44"/>
      <c r="VLW236" s="44"/>
      <c r="VLX236" s="44"/>
      <c r="VLY236" s="44"/>
      <c r="VLZ236" s="44"/>
      <c r="VMA236" s="44"/>
      <c r="VMB236" s="44"/>
      <c r="VMC236" s="44"/>
      <c r="VMD236" s="44"/>
      <c r="VME236" s="44"/>
      <c r="VMF236" s="44"/>
      <c r="VMG236" s="44"/>
      <c r="VMH236" s="44"/>
      <c r="VMI236" s="44"/>
      <c r="VMJ236" s="44"/>
      <c r="VMK236" s="44"/>
      <c r="VML236" s="44"/>
      <c r="VMM236" s="44"/>
      <c r="VMN236" s="44"/>
      <c r="VMO236" s="44"/>
      <c r="VMP236" s="44"/>
      <c r="VMQ236" s="44"/>
      <c r="VMR236" s="44"/>
      <c r="VMS236" s="44"/>
      <c r="VMT236" s="44"/>
      <c r="VMU236" s="44"/>
      <c r="VMV236" s="44"/>
      <c r="VMW236" s="44"/>
      <c r="VMX236" s="44"/>
      <c r="VMY236" s="44"/>
      <c r="VMZ236" s="44"/>
      <c r="VNA236" s="44"/>
      <c r="VNB236" s="44"/>
      <c r="VNC236" s="44"/>
      <c r="VND236" s="44"/>
      <c r="VNE236" s="44"/>
      <c r="VNF236" s="44"/>
      <c r="VNG236" s="44"/>
      <c r="VNH236" s="44"/>
      <c r="VNI236" s="44"/>
      <c r="VNJ236" s="44"/>
      <c r="VNK236" s="44"/>
      <c r="VNL236" s="44"/>
      <c r="VNM236" s="44"/>
      <c r="VNN236" s="44"/>
      <c r="VNO236" s="44"/>
      <c r="VNP236" s="44"/>
      <c r="VNQ236" s="44"/>
      <c r="VNR236" s="44"/>
      <c r="VNS236" s="44"/>
      <c r="VNT236" s="44"/>
      <c r="VNU236" s="44"/>
      <c r="VNV236" s="44"/>
      <c r="VNW236" s="44"/>
      <c r="VNX236" s="44"/>
      <c r="VNY236" s="44"/>
      <c r="VNZ236" s="44"/>
      <c r="VOA236" s="44"/>
      <c r="VOB236" s="44"/>
      <c r="VOC236" s="44"/>
      <c r="VOD236" s="44"/>
      <c r="VOE236" s="44"/>
      <c r="VOF236" s="44"/>
      <c r="VOG236" s="44"/>
      <c r="VOH236" s="44"/>
      <c r="VOI236" s="44"/>
      <c r="VOJ236" s="44"/>
      <c r="VOK236" s="44"/>
      <c r="VOL236" s="44"/>
      <c r="VOM236" s="44"/>
      <c r="VON236" s="44"/>
      <c r="VOO236" s="44"/>
      <c r="VOP236" s="44"/>
      <c r="VOQ236" s="44"/>
      <c r="VOR236" s="44"/>
      <c r="VOS236" s="44"/>
      <c r="VOT236" s="44"/>
      <c r="VOU236" s="44"/>
      <c r="VOV236" s="44"/>
      <c r="VOW236" s="44"/>
      <c r="VOX236" s="44"/>
      <c r="VOY236" s="44"/>
      <c r="VOZ236" s="44"/>
      <c r="VPA236" s="44"/>
      <c r="VPB236" s="44"/>
      <c r="VPC236" s="44"/>
      <c r="VPD236" s="44"/>
      <c r="VPE236" s="44"/>
      <c r="VPF236" s="44"/>
      <c r="VPG236" s="44"/>
      <c r="VPH236" s="44"/>
      <c r="VPI236" s="44"/>
      <c r="VPJ236" s="44"/>
      <c r="VPK236" s="44"/>
      <c r="VPL236" s="44"/>
      <c r="VPM236" s="44"/>
      <c r="VPN236" s="44"/>
      <c r="VPO236" s="44"/>
      <c r="VPP236" s="44"/>
      <c r="VPQ236" s="44"/>
      <c r="VPR236" s="44"/>
      <c r="VPS236" s="44"/>
      <c r="VPT236" s="44"/>
      <c r="VPU236" s="44"/>
      <c r="VPV236" s="44"/>
      <c r="VPW236" s="44"/>
      <c r="VPX236" s="44"/>
      <c r="VPY236" s="44"/>
      <c r="VPZ236" s="44"/>
      <c r="VQA236" s="44"/>
      <c r="VQB236" s="44"/>
      <c r="VQC236" s="44"/>
      <c r="VQD236" s="44"/>
      <c r="VQE236" s="44"/>
      <c r="VQF236" s="44"/>
      <c r="VQG236" s="44"/>
      <c r="VQH236" s="44"/>
      <c r="VQI236" s="44"/>
      <c r="VQJ236" s="44"/>
      <c r="VQK236" s="44"/>
      <c r="VQL236" s="44"/>
      <c r="VQM236" s="44"/>
      <c r="VQN236" s="44"/>
      <c r="VQO236" s="44"/>
      <c r="VQP236" s="44"/>
      <c r="VQQ236" s="44"/>
      <c r="VQR236" s="44"/>
      <c r="VQS236" s="44"/>
      <c r="VQT236" s="44"/>
      <c r="VQU236" s="44"/>
      <c r="VQV236" s="44"/>
      <c r="VQW236" s="44"/>
      <c r="VQX236" s="44"/>
      <c r="VQY236" s="44"/>
      <c r="VQZ236" s="44"/>
      <c r="VRA236" s="44"/>
      <c r="VRB236" s="44"/>
      <c r="VRC236" s="44"/>
      <c r="VRD236" s="44"/>
      <c r="VRE236" s="44"/>
      <c r="VRF236" s="44"/>
      <c r="VRG236" s="44"/>
      <c r="VRH236" s="44"/>
      <c r="VRI236" s="44"/>
      <c r="VRJ236" s="44"/>
      <c r="VRK236" s="44"/>
      <c r="VRL236" s="44"/>
      <c r="VRM236" s="44"/>
      <c r="VRN236" s="44"/>
      <c r="VRO236" s="44"/>
      <c r="VRP236" s="44"/>
      <c r="VRQ236" s="44"/>
      <c r="VRR236" s="44"/>
      <c r="VRS236" s="44"/>
      <c r="VRT236" s="44"/>
      <c r="VRU236" s="44"/>
      <c r="VRV236" s="44"/>
      <c r="VRW236" s="44"/>
      <c r="VRX236" s="44"/>
      <c r="VRY236" s="44"/>
      <c r="VRZ236" s="44"/>
      <c r="VSA236" s="44"/>
      <c r="VSB236" s="44"/>
      <c r="VSC236" s="44"/>
      <c r="VSD236" s="44"/>
      <c r="VSE236" s="44"/>
      <c r="VSF236" s="44"/>
      <c r="VSG236" s="44"/>
      <c r="VSH236" s="44"/>
      <c r="VSI236" s="44"/>
      <c r="VSJ236" s="44"/>
      <c r="VSK236" s="44"/>
      <c r="VSL236" s="44"/>
      <c r="VSM236" s="44"/>
      <c r="VSN236" s="44"/>
      <c r="VSO236" s="44"/>
      <c r="VSP236" s="44"/>
      <c r="VSQ236" s="44"/>
      <c r="VSR236" s="44"/>
      <c r="VSS236" s="44"/>
      <c r="VST236" s="44"/>
      <c r="VSU236" s="44"/>
      <c r="VSV236" s="44"/>
      <c r="VSW236" s="44"/>
      <c r="VSX236" s="44"/>
      <c r="VSY236" s="44"/>
      <c r="VSZ236" s="44"/>
      <c r="VTA236" s="44"/>
      <c r="VTB236" s="44"/>
      <c r="VTC236" s="44"/>
      <c r="VTD236" s="44"/>
      <c r="VTE236" s="44"/>
      <c r="VTF236" s="44"/>
      <c r="VTG236" s="44"/>
      <c r="VTH236" s="44"/>
      <c r="VTI236" s="44"/>
      <c r="VTJ236" s="44"/>
      <c r="VTK236" s="44"/>
      <c r="VTL236" s="44"/>
      <c r="VTM236" s="44"/>
      <c r="VTN236" s="44"/>
      <c r="VTO236" s="44"/>
      <c r="VTP236" s="44"/>
      <c r="VTQ236" s="44"/>
      <c r="VTR236" s="44"/>
      <c r="VTS236" s="44"/>
      <c r="VTT236" s="44"/>
      <c r="VTU236" s="44"/>
      <c r="VTV236" s="44"/>
      <c r="VTW236" s="44"/>
      <c r="VTX236" s="44"/>
      <c r="VTY236" s="44"/>
      <c r="VTZ236" s="44"/>
      <c r="VUA236" s="44"/>
      <c r="VUB236" s="44"/>
      <c r="VUC236" s="44"/>
      <c r="VUD236" s="44"/>
      <c r="VUE236" s="44"/>
      <c r="VUF236" s="44"/>
      <c r="VUG236" s="44"/>
      <c r="VUH236" s="44"/>
      <c r="VUI236" s="44"/>
      <c r="VUJ236" s="44"/>
      <c r="VUK236" s="44"/>
      <c r="VUL236" s="44"/>
      <c r="VUM236" s="44"/>
      <c r="VUN236" s="44"/>
      <c r="VUO236" s="44"/>
      <c r="VUP236" s="44"/>
      <c r="VUQ236" s="44"/>
      <c r="VUR236" s="44"/>
      <c r="VUS236" s="44"/>
      <c r="VUT236" s="44"/>
      <c r="VUU236" s="44"/>
      <c r="VUV236" s="44"/>
      <c r="VUW236" s="44"/>
      <c r="VUX236" s="44"/>
      <c r="VUY236" s="44"/>
      <c r="VUZ236" s="44"/>
      <c r="VVA236" s="44"/>
      <c r="VVB236" s="44"/>
      <c r="VVC236" s="44"/>
      <c r="VVD236" s="44"/>
      <c r="VVE236" s="44"/>
      <c r="VVF236" s="44"/>
      <c r="VVG236" s="44"/>
      <c r="VVH236" s="44"/>
      <c r="VVI236" s="44"/>
      <c r="VVJ236" s="44"/>
      <c r="VVK236" s="44"/>
      <c r="VVL236" s="44"/>
      <c r="VVM236" s="44"/>
      <c r="VVN236" s="44"/>
      <c r="VVO236" s="44"/>
      <c r="VVP236" s="44"/>
      <c r="VVQ236" s="44"/>
      <c r="VVR236" s="44"/>
      <c r="VVS236" s="44"/>
      <c r="VVT236" s="44"/>
      <c r="VVU236" s="44"/>
      <c r="VVV236" s="44"/>
      <c r="VVW236" s="44"/>
      <c r="VVX236" s="44"/>
      <c r="VVY236" s="44"/>
      <c r="VVZ236" s="44"/>
      <c r="VWA236" s="44"/>
      <c r="VWB236" s="44"/>
      <c r="VWC236" s="44"/>
      <c r="VWD236" s="44"/>
      <c r="VWE236" s="44"/>
      <c r="VWF236" s="44"/>
      <c r="VWG236" s="44"/>
      <c r="VWH236" s="44"/>
      <c r="VWI236" s="44"/>
      <c r="VWJ236" s="44"/>
      <c r="VWK236" s="44"/>
      <c r="VWL236" s="44"/>
      <c r="VWM236" s="44"/>
      <c r="VWN236" s="44"/>
      <c r="VWO236" s="44"/>
      <c r="VWP236" s="44"/>
      <c r="VWQ236" s="44"/>
      <c r="VWR236" s="44"/>
      <c r="VWS236" s="44"/>
      <c r="VWT236" s="44"/>
      <c r="VWU236" s="44"/>
      <c r="VWV236" s="44"/>
      <c r="VWW236" s="44"/>
      <c r="VWX236" s="44"/>
      <c r="VWY236" s="44"/>
      <c r="VWZ236" s="44"/>
      <c r="VXA236" s="44"/>
      <c r="VXB236" s="44"/>
      <c r="VXC236" s="44"/>
      <c r="VXD236" s="44"/>
      <c r="VXE236" s="44"/>
      <c r="VXF236" s="44"/>
      <c r="VXG236" s="44"/>
      <c r="VXH236" s="44"/>
      <c r="VXI236" s="44"/>
      <c r="VXJ236" s="44"/>
      <c r="VXK236" s="44"/>
      <c r="VXL236" s="44"/>
      <c r="VXM236" s="44"/>
      <c r="VXN236" s="44"/>
      <c r="VXO236" s="44"/>
      <c r="VXP236" s="44"/>
      <c r="VXQ236" s="44"/>
      <c r="VXR236" s="44"/>
      <c r="VXS236" s="44"/>
      <c r="VXT236" s="44"/>
      <c r="VXU236" s="44"/>
      <c r="VXV236" s="44"/>
      <c r="VXW236" s="44"/>
      <c r="VXX236" s="44"/>
      <c r="VXY236" s="44"/>
      <c r="VXZ236" s="44"/>
      <c r="VYA236" s="44"/>
      <c r="VYB236" s="44"/>
      <c r="VYC236" s="44"/>
      <c r="VYD236" s="44"/>
      <c r="VYE236" s="44"/>
      <c r="VYF236" s="44"/>
      <c r="VYG236" s="44"/>
      <c r="VYH236" s="44"/>
      <c r="VYI236" s="44"/>
      <c r="VYJ236" s="44"/>
      <c r="VYK236" s="44"/>
      <c r="VYL236" s="44"/>
      <c r="VYM236" s="44"/>
      <c r="VYN236" s="44"/>
      <c r="VYO236" s="44"/>
      <c r="VYP236" s="44"/>
      <c r="VYQ236" s="44"/>
      <c r="VYR236" s="44"/>
      <c r="VYS236" s="44"/>
      <c r="VYT236" s="44"/>
      <c r="VYU236" s="44"/>
      <c r="VYV236" s="44"/>
      <c r="VYW236" s="44"/>
      <c r="VYX236" s="44"/>
      <c r="VYY236" s="44"/>
      <c r="VYZ236" s="44"/>
      <c r="VZA236" s="44"/>
      <c r="VZB236" s="44"/>
      <c r="VZC236" s="44"/>
      <c r="VZD236" s="44"/>
      <c r="VZE236" s="44"/>
      <c r="VZF236" s="44"/>
      <c r="VZG236" s="44"/>
      <c r="VZH236" s="44"/>
      <c r="VZI236" s="44"/>
      <c r="VZJ236" s="44"/>
      <c r="VZK236" s="44"/>
      <c r="VZL236" s="44"/>
      <c r="VZM236" s="44"/>
      <c r="VZN236" s="44"/>
      <c r="VZO236" s="44"/>
      <c r="VZP236" s="44"/>
      <c r="VZQ236" s="44"/>
      <c r="VZR236" s="44"/>
      <c r="VZS236" s="44"/>
      <c r="VZT236" s="44"/>
      <c r="VZU236" s="44"/>
      <c r="VZV236" s="44"/>
      <c r="VZW236" s="44"/>
      <c r="VZX236" s="44"/>
      <c r="VZY236" s="44"/>
      <c r="VZZ236" s="44"/>
      <c r="WAA236" s="44"/>
      <c r="WAB236" s="44"/>
      <c r="WAC236" s="44"/>
      <c r="WAD236" s="44"/>
      <c r="WAE236" s="44"/>
      <c r="WAF236" s="44"/>
      <c r="WAG236" s="44"/>
      <c r="WAH236" s="44"/>
      <c r="WAI236" s="44"/>
      <c r="WAJ236" s="44"/>
      <c r="WAK236" s="44"/>
      <c r="WAL236" s="44"/>
      <c r="WAM236" s="44"/>
      <c r="WAN236" s="44"/>
      <c r="WAO236" s="44"/>
      <c r="WAP236" s="44"/>
      <c r="WAQ236" s="44"/>
      <c r="WAR236" s="44"/>
      <c r="WAS236" s="44"/>
      <c r="WAT236" s="44"/>
      <c r="WAU236" s="44"/>
      <c r="WAV236" s="44"/>
      <c r="WAW236" s="44"/>
      <c r="WAX236" s="44"/>
      <c r="WAY236" s="44"/>
      <c r="WAZ236" s="44"/>
      <c r="WBA236" s="44"/>
      <c r="WBB236" s="44"/>
      <c r="WBC236" s="44"/>
      <c r="WBD236" s="44"/>
      <c r="WBE236" s="44"/>
      <c r="WBF236" s="44"/>
      <c r="WBG236" s="44"/>
      <c r="WBH236" s="44"/>
      <c r="WBI236" s="44"/>
      <c r="WBJ236" s="44"/>
      <c r="WBK236" s="44"/>
      <c r="WBL236" s="44"/>
      <c r="WBM236" s="44"/>
      <c r="WBN236" s="44"/>
      <c r="WBO236" s="44"/>
      <c r="WBP236" s="44"/>
      <c r="WBQ236" s="44"/>
      <c r="WBR236" s="44"/>
      <c r="WBS236" s="44"/>
      <c r="WBT236" s="44"/>
      <c r="WBU236" s="44"/>
      <c r="WBV236" s="44"/>
      <c r="WBW236" s="44"/>
      <c r="WBX236" s="44"/>
      <c r="WBY236" s="44"/>
      <c r="WBZ236" s="44"/>
      <c r="WCA236" s="44"/>
      <c r="WCB236" s="44"/>
      <c r="WCC236" s="44"/>
      <c r="WCD236" s="44"/>
      <c r="WCE236" s="44"/>
      <c r="WCF236" s="44"/>
      <c r="WCG236" s="44"/>
      <c r="WCH236" s="44"/>
      <c r="WCI236" s="44"/>
      <c r="WCJ236" s="44"/>
      <c r="WCK236" s="44"/>
      <c r="WCL236" s="44"/>
      <c r="WCM236" s="44"/>
      <c r="WCN236" s="44"/>
      <c r="WCO236" s="44"/>
      <c r="WCP236" s="44"/>
      <c r="WCQ236" s="44"/>
      <c r="WCR236" s="44"/>
      <c r="WCS236" s="44"/>
      <c r="WCT236" s="44"/>
      <c r="WCU236" s="44"/>
      <c r="WCV236" s="44"/>
      <c r="WCW236" s="44"/>
      <c r="WCX236" s="44"/>
      <c r="WCY236" s="44"/>
      <c r="WCZ236" s="44"/>
      <c r="WDA236" s="44"/>
      <c r="WDB236" s="44"/>
      <c r="WDC236" s="44"/>
      <c r="WDD236" s="44"/>
      <c r="WDE236" s="44"/>
      <c r="WDF236" s="44"/>
      <c r="WDG236" s="44"/>
      <c r="WDH236" s="44"/>
      <c r="WDI236" s="44"/>
      <c r="WDJ236" s="44"/>
      <c r="WDK236" s="44"/>
      <c r="WDL236" s="44"/>
      <c r="WDM236" s="44"/>
      <c r="WDN236" s="44"/>
      <c r="WDO236" s="44"/>
      <c r="WDP236" s="44"/>
      <c r="WDQ236" s="44"/>
      <c r="WDR236" s="44"/>
      <c r="WDS236" s="44"/>
      <c r="WDT236" s="44"/>
      <c r="WDU236" s="44"/>
      <c r="WDV236" s="44"/>
      <c r="WDW236" s="44"/>
      <c r="WDX236" s="44"/>
      <c r="WDY236" s="44"/>
      <c r="WDZ236" s="44"/>
      <c r="WEA236" s="44"/>
      <c r="WEB236" s="44"/>
      <c r="WEC236" s="44"/>
      <c r="WED236" s="44"/>
      <c r="WEE236" s="44"/>
      <c r="WEF236" s="44"/>
      <c r="WEG236" s="44"/>
      <c r="WEH236" s="44"/>
      <c r="WEI236" s="44"/>
      <c r="WEJ236" s="44"/>
      <c r="WEK236" s="44"/>
      <c r="WEL236" s="44"/>
      <c r="WEM236" s="44"/>
      <c r="WEN236" s="44"/>
      <c r="WEO236" s="44"/>
      <c r="WEP236" s="44"/>
      <c r="WEQ236" s="44"/>
      <c r="WER236" s="44"/>
      <c r="WES236" s="44"/>
      <c r="WET236" s="44"/>
      <c r="WEU236" s="44"/>
      <c r="WEV236" s="44"/>
      <c r="WEW236" s="44"/>
      <c r="WEX236" s="44"/>
      <c r="WEY236" s="44"/>
      <c r="WEZ236" s="44"/>
      <c r="WFA236" s="44"/>
      <c r="WFB236" s="44"/>
      <c r="WFC236" s="44"/>
      <c r="WFD236" s="44"/>
      <c r="WFE236" s="44"/>
      <c r="WFF236" s="44"/>
      <c r="WFG236" s="44"/>
      <c r="WFH236" s="44"/>
      <c r="WFI236" s="44"/>
      <c r="WFJ236" s="44"/>
      <c r="WFK236" s="44"/>
      <c r="WFL236" s="44"/>
      <c r="WFM236" s="44"/>
      <c r="WFN236" s="44"/>
      <c r="WFO236" s="44"/>
      <c r="WFP236" s="44"/>
      <c r="WFQ236" s="44"/>
      <c r="WFR236" s="44"/>
      <c r="WFS236" s="44"/>
      <c r="WFT236" s="44"/>
      <c r="WFU236" s="44"/>
      <c r="WFV236" s="44"/>
      <c r="WFW236" s="44"/>
      <c r="WFX236" s="44"/>
      <c r="WFY236" s="44"/>
      <c r="WFZ236" s="44"/>
      <c r="WGA236" s="44"/>
      <c r="WGB236" s="44"/>
      <c r="WGC236" s="44"/>
      <c r="WGD236" s="44"/>
      <c r="WGE236" s="44"/>
      <c r="WGF236" s="44"/>
      <c r="WGG236" s="44"/>
      <c r="WGH236" s="44"/>
      <c r="WGI236" s="44"/>
      <c r="WGJ236" s="44"/>
      <c r="WGK236" s="44"/>
      <c r="WGL236" s="44"/>
      <c r="WGM236" s="44"/>
      <c r="WGN236" s="44"/>
      <c r="WGO236" s="44"/>
      <c r="WGP236" s="44"/>
      <c r="WGQ236" s="44"/>
      <c r="WGR236" s="44"/>
      <c r="WGS236" s="44"/>
      <c r="WGT236" s="44"/>
      <c r="WGU236" s="44"/>
      <c r="WGV236" s="44"/>
      <c r="WGW236" s="44"/>
      <c r="WGX236" s="44"/>
      <c r="WGY236" s="44"/>
      <c r="WGZ236" s="44"/>
      <c r="WHA236" s="44"/>
      <c r="WHB236" s="44"/>
      <c r="WHC236" s="44"/>
      <c r="WHD236" s="44"/>
      <c r="WHE236" s="44"/>
      <c r="WHF236" s="44"/>
      <c r="WHG236" s="44"/>
      <c r="WHH236" s="44"/>
      <c r="WHI236" s="44"/>
      <c r="WHJ236" s="44"/>
      <c r="WHK236" s="44"/>
      <c r="WHL236" s="44"/>
      <c r="WHM236" s="44"/>
      <c r="WHN236" s="44"/>
      <c r="WHO236" s="44"/>
      <c r="WHP236" s="44"/>
      <c r="WHQ236" s="44"/>
      <c r="WHR236" s="44"/>
      <c r="WHS236" s="44"/>
      <c r="WHT236" s="44"/>
      <c r="WHU236" s="44"/>
      <c r="WHV236" s="44"/>
      <c r="WHW236" s="44"/>
      <c r="WHX236" s="44"/>
      <c r="WHY236" s="44"/>
      <c r="WHZ236" s="44"/>
      <c r="WIA236" s="44"/>
      <c r="WIB236" s="44"/>
      <c r="WIC236" s="44"/>
      <c r="WID236" s="44"/>
      <c r="WIE236" s="44"/>
      <c r="WIF236" s="44"/>
      <c r="WIG236" s="44"/>
      <c r="WIH236" s="44"/>
      <c r="WII236" s="44"/>
      <c r="WIJ236" s="44"/>
      <c r="WIK236" s="44"/>
      <c r="WIL236" s="44"/>
      <c r="WIM236" s="44"/>
      <c r="WIN236" s="44"/>
      <c r="WIO236" s="44"/>
      <c r="WIP236" s="44"/>
      <c r="WIQ236" s="44"/>
      <c r="WIR236" s="44"/>
      <c r="WIS236" s="44"/>
      <c r="WIT236" s="44"/>
      <c r="WIU236" s="44"/>
      <c r="WIV236" s="44"/>
      <c r="WIW236" s="44"/>
      <c r="WIX236" s="44"/>
      <c r="WIY236" s="44"/>
      <c r="WIZ236" s="44"/>
      <c r="WJA236" s="44"/>
      <c r="WJB236" s="44"/>
      <c r="WJC236" s="44"/>
      <c r="WJD236" s="44"/>
      <c r="WJE236" s="44"/>
      <c r="WJF236" s="44"/>
      <c r="WJG236" s="44"/>
      <c r="WJH236" s="44"/>
      <c r="WJI236" s="44"/>
      <c r="WJJ236" s="44"/>
      <c r="WJK236" s="44"/>
      <c r="WJL236" s="44"/>
      <c r="WJM236" s="44"/>
      <c r="WJN236" s="44"/>
      <c r="WJO236" s="44"/>
      <c r="WJP236" s="44"/>
      <c r="WJQ236" s="44"/>
      <c r="WJR236" s="44"/>
      <c r="WJS236" s="44"/>
      <c r="WJT236" s="44"/>
      <c r="WJU236" s="44"/>
      <c r="WJV236" s="44"/>
      <c r="WJW236" s="44"/>
      <c r="WJX236" s="44"/>
      <c r="WJY236" s="44"/>
      <c r="WJZ236" s="44"/>
      <c r="WKA236" s="44"/>
      <c r="WKB236" s="44"/>
      <c r="WKC236" s="44"/>
      <c r="WKD236" s="44"/>
      <c r="WKE236" s="44"/>
      <c r="WKF236" s="44"/>
      <c r="WKG236" s="44"/>
      <c r="WKH236" s="44"/>
      <c r="WKI236" s="44"/>
      <c r="WKJ236" s="44"/>
      <c r="WKK236" s="44"/>
      <c r="WKL236" s="44"/>
      <c r="WKM236" s="44"/>
      <c r="WKN236" s="44"/>
      <c r="WKO236" s="44"/>
      <c r="WKP236" s="44"/>
      <c r="WKQ236" s="44"/>
      <c r="WKR236" s="44"/>
      <c r="WKS236" s="44"/>
      <c r="WKT236" s="44"/>
      <c r="WKU236" s="44"/>
      <c r="WKV236" s="44"/>
      <c r="WKW236" s="44"/>
      <c r="WKX236" s="44"/>
      <c r="WKY236" s="44"/>
      <c r="WKZ236" s="44"/>
      <c r="WLA236" s="44"/>
      <c r="WLB236" s="44"/>
      <c r="WLC236" s="44"/>
      <c r="WLD236" s="44"/>
      <c r="WLE236" s="44"/>
      <c r="WLF236" s="44"/>
      <c r="WLG236" s="44"/>
      <c r="WLH236" s="44"/>
      <c r="WLI236" s="44"/>
      <c r="WLJ236" s="44"/>
      <c r="WLK236" s="44"/>
      <c r="WLL236" s="44"/>
      <c r="WLM236" s="44"/>
      <c r="WLN236" s="44"/>
      <c r="WLO236" s="44"/>
      <c r="WLP236" s="44"/>
      <c r="WLQ236" s="44"/>
      <c r="WLR236" s="44"/>
      <c r="WLS236" s="44"/>
      <c r="WLT236" s="44"/>
      <c r="WLU236" s="44"/>
      <c r="WLV236" s="44"/>
      <c r="WLW236" s="44"/>
      <c r="WLX236" s="44"/>
      <c r="WLY236" s="44"/>
      <c r="WLZ236" s="44"/>
      <c r="WMA236" s="44"/>
      <c r="WMB236" s="44"/>
      <c r="WMC236" s="44"/>
      <c r="WMD236" s="44"/>
      <c r="WME236" s="44"/>
      <c r="WMF236" s="44"/>
      <c r="WMG236" s="44"/>
      <c r="WMH236" s="44"/>
      <c r="WMI236" s="44"/>
      <c r="WMJ236" s="44"/>
      <c r="WMK236" s="44"/>
      <c r="WML236" s="44"/>
      <c r="WMM236" s="44"/>
      <c r="WMN236" s="44"/>
      <c r="WMO236" s="44"/>
      <c r="WMP236" s="44"/>
      <c r="WMQ236" s="44"/>
      <c r="WMR236" s="44"/>
      <c r="WMS236" s="44"/>
      <c r="WMT236" s="44"/>
      <c r="WMU236" s="44"/>
      <c r="WMV236" s="44"/>
      <c r="WMW236" s="44"/>
      <c r="WMX236" s="44"/>
      <c r="WMY236" s="44"/>
      <c r="WMZ236" s="44"/>
      <c r="WNA236" s="44"/>
      <c r="WNB236" s="44"/>
      <c r="WNC236" s="44"/>
      <c r="WND236" s="44"/>
      <c r="WNE236" s="44"/>
      <c r="WNF236" s="44"/>
      <c r="WNG236" s="44"/>
      <c r="WNH236" s="44"/>
      <c r="WNI236" s="44"/>
      <c r="WNJ236" s="44"/>
      <c r="WNK236" s="44"/>
      <c r="WNL236" s="44"/>
      <c r="WNM236" s="44"/>
      <c r="WNN236" s="44"/>
      <c r="WNO236" s="44"/>
      <c r="WNP236" s="44"/>
      <c r="WNQ236" s="44"/>
      <c r="WNR236" s="44"/>
      <c r="WNS236" s="44"/>
      <c r="WNT236" s="44"/>
      <c r="WNU236" s="44"/>
      <c r="WNV236" s="44"/>
      <c r="WNW236" s="44"/>
      <c r="WNX236" s="44"/>
      <c r="WNY236" s="44"/>
      <c r="WNZ236" s="44"/>
      <c r="WOA236" s="44"/>
      <c r="WOB236" s="44"/>
      <c r="WOC236" s="44"/>
      <c r="WOD236" s="44"/>
      <c r="WOE236" s="44"/>
      <c r="WOF236" s="44"/>
      <c r="WOG236" s="44"/>
      <c r="WOH236" s="44"/>
      <c r="WOI236" s="44"/>
      <c r="WOJ236" s="44"/>
      <c r="WOK236" s="44"/>
      <c r="WOL236" s="44"/>
      <c r="WOM236" s="44"/>
      <c r="WON236" s="44"/>
      <c r="WOO236" s="44"/>
      <c r="WOP236" s="44"/>
      <c r="WOQ236" s="44"/>
      <c r="WOR236" s="44"/>
      <c r="WOS236" s="44"/>
      <c r="WOT236" s="44"/>
      <c r="WOU236" s="44"/>
      <c r="WOV236" s="44"/>
      <c r="WOW236" s="44"/>
      <c r="WOX236" s="44"/>
      <c r="WOY236" s="44"/>
      <c r="WOZ236" s="44"/>
      <c r="WPA236" s="44"/>
      <c r="WPB236" s="44"/>
      <c r="WPC236" s="44"/>
      <c r="WPD236" s="44"/>
      <c r="WPE236" s="44"/>
      <c r="WPF236" s="44"/>
      <c r="WPG236" s="44"/>
      <c r="WPH236" s="44"/>
      <c r="WPI236" s="44"/>
      <c r="WPJ236" s="44"/>
      <c r="WPK236" s="44"/>
      <c r="WPL236" s="44"/>
      <c r="WPM236" s="44"/>
      <c r="WPN236" s="44"/>
      <c r="WPO236" s="44"/>
      <c r="WPP236" s="44"/>
      <c r="WPQ236" s="44"/>
      <c r="WPR236" s="44"/>
      <c r="WPS236" s="44"/>
      <c r="WPT236" s="44"/>
      <c r="WPU236" s="44"/>
      <c r="WPV236" s="44"/>
      <c r="WPW236" s="44"/>
      <c r="WPX236" s="44"/>
      <c r="WPY236" s="44"/>
      <c r="WPZ236" s="44"/>
      <c r="WQA236" s="44"/>
      <c r="WQB236" s="44"/>
      <c r="WQC236" s="44"/>
      <c r="WQD236" s="44"/>
      <c r="WQE236" s="44"/>
      <c r="WQF236" s="44"/>
      <c r="WQG236" s="44"/>
      <c r="WQH236" s="44"/>
      <c r="WQI236" s="44"/>
      <c r="WQJ236" s="44"/>
      <c r="WQK236" s="44"/>
      <c r="WQL236" s="44"/>
      <c r="WQM236" s="44"/>
      <c r="WQN236" s="44"/>
      <c r="WQO236" s="44"/>
      <c r="WQP236" s="44"/>
      <c r="WQQ236" s="44"/>
      <c r="WQR236" s="44"/>
      <c r="WQS236" s="44"/>
      <c r="WQT236" s="44"/>
      <c r="WQU236" s="44"/>
      <c r="WQV236" s="44"/>
      <c r="WQW236" s="44"/>
      <c r="WQX236" s="44"/>
      <c r="WQY236" s="44"/>
      <c r="WQZ236" s="44"/>
      <c r="WRA236" s="44"/>
      <c r="WRB236" s="44"/>
      <c r="WRC236" s="44"/>
      <c r="WRD236" s="44"/>
      <c r="WRE236" s="44"/>
      <c r="WRF236" s="44"/>
      <c r="WRG236" s="44"/>
      <c r="WRH236" s="44"/>
      <c r="WRI236" s="44"/>
      <c r="WRJ236" s="44"/>
      <c r="WRK236" s="44"/>
      <c r="WRL236" s="44"/>
      <c r="WRM236" s="44"/>
      <c r="WRN236" s="44"/>
      <c r="WRO236" s="44"/>
      <c r="WRP236" s="44"/>
      <c r="WRQ236" s="44"/>
      <c r="WRR236" s="44"/>
      <c r="WRS236" s="44"/>
      <c r="WRT236" s="44"/>
      <c r="WRU236" s="44"/>
      <c r="WRV236" s="44"/>
      <c r="WRW236" s="44"/>
      <c r="WRX236" s="44"/>
      <c r="WRY236" s="44"/>
      <c r="WRZ236" s="44"/>
      <c r="WSA236" s="44"/>
      <c r="WSB236" s="44"/>
      <c r="WSC236" s="44"/>
      <c r="WSD236" s="44"/>
      <c r="WSE236" s="44"/>
      <c r="WSF236" s="44"/>
      <c r="WSG236" s="44"/>
      <c r="WSH236" s="44"/>
      <c r="WSI236" s="44"/>
      <c r="WSJ236" s="44"/>
      <c r="WSK236" s="44"/>
      <c r="WSL236" s="44"/>
      <c r="WSM236" s="44"/>
      <c r="WSN236" s="44"/>
      <c r="WSO236" s="44"/>
      <c r="WSP236" s="44"/>
      <c r="WSQ236" s="44"/>
      <c r="WSR236" s="44"/>
      <c r="WSS236" s="44"/>
      <c r="WST236" s="44"/>
      <c r="WSU236" s="44"/>
      <c r="WSV236" s="44"/>
      <c r="WSW236" s="44"/>
      <c r="WSX236" s="44"/>
      <c r="WSY236" s="44"/>
      <c r="WSZ236" s="44"/>
      <c r="WTA236" s="44"/>
      <c r="WTB236" s="44"/>
      <c r="WTC236" s="44"/>
      <c r="WTD236" s="44"/>
      <c r="WTE236" s="44"/>
      <c r="WTF236" s="44"/>
      <c r="WTG236" s="44"/>
      <c r="WTH236" s="44"/>
      <c r="WTI236" s="44"/>
      <c r="WTJ236" s="44"/>
      <c r="WTK236" s="44"/>
      <c r="WTL236" s="44"/>
      <c r="WTM236" s="44"/>
      <c r="WTN236" s="44"/>
      <c r="WTO236" s="44"/>
      <c r="WTP236" s="44"/>
      <c r="WTQ236" s="44"/>
      <c r="WTR236" s="44"/>
      <c r="WTS236" s="44"/>
      <c r="WTT236" s="44"/>
      <c r="WTU236" s="44"/>
      <c r="WTV236" s="44"/>
      <c r="WTW236" s="44"/>
      <c r="WTX236" s="44"/>
      <c r="WTY236" s="44"/>
      <c r="WTZ236" s="44"/>
      <c r="WUA236" s="44"/>
      <c r="WUB236" s="44"/>
      <c r="WUC236" s="44"/>
      <c r="WUD236" s="44"/>
      <c r="WUE236" s="44"/>
      <c r="WUF236" s="44"/>
      <c r="WUG236" s="44"/>
      <c r="WUH236" s="44"/>
      <c r="WUI236" s="44"/>
      <c r="WUJ236" s="44"/>
      <c r="WUK236" s="44"/>
      <c r="WUL236" s="44"/>
      <c r="WUM236" s="44"/>
      <c r="WUN236" s="44"/>
      <c r="WUO236" s="44"/>
      <c r="WUP236" s="44"/>
      <c r="WUQ236" s="44"/>
      <c r="WUR236" s="44"/>
      <c r="WUS236" s="44"/>
      <c r="WUT236" s="44"/>
      <c r="WUU236" s="44"/>
      <c r="WUV236" s="44"/>
      <c r="WUW236" s="44"/>
      <c r="WUX236" s="44"/>
      <c r="WUY236" s="44"/>
      <c r="WUZ236" s="44"/>
      <c r="WVA236" s="44"/>
      <c r="WVB236" s="44"/>
      <c r="WVC236" s="44"/>
      <c r="WVD236" s="44"/>
      <c r="WVE236" s="44"/>
      <c r="WVF236" s="44"/>
      <c r="WVG236" s="44"/>
      <c r="WVH236" s="44"/>
      <c r="WVI236" s="44"/>
      <c r="WVJ236" s="44"/>
      <c r="WVK236" s="44"/>
      <c r="WVL236" s="44"/>
      <c r="WVM236" s="44"/>
      <c r="WVN236" s="44"/>
      <c r="WVO236" s="44"/>
      <c r="WVP236" s="44"/>
      <c r="WVQ236" s="44"/>
      <c r="WVR236" s="44"/>
      <c r="WVS236" s="44"/>
      <c r="WVT236" s="44"/>
      <c r="WVU236" s="44"/>
      <c r="WVV236" s="44"/>
      <c r="WVW236" s="44"/>
      <c r="WVX236" s="44"/>
      <c r="WVY236" s="44"/>
      <c r="WVZ236" s="44"/>
      <c r="WWA236" s="44"/>
      <c r="WWB236" s="44"/>
      <c r="WWC236" s="44"/>
      <c r="WWD236" s="44"/>
      <c r="WWE236" s="44"/>
      <c r="WWF236" s="44"/>
      <c r="WWG236" s="44"/>
      <c r="WWH236" s="44"/>
      <c r="WWI236" s="44"/>
      <c r="WWJ236" s="44"/>
      <c r="WWK236" s="44"/>
      <c r="WWL236" s="44"/>
      <c r="WWM236" s="44"/>
      <c r="WWN236" s="44"/>
      <c r="WWO236" s="44"/>
      <c r="WWP236" s="44"/>
      <c r="WWQ236" s="44"/>
      <c r="WWR236" s="44"/>
      <c r="WWS236" s="44"/>
      <c r="WWT236" s="44"/>
      <c r="WWU236" s="44"/>
      <c r="WWV236" s="44"/>
      <c r="WWW236" s="44"/>
      <c r="WWX236" s="44"/>
      <c r="WWY236" s="44"/>
      <c r="WWZ236" s="44"/>
      <c r="WXA236" s="44"/>
      <c r="WXB236" s="44"/>
      <c r="WXC236" s="44"/>
      <c r="WXD236" s="44"/>
      <c r="WXE236" s="44"/>
      <c r="WXF236" s="44"/>
      <c r="WXG236" s="44"/>
      <c r="WXH236" s="44"/>
      <c r="WXI236" s="44"/>
      <c r="WXJ236" s="44"/>
      <c r="WXK236" s="44"/>
      <c r="WXL236" s="44"/>
      <c r="WXM236" s="44"/>
      <c r="WXN236" s="44"/>
      <c r="WXO236" s="44"/>
      <c r="WXP236" s="44"/>
      <c r="WXQ236" s="44"/>
      <c r="WXR236" s="44"/>
      <c r="WXS236" s="44"/>
      <c r="WXT236" s="44"/>
      <c r="WXU236" s="44"/>
      <c r="WXV236" s="44"/>
      <c r="WXW236" s="44"/>
      <c r="WXX236" s="44"/>
      <c r="WXY236" s="44"/>
      <c r="WXZ236" s="44"/>
      <c r="WYA236" s="44"/>
      <c r="WYB236" s="44"/>
      <c r="WYC236" s="44"/>
      <c r="WYD236" s="44"/>
      <c r="WYE236" s="44"/>
      <c r="WYF236" s="44"/>
      <c r="WYG236" s="44"/>
      <c r="WYH236" s="44"/>
      <c r="WYI236" s="44"/>
      <c r="WYJ236" s="44"/>
      <c r="WYK236" s="44"/>
      <c r="WYL236" s="44"/>
      <c r="WYM236" s="44"/>
      <c r="WYN236" s="44"/>
      <c r="WYO236" s="44"/>
      <c r="WYP236" s="44"/>
      <c r="WYQ236" s="44"/>
      <c r="WYR236" s="44"/>
      <c r="WYS236" s="44"/>
      <c r="WYT236" s="44"/>
      <c r="WYU236" s="44"/>
      <c r="WYV236" s="44"/>
      <c r="WYW236" s="44"/>
      <c r="WYX236" s="44"/>
      <c r="WYY236" s="44"/>
      <c r="WYZ236" s="44"/>
      <c r="WZA236" s="44"/>
      <c r="WZB236" s="44"/>
      <c r="WZC236" s="44"/>
      <c r="WZD236" s="44"/>
      <c r="WZE236" s="44"/>
      <c r="WZF236" s="44"/>
      <c r="WZG236" s="44"/>
      <c r="WZH236" s="44"/>
      <c r="WZI236" s="44"/>
      <c r="WZJ236" s="44"/>
      <c r="WZK236" s="44"/>
      <c r="WZL236" s="44"/>
      <c r="WZM236" s="44"/>
      <c r="WZN236" s="44"/>
      <c r="WZO236" s="44"/>
      <c r="WZP236" s="44"/>
      <c r="WZQ236" s="44"/>
      <c r="WZR236" s="44"/>
      <c r="WZS236" s="44"/>
      <c r="WZT236" s="44"/>
      <c r="WZU236" s="44"/>
      <c r="WZV236" s="44"/>
      <c r="WZW236" s="44"/>
      <c r="WZX236" s="44"/>
      <c r="WZY236" s="44"/>
      <c r="WZZ236" s="44"/>
      <c r="XAA236" s="44"/>
      <c r="XAB236" s="44"/>
      <c r="XAC236" s="44"/>
      <c r="XAD236" s="44"/>
      <c r="XAE236" s="44"/>
      <c r="XAF236" s="44"/>
      <c r="XAG236" s="44"/>
      <c r="XAH236" s="44"/>
      <c r="XAI236" s="44"/>
      <c r="XAJ236" s="44"/>
      <c r="XAK236" s="44"/>
      <c r="XAL236" s="44"/>
      <c r="XAM236" s="44"/>
      <c r="XAN236" s="44"/>
      <c r="XAO236" s="44"/>
      <c r="XAP236" s="44"/>
      <c r="XAQ236" s="44"/>
      <c r="XAR236" s="44"/>
      <c r="XAS236" s="44"/>
      <c r="XAT236" s="44"/>
      <c r="XAU236" s="44"/>
      <c r="XAV236" s="44"/>
      <c r="XAW236" s="44"/>
      <c r="XAX236" s="44"/>
      <c r="XAY236" s="44"/>
      <c r="XAZ236" s="44"/>
      <c r="XBA236" s="44"/>
      <c r="XBB236" s="44"/>
      <c r="XBC236" s="44"/>
      <c r="XBD236" s="44"/>
      <c r="XBE236" s="44"/>
      <c r="XBF236" s="44"/>
      <c r="XBG236" s="44"/>
      <c r="XBH236" s="44"/>
      <c r="XBI236" s="44"/>
      <c r="XBJ236" s="44"/>
      <c r="XBK236" s="44"/>
      <c r="XBL236" s="44"/>
      <c r="XBM236" s="44"/>
      <c r="XBN236" s="44"/>
      <c r="XBO236" s="44"/>
      <c r="XBP236" s="44"/>
      <c r="XBQ236" s="44"/>
      <c r="XBR236" s="44"/>
      <c r="XBS236" s="44"/>
      <c r="XBT236" s="44"/>
      <c r="XBU236" s="44"/>
      <c r="XBV236" s="44"/>
      <c r="XBW236" s="44"/>
      <c r="XBX236" s="44"/>
      <c r="XBY236" s="44"/>
      <c r="XBZ236" s="44"/>
      <c r="XCA236" s="44"/>
      <c r="XCB236" s="44"/>
      <c r="XCC236" s="44"/>
      <c r="XCD236" s="44"/>
      <c r="XCE236" s="44"/>
      <c r="XCF236" s="44"/>
      <c r="XCG236" s="44"/>
      <c r="XCH236" s="44"/>
      <c r="XCI236" s="44"/>
      <c r="XCJ236" s="44"/>
      <c r="XCK236" s="44"/>
      <c r="XCL236" s="44"/>
      <c r="XCM236" s="44"/>
      <c r="XCN236" s="44"/>
      <c r="XCO236" s="44"/>
      <c r="XCP236" s="44"/>
      <c r="XCQ236" s="44"/>
      <c r="XCR236" s="44"/>
      <c r="XCS236" s="44"/>
      <c r="XCT236" s="44"/>
      <c r="XCU236" s="44"/>
      <c r="XCV236" s="44"/>
      <c r="XCW236" s="44"/>
      <c r="XCX236" s="44"/>
      <c r="XCY236" s="44"/>
      <c r="XCZ236" s="44"/>
      <c r="XDA236" s="44"/>
      <c r="XDB236" s="44"/>
      <c r="XDC236" s="44"/>
      <c r="XDD236" s="44"/>
      <c r="XDE236" s="44"/>
      <c r="XDF236" s="44"/>
      <c r="XDG236" s="44"/>
      <c r="XDH236" s="44"/>
      <c r="XDI236" s="44"/>
      <c r="XDJ236" s="44"/>
      <c r="XDK236" s="44"/>
      <c r="XDL236" s="44"/>
      <c r="XDM236" s="44"/>
      <c r="XDN236" s="44"/>
      <c r="XDO236" s="44"/>
      <c r="XDP236" s="44"/>
      <c r="XDQ236" s="44"/>
      <c r="XDR236" s="44"/>
      <c r="XDS236" s="44"/>
      <c r="XDT236" s="44"/>
      <c r="XDU236" s="44"/>
      <c r="XDV236" s="44"/>
      <c r="XDW236" s="44"/>
      <c r="XDX236" s="44"/>
      <c r="XDY236" s="44"/>
      <c r="XDZ236" s="44"/>
      <c r="XEA236" s="44"/>
      <c r="XEB236" s="44"/>
      <c r="XEC236" s="44"/>
      <c r="XED236" s="44"/>
      <c r="XEE236" s="44"/>
      <c r="XEF236" s="44"/>
      <c r="XEG236" s="44"/>
      <c r="XEH236" s="44"/>
      <c r="XEI236" s="44"/>
      <c r="XEJ236" s="44"/>
      <c r="XEK236" s="44"/>
      <c r="XEL236" s="44"/>
      <c r="XEM236" s="44"/>
      <c r="XEN236" s="44"/>
      <c r="XEO236" s="44"/>
      <c r="XEP236" s="44"/>
      <c r="XEQ236" s="44"/>
      <c r="XER236" s="44"/>
      <c r="XES236" s="44"/>
      <c r="XET236" s="44"/>
      <c r="XEU236" s="44"/>
      <c r="XEV236" s="44"/>
      <c r="XEW236" s="44"/>
      <c r="XEX236" s="44"/>
      <c r="XEY236" s="44"/>
      <c r="XEZ236" s="44"/>
      <c r="XFA236" s="44"/>
      <c r="XFB236" s="44"/>
    </row>
    <row r="237" spans="1:16382" s="42" customFormat="1" ht="30.6" customHeight="1">
      <c r="A237" s="13">
        <v>228</v>
      </c>
      <c r="B237" s="45" t="s">
        <v>720</v>
      </c>
      <c r="C237" s="23" t="s">
        <v>720</v>
      </c>
      <c r="D237" s="12" t="s">
        <v>721</v>
      </c>
      <c r="E237" s="16" t="s">
        <v>305</v>
      </c>
      <c r="F237" s="17">
        <v>1113781647</v>
      </c>
      <c r="G237" s="17">
        <v>754</v>
      </c>
      <c r="H237" s="145" t="s">
        <v>722</v>
      </c>
      <c r="I237" s="28">
        <v>18000</v>
      </c>
      <c r="J237" s="28">
        <v>0</v>
      </c>
      <c r="K237" s="28">
        <v>0</v>
      </c>
      <c r="L237" s="28">
        <v>0</v>
      </c>
      <c r="M237" s="28">
        <f t="shared" si="186"/>
        <v>18000</v>
      </c>
      <c r="N237" s="17">
        <v>30</v>
      </c>
      <c r="O237" s="17">
        <v>0</v>
      </c>
      <c r="P237" s="28">
        <f t="shared" si="176"/>
        <v>18000</v>
      </c>
      <c r="Q237" s="28">
        <f t="shared" si="177"/>
        <v>0</v>
      </c>
      <c r="R237" s="28">
        <f t="shared" si="178"/>
        <v>0</v>
      </c>
      <c r="S237" s="28">
        <v>0</v>
      </c>
      <c r="T237" s="28">
        <v>0</v>
      </c>
      <c r="U237" s="28">
        <v>0</v>
      </c>
      <c r="V237" s="28">
        <f t="shared" si="187"/>
        <v>18000</v>
      </c>
      <c r="W237" s="28">
        <f t="shared" si="188"/>
        <v>15000</v>
      </c>
      <c r="X237" s="28">
        <f t="shared" si="189"/>
        <v>18000</v>
      </c>
      <c r="Y237" s="28">
        <f t="shared" si="175"/>
        <v>1800</v>
      </c>
      <c r="Z237" s="28">
        <f t="shared" si="174"/>
        <v>135</v>
      </c>
      <c r="AA237" s="38">
        <v>0</v>
      </c>
      <c r="AB237" s="28">
        <v>0</v>
      </c>
      <c r="AC237" s="28">
        <v>0</v>
      </c>
      <c r="AD237" s="28">
        <f t="shared" si="190"/>
        <v>1935</v>
      </c>
      <c r="AE237" s="28">
        <f t="shared" ref="AE237:AE244" si="191">V237-AD237</f>
        <v>16065</v>
      </c>
      <c r="AF237" s="34" t="s">
        <v>90</v>
      </c>
      <c r="AG237" s="47"/>
      <c r="AH237" s="56"/>
      <c r="AI237" s="56"/>
      <c r="AJ237" s="56"/>
      <c r="AK237" s="56"/>
      <c r="AL237" s="56"/>
      <c r="AM237" s="56"/>
      <c r="AN237" s="56"/>
      <c r="AO237" s="56"/>
      <c r="AP237" s="57"/>
    </row>
    <row r="238" spans="1:16382" s="42" customFormat="1" ht="30.6" customHeight="1">
      <c r="A238" s="160">
        <v>229</v>
      </c>
      <c r="B238" s="45" t="s">
        <v>720</v>
      </c>
      <c r="C238" s="23" t="s">
        <v>723</v>
      </c>
      <c r="D238" s="12" t="s">
        <v>721</v>
      </c>
      <c r="E238" s="16" t="s">
        <v>311</v>
      </c>
      <c r="F238" s="17">
        <v>1106652253</v>
      </c>
      <c r="G238" s="17">
        <v>72</v>
      </c>
      <c r="H238" s="145" t="s">
        <v>724</v>
      </c>
      <c r="I238" s="28">
        <v>18000</v>
      </c>
      <c r="J238" s="28">
        <v>0</v>
      </c>
      <c r="K238" s="28">
        <v>0</v>
      </c>
      <c r="L238" s="28">
        <v>0</v>
      </c>
      <c r="M238" s="28">
        <f t="shared" si="186"/>
        <v>18000</v>
      </c>
      <c r="N238" s="17">
        <v>30</v>
      </c>
      <c r="O238" s="17">
        <v>0</v>
      </c>
      <c r="P238" s="28">
        <f t="shared" si="176"/>
        <v>18000</v>
      </c>
      <c r="Q238" s="28">
        <f t="shared" si="177"/>
        <v>0</v>
      </c>
      <c r="R238" s="28">
        <f t="shared" si="178"/>
        <v>0</v>
      </c>
      <c r="S238" s="28">
        <v>0</v>
      </c>
      <c r="T238" s="28">
        <v>0</v>
      </c>
      <c r="U238" s="28">
        <v>0</v>
      </c>
      <c r="V238" s="28">
        <f t="shared" si="187"/>
        <v>18000</v>
      </c>
      <c r="W238" s="28">
        <f t="shared" si="188"/>
        <v>15000</v>
      </c>
      <c r="X238" s="28">
        <f t="shared" si="189"/>
        <v>18000</v>
      </c>
      <c r="Y238" s="28">
        <f t="shared" si="175"/>
        <v>1800</v>
      </c>
      <c r="Z238" s="28">
        <f t="shared" si="174"/>
        <v>135</v>
      </c>
      <c r="AA238" s="38">
        <v>0</v>
      </c>
      <c r="AB238" s="28">
        <v>0</v>
      </c>
      <c r="AC238" s="28">
        <v>0</v>
      </c>
      <c r="AD238" s="28">
        <f t="shared" si="190"/>
        <v>1935</v>
      </c>
      <c r="AE238" s="28">
        <f t="shared" si="191"/>
        <v>16065</v>
      </c>
      <c r="AF238" s="34" t="s">
        <v>90</v>
      </c>
      <c r="AG238" s="47"/>
      <c r="AH238" s="56"/>
      <c r="AI238" s="56"/>
      <c r="AJ238" s="56"/>
      <c r="AK238" s="56"/>
      <c r="AL238" s="59"/>
      <c r="AM238" s="56"/>
      <c r="AN238" s="56"/>
      <c r="AO238" s="56"/>
      <c r="AP238" s="57"/>
    </row>
    <row r="239" spans="1:16382" s="42" customFormat="1" ht="30.6" customHeight="1">
      <c r="A239" s="160">
        <v>230</v>
      </c>
      <c r="B239" s="45" t="s">
        <v>720</v>
      </c>
      <c r="C239" s="23" t="s">
        <v>725</v>
      </c>
      <c r="D239" s="12" t="s">
        <v>721</v>
      </c>
      <c r="E239" s="16" t="s">
        <v>311</v>
      </c>
      <c r="F239" s="17">
        <v>1106652254</v>
      </c>
      <c r="G239" s="17">
        <v>73</v>
      </c>
      <c r="H239" s="145" t="s">
        <v>726</v>
      </c>
      <c r="I239" s="28">
        <v>18000</v>
      </c>
      <c r="J239" s="28">
        <v>0</v>
      </c>
      <c r="K239" s="28">
        <v>0</v>
      </c>
      <c r="L239" s="28">
        <v>0</v>
      </c>
      <c r="M239" s="28">
        <f t="shared" si="186"/>
        <v>18000</v>
      </c>
      <c r="N239" s="17">
        <v>30</v>
      </c>
      <c r="O239" s="17">
        <v>0</v>
      </c>
      <c r="P239" s="28">
        <f t="shared" si="176"/>
        <v>18000</v>
      </c>
      <c r="Q239" s="28">
        <f t="shared" si="177"/>
        <v>0</v>
      </c>
      <c r="R239" s="28">
        <f t="shared" si="178"/>
        <v>0</v>
      </c>
      <c r="S239" s="28">
        <v>0</v>
      </c>
      <c r="T239" s="28">
        <v>0</v>
      </c>
      <c r="U239" s="28">
        <v>0</v>
      </c>
      <c r="V239" s="28">
        <f t="shared" si="187"/>
        <v>18000</v>
      </c>
      <c r="W239" s="28">
        <f t="shared" si="188"/>
        <v>15000</v>
      </c>
      <c r="X239" s="28">
        <f t="shared" si="189"/>
        <v>18000</v>
      </c>
      <c r="Y239" s="28">
        <f t="shared" si="175"/>
        <v>1800</v>
      </c>
      <c r="Z239" s="28">
        <f t="shared" si="174"/>
        <v>135</v>
      </c>
      <c r="AA239" s="38">
        <v>0</v>
      </c>
      <c r="AB239" s="28">
        <v>0</v>
      </c>
      <c r="AC239" s="28">
        <v>0</v>
      </c>
      <c r="AD239" s="28">
        <f t="shared" si="190"/>
        <v>1935</v>
      </c>
      <c r="AE239" s="28">
        <f t="shared" si="191"/>
        <v>16065</v>
      </c>
      <c r="AF239" s="34" t="s">
        <v>90</v>
      </c>
      <c r="AG239" s="47"/>
      <c r="AH239" s="56"/>
      <c r="AI239" s="56"/>
      <c r="AJ239" s="56"/>
      <c r="AK239" s="56"/>
      <c r="AL239" s="59"/>
      <c r="AM239" s="56"/>
      <c r="AN239" s="56"/>
      <c r="AO239" s="56"/>
      <c r="AP239" s="57"/>
    </row>
    <row r="240" spans="1:16382" s="42" customFormat="1" ht="30.6" customHeight="1">
      <c r="A240" s="13">
        <v>231</v>
      </c>
      <c r="B240" s="45" t="s">
        <v>720</v>
      </c>
      <c r="C240" s="12" t="s">
        <v>727</v>
      </c>
      <c r="D240" s="12" t="s">
        <v>728</v>
      </c>
      <c r="E240" s="16" t="s">
        <v>311</v>
      </c>
      <c r="F240" s="17">
        <v>1112305750</v>
      </c>
      <c r="G240" s="17">
        <v>484</v>
      </c>
      <c r="H240" s="145" t="s">
        <v>729</v>
      </c>
      <c r="I240" s="28">
        <v>14900</v>
      </c>
      <c r="J240" s="28">
        <v>0</v>
      </c>
      <c r="K240" s="28">
        <v>0</v>
      </c>
      <c r="L240" s="28">
        <v>0</v>
      </c>
      <c r="M240" s="28">
        <f t="shared" si="186"/>
        <v>14900</v>
      </c>
      <c r="N240" s="17">
        <v>25</v>
      </c>
      <c r="O240" s="17">
        <v>0</v>
      </c>
      <c r="P240" s="28">
        <f t="shared" si="176"/>
        <v>12417</v>
      </c>
      <c r="Q240" s="28">
        <f t="shared" si="177"/>
        <v>0</v>
      </c>
      <c r="R240" s="28">
        <f t="shared" si="178"/>
        <v>0</v>
      </c>
      <c r="S240" s="28">
        <v>0</v>
      </c>
      <c r="T240" s="28">
        <v>0</v>
      </c>
      <c r="U240" s="28">
        <v>0</v>
      </c>
      <c r="V240" s="28">
        <f t="shared" si="187"/>
        <v>12417</v>
      </c>
      <c r="W240" s="28">
        <f t="shared" si="188"/>
        <v>12417</v>
      </c>
      <c r="X240" s="28">
        <f t="shared" si="189"/>
        <v>12417</v>
      </c>
      <c r="Y240" s="28">
        <f t="shared" si="175"/>
        <v>1490</v>
      </c>
      <c r="Z240" s="28">
        <f t="shared" si="174"/>
        <v>94</v>
      </c>
      <c r="AA240" s="38">
        <v>0</v>
      </c>
      <c r="AB240" s="28">
        <v>0</v>
      </c>
      <c r="AC240" s="28">
        <v>0</v>
      </c>
      <c r="AD240" s="28">
        <f t="shared" si="190"/>
        <v>1584</v>
      </c>
      <c r="AE240" s="28">
        <f t="shared" si="191"/>
        <v>10833</v>
      </c>
      <c r="AF240" s="78"/>
      <c r="AG240" s="49"/>
      <c r="AI240" s="56"/>
      <c r="AJ240" s="56"/>
      <c r="AK240" s="56"/>
      <c r="AL240" s="58"/>
      <c r="AM240" s="56"/>
      <c r="AN240" s="56"/>
      <c r="AO240" s="56"/>
      <c r="AP240" s="57"/>
    </row>
    <row r="241" spans="1:42" s="42" customFormat="1" ht="30.6" customHeight="1">
      <c r="A241" s="160">
        <v>232</v>
      </c>
      <c r="B241" s="45" t="s">
        <v>720</v>
      </c>
      <c r="C241" s="23" t="s">
        <v>730</v>
      </c>
      <c r="D241" s="23" t="s">
        <v>731</v>
      </c>
      <c r="E241" s="16" t="s">
        <v>314</v>
      </c>
      <c r="F241" s="17">
        <v>1112027145</v>
      </c>
      <c r="G241" s="17">
        <v>11877</v>
      </c>
      <c r="H241" s="145" t="s">
        <v>732</v>
      </c>
      <c r="I241" s="28">
        <v>14900</v>
      </c>
      <c r="J241" s="28">
        <v>0</v>
      </c>
      <c r="K241" s="28">
        <v>0</v>
      </c>
      <c r="L241" s="28">
        <v>0</v>
      </c>
      <c r="M241" s="28">
        <f t="shared" si="186"/>
        <v>14900</v>
      </c>
      <c r="N241" s="17">
        <v>22</v>
      </c>
      <c r="O241" s="17">
        <v>0</v>
      </c>
      <c r="P241" s="28">
        <f t="shared" si="176"/>
        <v>10927</v>
      </c>
      <c r="Q241" s="28">
        <f t="shared" si="177"/>
        <v>0</v>
      </c>
      <c r="R241" s="28">
        <f t="shared" si="178"/>
        <v>0</v>
      </c>
      <c r="S241" s="28">
        <v>0</v>
      </c>
      <c r="T241" s="28">
        <v>0</v>
      </c>
      <c r="U241" s="28">
        <v>0</v>
      </c>
      <c r="V241" s="28">
        <f t="shared" si="187"/>
        <v>10927</v>
      </c>
      <c r="W241" s="28">
        <f t="shared" si="188"/>
        <v>10927</v>
      </c>
      <c r="X241" s="28">
        <f t="shared" si="189"/>
        <v>10927</v>
      </c>
      <c r="Y241" s="28">
        <f t="shared" si="175"/>
        <v>1311</v>
      </c>
      <c r="Z241" s="28">
        <f t="shared" si="174"/>
        <v>82</v>
      </c>
      <c r="AA241" s="38">
        <v>0</v>
      </c>
      <c r="AB241" s="28">
        <v>0</v>
      </c>
      <c r="AC241" s="28">
        <v>0</v>
      </c>
      <c r="AD241" s="28">
        <f t="shared" si="190"/>
        <v>1393</v>
      </c>
      <c r="AE241" s="28">
        <f t="shared" si="191"/>
        <v>9534</v>
      </c>
      <c r="AF241" s="77"/>
      <c r="AG241" s="49"/>
      <c r="AH241" s="56"/>
      <c r="AI241" s="56"/>
      <c r="AJ241" s="56"/>
      <c r="AK241" s="56"/>
      <c r="AL241" s="56"/>
      <c r="AM241" s="56"/>
      <c r="AN241" s="56"/>
      <c r="AO241" s="56"/>
      <c r="AP241" s="57"/>
    </row>
    <row r="242" spans="1:42" s="42" customFormat="1" ht="30.6" customHeight="1">
      <c r="A242" s="160">
        <v>233</v>
      </c>
      <c r="B242" s="45" t="s">
        <v>720</v>
      </c>
      <c r="C242" s="121" t="s">
        <v>733</v>
      </c>
      <c r="D242" s="23" t="s">
        <v>734</v>
      </c>
      <c r="E242" s="16" t="s">
        <v>314</v>
      </c>
      <c r="F242" s="14">
        <v>1113773663</v>
      </c>
      <c r="G242" s="14">
        <v>11820</v>
      </c>
      <c r="H242" s="145" t="s">
        <v>735</v>
      </c>
      <c r="I242" s="28">
        <v>14900</v>
      </c>
      <c r="J242" s="28">
        <v>0</v>
      </c>
      <c r="K242" s="28">
        <v>0</v>
      </c>
      <c r="L242" s="28">
        <v>0</v>
      </c>
      <c r="M242" s="28">
        <f t="shared" si="186"/>
        <v>14900</v>
      </c>
      <c r="N242" s="17">
        <v>10</v>
      </c>
      <c r="O242" s="17">
        <v>0</v>
      </c>
      <c r="P242" s="28">
        <f t="shared" si="176"/>
        <v>4967</v>
      </c>
      <c r="Q242" s="28">
        <f t="shared" si="177"/>
        <v>0</v>
      </c>
      <c r="R242" s="28">
        <f t="shared" si="178"/>
        <v>0</v>
      </c>
      <c r="S242" s="28">
        <v>0</v>
      </c>
      <c r="T242" s="28">
        <v>0</v>
      </c>
      <c r="U242" s="28">
        <v>0</v>
      </c>
      <c r="V242" s="28">
        <f t="shared" si="187"/>
        <v>4967</v>
      </c>
      <c r="W242" s="28">
        <f t="shared" si="188"/>
        <v>4967</v>
      </c>
      <c r="X242" s="28">
        <f t="shared" si="189"/>
        <v>4967</v>
      </c>
      <c r="Y242" s="28">
        <f t="shared" si="175"/>
        <v>596</v>
      </c>
      <c r="Z242" s="28">
        <f t="shared" si="174"/>
        <v>38</v>
      </c>
      <c r="AA242" s="38">
        <v>0</v>
      </c>
      <c r="AB242" s="38">
        <v>0</v>
      </c>
      <c r="AC242" s="28">
        <v>0</v>
      </c>
      <c r="AD242" s="28">
        <f t="shared" si="190"/>
        <v>634</v>
      </c>
      <c r="AE242" s="28">
        <f t="shared" si="191"/>
        <v>4333</v>
      </c>
      <c r="AF242" s="78"/>
      <c r="AG242" s="49"/>
      <c r="AH242" s="56"/>
      <c r="AI242" s="56"/>
      <c r="AJ242" s="56"/>
      <c r="AK242" s="56"/>
      <c r="AL242" s="56"/>
      <c r="AM242" s="56"/>
      <c r="AN242" s="56"/>
      <c r="AO242" s="56"/>
      <c r="AP242" s="57"/>
    </row>
    <row r="243" spans="1:42" s="42" customFormat="1" ht="30.6" customHeight="1">
      <c r="A243" s="13">
        <v>234</v>
      </c>
      <c r="B243" s="45" t="s">
        <v>720</v>
      </c>
      <c r="C243" s="12" t="s">
        <v>736</v>
      </c>
      <c r="D243" s="12" t="s">
        <v>737</v>
      </c>
      <c r="E243" s="16" t="s">
        <v>305</v>
      </c>
      <c r="F243" s="16">
        <v>4112606298</v>
      </c>
      <c r="G243" s="14">
        <v>11730</v>
      </c>
      <c r="H243" s="80" t="s">
        <v>738</v>
      </c>
      <c r="I243" s="28">
        <v>18000</v>
      </c>
      <c r="J243" s="28">
        <v>0</v>
      </c>
      <c r="K243" s="28">
        <v>0</v>
      </c>
      <c r="L243" s="28">
        <v>0</v>
      </c>
      <c r="M243" s="28">
        <f t="shared" si="186"/>
        <v>18000</v>
      </c>
      <c r="N243" s="17">
        <v>22</v>
      </c>
      <c r="O243" s="17">
        <v>0</v>
      </c>
      <c r="P243" s="28">
        <f t="shared" si="176"/>
        <v>13200</v>
      </c>
      <c r="Q243" s="28">
        <f t="shared" si="177"/>
        <v>0</v>
      </c>
      <c r="R243" s="28">
        <f t="shared" si="178"/>
        <v>0</v>
      </c>
      <c r="S243" s="28">
        <v>0</v>
      </c>
      <c r="T243" s="28">
        <v>0</v>
      </c>
      <c r="U243" s="28">
        <v>0</v>
      </c>
      <c r="V243" s="28">
        <f t="shared" si="187"/>
        <v>13200</v>
      </c>
      <c r="W243" s="28">
        <f t="shared" si="188"/>
        <v>13200</v>
      </c>
      <c r="X243" s="28">
        <f t="shared" si="189"/>
        <v>13200</v>
      </c>
      <c r="Y243" s="28">
        <f t="shared" si="175"/>
        <v>1584</v>
      </c>
      <c r="Z243" s="28">
        <f t="shared" si="174"/>
        <v>99</v>
      </c>
      <c r="AA243" s="38">
        <v>0</v>
      </c>
      <c r="AB243" s="38">
        <v>0</v>
      </c>
      <c r="AC243" s="28">
        <v>0</v>
      </c>
      <c r="AD243" s="28">
        <f t="shared" si="190"/>
        <v>1683</v>
      </c>
      <c r="AE243" s="28">
        <f t="shared" si="191"/>
        <v>11517</v>
      </c>
      <c r="AF243" s="78" t="s">
        <v>90</v>
      </c>
      <c r="AG243" s="47">
        <v>44179</v>
      </c>
      <c r="AH243" s="56"/>
      <c r="AI243" s="56"/>
      <c r="AJ243" s="56"/>
      <c r="AK243" s="56"/>
      <c r="AL243" s="57"/>
    </row>
    <row r="244" spans="1:42" s="42" customFormat="1" ht="30.6" customHeight="1">
      <c r="A244" s="160">
        <v>235</v>
      </c>
      <c r="B244" s="45" t="s">
        <v>720</v>
      </c>
      <c r="C244" s="23" t="s">
        <v>739</v>
      </c>
      <c r="D244" s="23" t="s">
        <v>740</v>
      </c>
      <c r="E244" s="16" t="s">
        <v>314</v>
      </c>
      <c r="F244" s="16">
        <v>1115066055</v>
      </c>
      <c r="G244" s="14">
        <v>11518</v>
      </c>
      <c r="H244" s="33" t="s">
        <v>741</v>
      </c>
      <c r="I244" s="28">
        <v>14900</v>
      </c>
      <c r="J244" s="28">
        <v>0</v>
      </c>
      <c r="K244" s="28">
        <v>0</v>
      </c>
      <c r="L244" s="28">
        <v>0</v>
      </c>
      <c r="M244" s="28">
        <f t="shared" si="186"/>
        <v>14900</v>
      </c>
      <c r="N244" s="17">
        <v>15</v>
      </c>
      <c r="O244" s="17">
        <v>0</v>
      </c>
      <c r="P244" s="28">
        <f t="shared" si="176"/>
        <v>7450</v>
      </c>
      <c r="Q244" s="28">
        <f t="shared" si="177"/>
        <v>0</v>
      </c>
      <c r="R244" s="28">
        <f t="shared" si="178"/>
        <v>0</v>
      </c>
      <c r="S244" s="28">
        <v>0</v>
      </c>
      <c r="T244" s="28">
        <v>0</v>
      </c>
      <c r="U244" s="28">
        <v>0</v>
      </c>
      <c r="V244" s="28">
        <f t="shared" si="187"/>
        <v>7450</v>
      </c>
      <c r="W244" s="28">
        <f t="shared" si="188"/>
        <v>7450</v>
      </c>
      <c r="X244" s="28">
        <f t="shared" si="189"/>
        <v>7450</v>
      </c>
      <c r="Y244" s="28">
        <f t="shared" si="175"/>
        <v>894</v>
      </c>
      <c r="Z244" s="28">
        <f t="shared" si="174"/>
        <v>56</v>
      </c>
      <c r="AA244" s="38">
        <v>0</v>
      </c>
      <c r="AB244" s="38">
        <v>0</v>
      </c>
      <c r="AC244" s="28">
        <v>0</v>
      </c>
      <c r="AD244" s="28">
        <f t="shared" si="190"/>
        <v>950</v>
      </c>
      <c r="AE244" s="28">
        <f t="shared" si="191"/>
        <v>6500</v>
      </c>
      <c r="AF244" s="78"/>
      <c r="AG244" s="47"/>
      <c r="AH244" s="58"/>
      <c r="AI244" s="56"/>
      <c r="AJ244" s="56"/>
      <c r="AK244" s="56"/>
      <c r="AL244" s="59"/>
      <c r="AM244" s="56"/>
      <c r="AN244" s="56"/>
      <c r="AO244" s="56"/>
      <c r="AP244" s="57"/>
    </row>
    <row r="245" spans="1:42" s="42" customFormat="1" ht="30.6" customHeight="1">
      <c r="A245" s="160">
        <v>236</v>
      </c>
      <c r="B245" s="45" t="s">
        <v>720</v>
      </c>
      <c r="C245" s="12" t="s">
        <v>742</v>
      </c>
      <c r="D245" s="12" t="s">
        <v>743</v>
      </c>
      <c r="E245" s="16" t="s">
        <v>305</v>
      </c>
      <c r="F245" s="17">
        <v>1113773057</v>
      </c>
      <c r="G245" s="17">
        <v>11702</v>
      </c>
      <c r="H245" s="145" t="s">
        <v>744</v>
      </c>
      <c r="I245" s="28">
        <v>18000</v>
      </c>
      <c r="J245" s="28">
        <v>0</v>
      </c>
      <c r="K245" s="28">
        <v>0</v>
      </c>
      <c r="L245" s="28">
        <v>0</v>
      </c>
      <c r="M245" s="28">
        <f>I245+J245+K245+L245</f>
        <v>18000</v>
      </c>
      <c r="N245" s="17">
        <v>25</v>
      </c>
      <c r="O245" s="17">
        <v>0</v>
      </c>
      <c r="P245" s="28">
        <f t="shared" si="176"/>
        <v>15000</v>
      </c>
      <c r="Q245" s="28">
        <f t="shared" si="177"/>
        <v>0</v>
      </c>
      <c r="R245" s="28">
        <f t="shared" si="178"/>
        <v>0</v>
      </c>
      <c r="S245" s="28">
        <v>0</v>
      </c>
      <c r="T245" s="28">
        <v>0</v>
      </c>
      <c r="U245" s="28">
        <v>0</v>
      </c>
      <c r="V245" s="28">
        <f>P245+Q245+R245+S245+T245+U245</f>
        <v>15000</v>
      </c>
      <c r="W245" s="28">
        <f>IF(P245&gt;15000,15000,P245)</f>
        <v>15000</v>
      </c>
      <c r="X245" s="28">
        <f>V245</f>
        <v>15000</v>
      </c>
      <c r="Y245" s="28">
        <f t="shared" si="175"/>
        <v>1800</v>
      </c>
      <c r="Z245" s="28">
        <f t="shared" si="174"/>
        <v>113</v>
      </c>
      <c r="AA245" s="38">
        <v>0</v>
      </c>
      <c r="AB245" s="38">
        <v>0</v>
      </c>
      <c r="AC245" s="28">
        <v>0</v>
      </c>
      <c r="AD245" s="28">
        <f t="shared" si="190"/>
        <v>1913</v>
      </c>
      <c r="AE245" s="28">
        <f>V245-AD245</f>
        <v>13087</v>
      </c>
      <c r="AF245" s="78" t="s">
        <v>90</v>
      </c>
      <c r="AG245" s="49"/>
      <c r="AH245" s="56"/>
      <c r="AI245" s="56"/>
      <c r="AJ245" s="56"/>
      <c r="AK245" s="56"/>
      <c r="AL245" s="57"/>
    </row>
    <row r="246" spans="1:42" s="42" customFormat="1" ht="30.6" customHeight="1">
      <c r="A246" s="13">
        <v>237</v>
      </c>
      <c r="B246" s="45" t="s">
        <v>720</v>
      </c>
      <c r="C246" s="12" t="s">
        <v>745</v>
      </c>
      <c r="D246" s="61" t="s">
        <v>746</v>
      </c>
      <c r="E246" s="16" t="s">
        <v>314</v>
      </c>
      <c r="F246" s="17">
        <v>1114370826</v>
      </c>
      <c r="G246" s="17">
        <v>11719</v>
      </c>
      <c r="H246" s="145" t="s">
        <v>747</v>
      </c>
      <c r="I246" s="28">
        <v>14900</v>
      </c>
      <c r="J246" s="28">
        <v>0</v>
      </c>
      <c r="K246" s="28">
        <v>0</v>
      </c>
      <c r="L246" s="28">
        <v>0</v>
      </c>
      <c r="M246" s="28">
        <f t="shared" ref="M246:M248" si="192">I246+J246+K246+L246</f>
        <v>14900</v>
      </c>
      <c r="N246" s="17">
        <v>25</v>
      </c>
      <c r="O246" s="17">
        <v>0</v>
      </c>
      <c r="P246" s="28">
        <f t="shared" si="176"/>
        <v>12417</v>
      </c>
      <c r="Q246" s="28">
        <f t="shared" si="177"/>
        <v>0</v>
      </c>
      <c r="R246" s="28">
        <f t="shared" si="178"/>
        <v>0</v>
      </c>
      <c r="S246" s="28">
        <v>0</v>
      </c>
      <c r="T246" s="28">
        <v>0</v>
      </c>
      <c r="U246" s="28">
        <v>0</v>
      </c>
      <c r="V246" s="28">
        <f>P246+Q246+R246+S246+T246+U246</f>
        <v>12417</v>
      </c>
      <c r="W246" s="28">
        <f>IF(P246&gt;15000,15000,P246)</f>
        <v>12417</v>
      </c>
      <c r="X246" s="28">
        <f>V246</f>
        <v>12417</v>
      </c>
      <c r="Y246" s="28">
        <f t="shared" si="175"/>
        <v>1490</v>
      </c>
      <c r="Z246" s="28">
        <f t="shared" si="174"/>
        <v>94</v>
      </c>
      <c r="AA246" s="38">
        <v>0</v>
      </c>
      <c r="AB246" s="38">
        <v>0</v>
      </c>
      <c r="AC246" s="28">
        <v>0</v>
      </c>
      <c r="AD246" s="28">
        <f t="shared" si="190"/>
        <v>1584</v>
      </c>
      <c r="AE246" s="28">
        <f>V246-AD246</f>
        <v>10833</v>
      </c>
      <c r="AF246" s="78"/>
      <c r="AG246" s="49"/>
      <c r="AH246" s="56"/>
      <c r="AI246" s="56"/>
      <c r="AJ246" s="56"/>
      <c r="AK246" s="56"/>
      <c r="AL246" s="57"/>
    </row>
    <row r="247" spans="1:42" s="42" customFormat="1" ht="30.6" customHeight="1">
      <c r="A247" s="160">
        <v>238</v>
      </c>
      <c r="B247" s="45" t="s">
        <v>720</v>
      </c>
      <c r="C247" s="12" t="s">
        <v>748</v>
      </c>
      <c r="D247" s="276" t="s">
        <v>749</v>
      </c>
      <c r="E247" s="16" t="s">
        <v>314</v>
      </c>
      <c r="F247" s="17">
        <v>1115468866</v>
      </c>
      <c r="G247" s="17">
        <v>11720</v>
      </c>
      <c r="H247" s="115" t="s">
        <v>750</v>
      </c>
      <c r="I247" s="28">
        <v>14900</v>
      </c>
      <c r="J247" s="28">
        <v>0</v>
      </c>
      <c r="K247" s="28">
        <v>0</v>
      </c>
      <c r="L247" s="28">
        <v>0</v>
      </c>
      <c r="M247" s="28">
        <f t="shared" si="192"/>
        <v>14900</v>
      </c>
      <c r="N247" s="17">
        <v>25</v>
      </c>
      <c r="O247" s="17">
        <v>0</v>
      </c>
      <c r="P247" s="28">
        <f t="shared" si="176"/>
        <v>12417</v>
      </c>
      <c r="Q247" s="28">
        <f t="shared" si="177"/>
        <v>0</v>
      </c>
      <c r="R247" s="28">
        <f t="shared" si="178"/>
        <v>0</v>
      </c>
      <c r="S247" s="28">
        <v>0</v>
      </c>
      <c r="T247" s="28">
        <v>0</v>
      </c>
      <c r="U247" s="28">
        <v>0</v>
      </c>
      <c r="V247" s="28">
        <f>P247+Q247+R247+S247+T247+U247</f>
        <v>12417</v>
      </c>
      <c r="W247" s="28">
        <f>IF(P247&gt;15000,15000,P247)</f>
        <v>12417</v>
      </c>
      <c r="X247" s="28">
        <f>V247</f>
        <v>12417</v>
      </c>
      <c r="Y247" s="28">
        <f t="shared" si="175"/>
        <v>1490</v>
      </c>
      <c r="Z247" s="28">
        <f t="shared" si="174"/>
        <v>94</v>
      </c>
      <c r="AA247" s="38">
        <v>0</v>
      </c>
      <c r="AB247" s="38">
        <v>0</v>
      </c>
      <c r="AC247" s="28">
        <v>0</v>
      </c>
      <c r="AD247" s="28">
        <f t="shared" si="190"/>
        <v>1584</v>
      </c>
      <c r="AE247" s="28">
        <f>V247-AD247</f>
        <v>10833</v>
      </c>
      <c r="AF247" s="78"/>
      <c r="AG247" s="49"/>
      <c r="AH247" s="56"/>
      <c r="AI247" s="56"/>
      <c r="AJ247" s="56"/>
      <c r="AK247" s="56"/>
      <c r="AL247" s="57"/>
    </row>
    <row r="248" spans="1:42" s="42" customFormat="1" ht="30.6" customHeight="1">
      <c r="A248" s="160">
        <v>239</v>
      </c>
      <c r="B248" s="45" t="s">
        <v>720</v>
      </c>
      <c r="C248" s="12" t="s">
        <v>751</v>
      </c>
      <c r="D248" s="23" t="s">
        <v>752</v>
      </c>
      <c r="E248" s="16" t="s">
        <v>311</v>
      </c>
      <c r="F248" s="96">
        <v>1112029041</v>
      </c>
      <c r="G248" s="17">
        <v>11836</v>
      </c>
      <c r="H248" s="127" t="s">
        <v>753</v>
      </c>
      <c r="I248" s="28">
        <v>14900</v>
      </c>
      <c r="J248" s="28">
        <v>0</v>
      </c>
      <c r="K248" s="28">
        <v>0</v>
      </c>
      <c r="L248" s="28">
        <v>0</v>
      </c>
      <c r="M248" s="28">
        <f t="shared" si="192"/>
        <v>14900</v>
      </c>
      <c r="N248" s="17">
        <v>0</v>
      </c>
      <c r="O248" s="17">
        <v>0</v>
      </c>
      <c r="P248" s="28">
        <f t="shared" si="176"/>
        <v>0</v>
      </c>
      <c r="Q248" s="28">
        <f t="shared" si="177"/>
        <v>0</v>
      </c>
      <c r="R248" s="28">
        <f t="shared" si="178"/>
        <v>0</v>
      </c>
      <c r="S248" s="28">
        <v>0</v>
      </c>
      <c r="T248" s="28">
        <v>0</v>
      </c>
      <c r="U248" s="28">
        <v>0</v>
      </c>
      <c r="V248" s="28">
        <f>P248+Q248+R248+S248+T248+U248</f>
        <v>0</v>
      </c>
      <c r="W248" s="28">
        <f>IF(P248&gt;15000,15000,P248)</f>
        <v>0</v>
      </c>
      <c r="X248" s="28">
        <f>V248</f>
        <v>0</v>
      </c>
      <c r="Y248" s="28">
        <f t="shared" si="175"/>
        <v>0</v>
      </c>
      <c r="Z248" s="28">
        <f t="shared" si="174"/>
        <v>0</v>
      </c>
      <c r="AA248" s="38">
        <v>0</v>
      </c>
      <c r="AB248" s="38">
        <v>0</v>
      </c>
      <c r="AC248" s="28">
        <v>0</v>
      </c>
      <c r="AD248" s="28">
        <f t="shared" si="190"/>
        <v>0</v>
      </c>
      <c r="AE248" s="28">
        <f>V248-AD248</f>
        <v>0</v>
      </c>
      <c r="AF248" s="78"/>
      <c r="AG248" s="49"/>
      <c r="AH248" s="56"/>
      <c r="AI248" s="56"/>
      <c r="AJ248" s="56"/>
      <c r="AK248" s="56"/>
      <c r="AL248" s="57"/>
    </row>
    <row r="249" spans="1:42" s="45" customFormat="1" ht="30.6" customHeight="1">
      <c r="A249" s="13">
        <v>240</v>
      </c>
      <c r="B249" s="45" t="s">
        <v>754</v>
      </c>
      <c r="C249" s="23" t="s">
        <v>754</v>
      </c>
      <c r="D249" s="23" t="s">
        <v>755</v>
      </c>
      <c r="E249" s="45" t="s">
        <v>305</v>
      </c>
      <c r="F249" s="45">
        <v>1115158333</v>
      </c>
      <c r="G249" s="45">
        <v>11617</v>
      </c>
      <c r="H249" s="45" t="s">
        <v>756</v>
      </c>
      <c r="I249" s="28">
        <v>18000</v>
      </c>
      <c r="J249" s="14">
        <v>0</v>
      </c>
      <c r="K249" s="14">
        <v>0</v>
      </c>
      <c r="L249" s="14">
        <v>0</v>
      </c>
      <c r="M249" s="14">
        <f>I249+J249+K249+L249</f>
        <v>18000</v>
      </c>
      <c r="N249" s="14">
        <v>30</v>
      </c>
      <c r="O249" s="14">
        <v>0</v>
      </c>
      <c r="P249" s="28">
        <f t="shared" si="176"/>
        <v>18000</v>
      </c>
      <c r="Q249" s="28">
        <f t="shared" si="177"/>
        <v>0</v>
      </c>
      <c r="R249" s="28">
        <f t="shared" si="178"/>
        <v>0</v>
      </c>
      <c r="S249" s="14">
        <v>0</v>
      </c>
      <c r="T249" s="14">
        <v>0</v>
      </c>
      <c r="U249" s="14">
        <v>0</v>
      </c>
      <c r="V249" s="14">
        <f t="shared" ref="V249:V254" si="193">P249+Q249+R249+S249+T249+U249</f>
        <v>18000</v>
      </c>
      <c r="W249" s="14">
        <f t="shared" ref="W249:W254" si="194">IF(P249&gt;15000,15000,P249)</f>
        <v>15000</v>
      </c>
      <c r="X249" s="14">
        <f t="shared" ref="X249:X254" si="195">V249</f>
        <v>18000</v>
      </c>
      <c r="Y249" s="28">
        <f t="shared" si="175"/>
        <v>1800</v>
      </c>
      <c r="Z249" s="28">
        <f t="shared" si="174"/>
        <v>135</v>
      </c>
      <c r="AA249" s="14">
        <v>0</v>
      </c>
      <c r="AB249" s="14">
        <v>0</v>
      </c>
      <c r="AC249" s="14">
        <v>0</v>
      </c>
      <c r="AD249" s="14">
        <f t="shared" si="190"/>
        <v>1935</v>
      </c>
      <c r="AE249" s="14">
        <f t="shared" ref="AE249:AE266" si="196">V249-AD249</f>
        <v>16065</v>
      </c>
      <c r="AF249" s="34" t="s">
        <v>90</v>
      </c>
      <c r="AG249" s="47">
        <v>44183</v>
      </c>
    </row>
    <row r="250" spans="1:42" s="45" customFormat="1" ht="30.6" customHeight="1">
      <c r="A250" s="160">
        <v>241</v>
      </c>
      <c r="B250" s="45" t="s">
        <v>754</v>
      </c>
      <c r="C250" s="23" t="s">
        <v>757</v>
      </c>
      <c r="D250" s="23" t="s">
        <v>758</v>
      </c>
      <c r="E250" s="45" t="s">
        <v>314</v>
      </c>
      <c r="F250" s="45">
        <v>1115249582</v>
      </c>
      <c r="G250" s="45">
        <v>11651</v>
      </c>
      <c r="H250" s="115" t="s">
        <v>759</v>
      </c>
      <c r="I250" s="28">
        <v>14900</v>
      </c>
      <c r="J250" s="45">
        <v>0</v>
      </c>
      <c r="K250" s="45">
        <v>0</v>
      </c>
      <c r="L250" s="45">
        <v>0</v>
      </c>
      <c r="M250" s="14">
        <f t="shared" ref="M250:M284" si="197">I250+J250+K250+L250</f>
        <v>14900</v>
      </c>
      <c r="N250" s="14">
        <v>30</v>
      </c>
      <c r="O250" s="14">
        <v>0</v>
      </c>
      <c r="P250" s="28">
        <f t="shared" si="176"/>
        <v>14900</v>
      </c>
      <c r="Q250" s="28">
        <f t="shared" si="177"/>
        <v>0</v>
      </c>
      <c r="R250" s="28">
        <f t="shared" si="178"/>
        <v>0</v>
      </c>
      <c r="S250" s="14">
        <v>0</v>
      </c>
      <c r="T250" s="14">
        <v>0</v>
      </c>
      <c r="U250" s="14">
        <v>0</v>
      </c>
      <c r="V250" s="14">
        <f t="shared" si="193"/>
        <v>14900</v>
      </c>
      <c r="W250" s="14">
        <f t="shared" si="194"/>
        <v>14900</v>
      </c>
      <c r="X250" s="14">
        <f t="shared" si="195"/>
        <v>14900</v>
      </c>
      <c r="Y250" s="28">
        <f t="shared" si="175"/>
        <v>1788</v>
      </c>
      <c r="Z250" s="28">
        <f t="shared" si="174"/>
        <v>112</v>
      </c>
      <c r="AA250" s="14">
        <v>0</v>
      </c>
      <c r="AB250" s="14">
        <v>0</v>
      </c>
      <c r="AC250" s="14">
        <v>0</v>
      </c>
      <c r="AD250" s="14">
        <f t="shared" si="190"/>
        <v>1900</v>
      </c>
      <c r="AE250" s="14">
        <f t="shared" si="196"/>
        <v>13000</v>
      </c>
      <c r="AF250" s="34" t="s">
        <v>90</v>
      </c>
      <c r="AG250" s="47">
        <v>44183</v>
      </c>
    </row>
    <row r="251" spans="1:42" s="42" customFormat="1" ht="30.6" customHeight="1">
      <c r="A251" s="160">
        <v>242</v>
      </c>
      <c r="B251" s="16" t="s">
        <v>760</v>
      </c>
      <c r="C251" s="12" t="s">
        <v>760</v>
      </c>
      <c r="D251" s="12" t="s">
        <v>761</v>
      </c>
      <c r="E251" s="16" t="s">
        <v>305</v>
      </c>
      <c r="F251" s="17">
        <v>1320265380</v>
      </c>
      <c r="G251" s="17">
        <v>844</v>
      </c>
      <c r="H251" s="80" t="s">
        <v>762</v>
      </c>
      <c r="I251" s="28">
        <v>18000</v>
      </c>
      <c r="J251" s="28">
        <v>0</v>
      </c>
      <c r="K251" s="28">
        <v>0</v>
      </c>
      <c r="L251" s="28">
        <v>0</v>
      </c>
      <c r="M251" s="28">
        <f t="shared" si="197"/>
        <v>18000</v>
      </c>
      <c r="N251" s="17">
        <v>30</v>
      </c>
      <c r="O251" s="17">
        <v>0</v>
      </c>
      <c r="P251" s="28">
        <f t="shared" si="176"/>
        <v>18000</v>
      </c>
      <c r="Q251" s="28">
        <f t="shared" si="177"/>
        <v>0</v>
      </c>
      <c r="R251" s="28">
        <f t="shared" si="178"/>
        <v>0</v>
      </c>
      <c r="S251" s="28">
        <v>0</v>
      </c>
      <c r="T251" s="28">
        <v>0</v>
      </c>
      <c r="U251" s="28">
        <v>0</v>
      </c>
      <c r="V251" s="28">
        <f t="shared" si="193"/>
        <v>18000</v>
      </c>
      <c r="W251" s="28">
        <f t="shared" si="194"/>
        <v>15000</v>
      </c>
      <c r="X251" s="28">
        <f t="shared" si="195"/>
        <v>18000</v>
      </c>
      <c r="Y251" s="28">
        <f t="shared" si="175"/>
        <v>1800</v>
      </c>
      <c r="Z251" s="28">
        <f t="shared" si="174"/>
        <v>135</v>
      </c>
      <c r="AA251" s="38">
        <v>0</v>
      </c>
      <c r="AB251" s="28">
        <v>0</v>
      </c>
      <c r="AC251" s="28">
        <v>0</v>
      </c>
      <c r="AD251" s="28">
        <f t="shared" si="190"/>
        <v>1935</v>
      </c>
      <c r="AE251" s="28">
        <f t="shared" si="196"/>
        <v>16065</v>
      </c>
      <c r="AF251" s="78" t="s">
        <v>90</v>
      </c>
      <c r="AG251" s="49">
        <v>44179</v>
      </c>
      <c r="AH251" s="68"/>
      <c r="AI251" s="72"/>
      <c r="AJ251" s="70"/>
      <c r="AK251" s="70"/>
      <c r="AL251" s="59"/>
      <c r="AM251" s="70"/>
      <c r="AN251" s="70"/>
      <c r="AO251" s="70"/>
      <c r="AP251" s="70"/>
    </row>
    <row r="252" spans="1:42" s="42" customFormat="1" ht="30.6" customHeight="1">
      <c r="A252" s="13">
        <v>243</v>
      </c>
      <c r="B252" s="16" t="s">
        <v>763</v>
      </c>
      <c r="C252" s="23" t="s">
        <v>764</v>
      </c>
      <c r="D252" s="23" t="s">
        <v>765</v>
      </c>
      <c r="E252" s="45" t="s">
        <v>311</v>
      </c>
      <c r="F252" s="17">
        <v>1313595940</v>
      </c>
      <c r="G252" s="17">
        <v>11625</v>
      </c>
      <c r="H252" s="71" t="s">
        <v>766</v>
      </c>
      <c r="I252" s="28">
        <v>18000</v>
      </c>
      <c r="J252" s="28">
        <v>0</v>
      </c>
      <c r="K252" s="28">
        <v>0</v>
      </c>
      <c r="L252" s="28">
        <v>0</v>
      </c>
      <c r="M252" s="28">
        <f t="shared" si="197"/>
        <v>18000</v>
      </c>
      <c r="N252" s="17">
        <v>0</v>
      </c>
      <c r="O252" s="17">
        <v>0</v>
      </c>
      <c r="P252" s="28">
        <f t="shared" si="176"/>
        <v>0</v>
      </c>
      <c r="Q252" s="28">
        <f t="shared" si="177"/>
        <v>0</v>
      </c>
      <c r="R252" s="28">
        <f t="shared" si="178"/>
        <v>0</v>
      </c>
      <c r="S252" s="28">
        <v>0</v>
      </c>
      <c r="T252" s="28">
        <v>0</v>
      </c>
      <c r="U252" s="28">
        <v>0</v>
      </c>
      <c r="V252" s="28">
        <f t="shared" si="193"/>
        <v>0</v>
      </c>
      <c r="W252" s="28">
        <f t="shared" si="194"/>
        <v>0</v>
      </c>
      <c r="X252" s="28">
        <f t="shared" si="195"/>
        <v>0</v>
      </c>
      <c r="Y252" s="28">
        <f t="shared" si="175"/>
        <v>0</v>
      </c>
      <c r="Z252" s="28">
        <f t="shared" si="174"/>
        <v>0</v>
      </c>
      <c r="AA252" s="38">
        <v>0</v>
      </c>
      <c r="AB252" s="28">
        <v>0</v>
      </c>
      <c r="AC252" s="28">
        <v>0</v>
      </c>
      <c r="AD252" s="28">
        <f t="shared" si="190"/>
        <v>0</v>
      </c>
      <c r="AE252" s="28">
        <f t="shared" si="196"/>
        <v>0</v>
      </c>
      <c r="AF252" s="78"/>
      <c r="AG252" s="49"/>
      <c r="AH252" s="58"/>
      <c r="AI252" s="56"/>
      <c r="AJ252" s="56"/>
      <c r="AK252" s="56"/>
      <c r="AL252" s="59"/>
      <c r="AM252" s="56"/>
      <c r="AN252" s="56"/>
      <c r="AO252" s="56"/>
      <c r="AP252" s="57"/>
    </row>
    <row r="253" spans="1:42" s="42" customFormat="1" ht="30.6" customHeight="1">
      <c r="A253" s="160">
        <v>244</v>
      </c>
      <c r="B253" s="16" t="s">
        <v>763</v>
      </c>
      <c r="C253" s="12" t="s">
        <v>370</v>
      </c>
      <c r="D253" s="12" t="s">
        <v>767</v>
      </c>
      <c r="E253" s="16" t="s">
        <v>314</v>
      </c>
      <c r="F253" s="13">
        <v>1114526820</v>
      </c>
      <c r="G253" s="14">
        <v>1246</v>
      </c>
      <c r="H253" s="145" t="s">
        <v>768</v>
      </c>
      <c r="I253" s="28">
        <v>14900</v>
      </c>
      <c r="J253" s="28">
        <v>0</v>
      </c>
      <c r="K253" s="28">
        <v>0</v>
      </c>
      <c r="L253" s="28">
        <v>0</v>
      </c>
      <c r="M253" s="28">
        <f t="shared" si="197"/>
        <v>14900</v>
      </c>
      <c r="N253" s="17">
        <v>0</v>
      </c>
      <c r="O253" s="17">
        <v>0</v>
      </c>
      <c r="P253" s="28">
        <f t="shared" si="176"/>
        <v>0</v>
      </c>
      <c r="Q253" s="28">
        <f t="shared" si="177"/>
        <v>0</v>
      </c>
      <c r="R253" s="28">
        <f t="shared" si="178"/>
        <v>0</v>
      </c>
      <c r="S253" s="28">
        <v>0</v>
      </c>
      <c r="T253" s="28">
        <v>0</v>
      </c>
      <c r="U253" s="28">
        <v>0</v>
      </c>
      <c r="V253" s="28">
        <f t="shared" si="193"/>
        <v>0</v>
      </c>
      <c r="W253" s="28">
        <f t="shared" si="194"/>
        <v>0</v>
      </c>
      <c r="X253" s="28">
        <f t="shared" si="195"/>
        <v>0</v>
      </c>
      <c r="Y253" s="28">
        <f t="shared" si="175"/>
        <v>0</v>
      </c>
      <c r="Z253" s="28">
        <f t="shared" si="174"/>
        <v>0</v>
      </c>
      <c r="AA253" s="38">
        <v>0</v>
      </c>
      <c r="AB253" s="28">
        <v>0</v>
      </c>
      <c r="AC253" s="28">
        <v>0</v>
      </c>
      <c r="AD253" s="28">
        <f t="shared" si="190"/>
        <v>0</v>
      </c>
      <c r="AE253" s="28">
        <f t="shared" si="196"/>
        <v>0</v>
      </c>
      <c r="AF253" s="78"/>
      <c r="AG253" s="48"/>
      <c r="AH253" s="58"/>
      <c r="AI253" s="70"/>
      <c r="AJ253" s="70"/>
      <c r="AK253" s="70"/>
      <c r="AL253" s="59"/>
      <c r="AM253" s="70"/>
      <c r="AN253" s="70"/>
      <c r="AO253" s="70"/>
      <c r="AP253" s="70"/>
    </row>
    <row r="254" spans="1:42" s="42" customFormat="1" ht="30.6" customHeight="1">
      <c r="A254" s="160">
        <v>245</v>
      </c>
      <c r="B254" s="16" t="s">
        <v>763</v>
      </c>
      <c r="C254" s="12" t="s">
        <v>284</v>
      </c>
      <c r="D254" s="23" t="s">
        <v>540</v>
      </c>
      <c r="E254" s="16" t="s">
        <v>314</v>
      </c>
      <c r="F254" s="116">
        <v>1115273416</v>
      </c>
      <c r="G254" s="14">
        <v>11628</v>
      </c>
      <c r="H254" s="127" t="s">
        <v>769</v>
      </c>
      <c r="I254" s="28">
        <v>14900</v>
      </c>
      <c r="J254" s="28">
        <v>0</v>
      </c>
      <c r="K254" s="28">
        <v>0</v>
      </c>
      <c r="L254" s="28">
        <v>0</v>
      </c>
      <c r="M254" s="28">
        <f t="shared" si="197"/>
        <v>14900</v>
      </c>
      <c r="N254" s="17">
        <v>0</v>
      </c>
      <c r="O254" s="17">
        <v>0</v>
      </c>
      <c r="P254" s="28">
        <f t="shared" si="176"/>
        <v>0</v>
      </c>
      <c r="Q254" s="28">
        <f t="shared" si="177"/>
        <v>0</v>
      </c>
      <c r="R254" s="28">
        <f t="shared" si="178"/>
        <v>0</v>
      </c>
      <c r="S254" s="28">
        <v>0</v>
      </c>
      <c r="T254" s="28">
        <v>0</v>
      </c>
      <c r="U254" s="28">
        <v>0</v>
      </c>
      <c r="V254" s="28">
        <f t="shared" si="193"/>
        <v>0</v>
      </c>
      <c r="W254" s="28">
        <f t="shared" si="194"/>
        <v>0</v>
      </c>
      <c r="X254" s="28">
        <f t="shared" si="195"/>
        <v>0</v>
      </c>
      <c r="Y254" s="28">
        <f t="shared" si="175"/>
        <v>0</v>
      </c>
      <c r="Z254" s="28">
        <f t="shared" si="174"/>
        <v>0</v>
      </c>
      <c r="AA254" s="38">
        <v>0</v>
      </c>
      <c r="AB254" s="28">
        <v>0</v>
      </c>
      <c r="AC254" s="28">
        <v>0</v>
      </c>
      <c r="AD254" s="28">
        <f t="shared" si="190"/>
        <v>0</v>
      </c>
      <c r="AE254" s="28">
        <f t="shared" si="196"/>
        <v>0</v>
      </c>
      <c r="AF254" s="77"/>
      <c r="AG254" s="47"/>
      <c r="AH254" s="58"/>
      <c r="AI254" s="70"/>
      <c r="AJ254" s="70"/>
      <c r="AK254" s="70"/>
      <c r="AL254" s="59"/>
      <c r="AM254" s="70"/>
      <c r="AN254" s="70"/>
      <c r="AO254" s="70"/>
      <c r="AP254" s="70"/>
    </row>
    <row r="255" spans="1:42" s="42" customFormat="1" ht="30.6" customHeight="1">
      <c r="A255" s="13">
        <v>246</v>
      </c>
      <c r="B255" s="16" t="s">
        <v>770</v>
      </c>
      <c r="C255" s="12" t="s">
        <v>770</v>
      </c>
      <c r="D255" s="12" t="s">
        <v>761</v>
      </c>
      <c r="E255" s="16" t="s">
        <v>311</v>
      </c>
      <c r="F255" s="17">
        <v>1113210036</v>
      </c>
      <c r="G255" s="14">
        <v>11745</v>
      </c>
      <c r="H255" s="154">
        <v>100149533546</v>
      </c>
      <c r="I255" s="28">
        <v>16400</v>
      </c>
      <c r="J255" s="28">
        <v>0</v>
      </c>
      <c r="K255" s="28">
        <v>0</v>
      </c>
      <c r="L255" s="28">
        <v>0</v>
      </c>
      <c r="M255" s="28">
        <f t="shared" si="197"/>
        <v>16400</v>
      </c>
      <c r="N255" s="17">
        <v>30</v>
      </c>
      <c r="O255" s="17">
        <v>0</v>
      </c>
      <c r="P255" s="28">
        <f t="shared" si="176"/>
        <v>16400</v>
      </c>
      <c r="Q255" s="28">
        <f t="shared" si="177"/>
        <v>0</v>
      </c>
      <c r="R255" s="28">
        <f t="shared" si="178"/>
        <v>0</v>
      </c>
      <c r="S255" s="28">
        <v>0</v>
      </c>
      <c r="T255" s="28">
        <v>0</v>
      </c>
      <c r="U255" s="28">
        <v>0</v>
      </c>
      <c r="V255" s="28">
        <f>P255+Q255+R255+S255+T255+U255</f>
        <v>16400</v>
      </c>
      <c r="W255" s="28">
        <f>IF(P255&gt;15000,15000,P255)</f>
        <v>15000</v>
      </c>
      <c r="X255" s="28">
        <f>V255</f>
        <v>16400</v>
      </c>
      <c r="Y255" s="28">
        <f t="shared" si="175"/>
        <v>1800</v>
      </c>
      <c r="Z255" s="28">
        <f t="shared" si="174"/>
        <v>123</v>
      </c>
      <c r="AA255" s="38">
        <v>0</v>
      </c>
      <c r="AB255" s="28">
        <v>0</v>
      </c>
      <c r="AC255" s="28">
        <v>0</v>
      </c>
      <c r="AD255" s="28">
        <f t="shared" si="190"/>
        <v>1923</v>
      </c>
      <c r="AE255" s="28">
        <f t="shared" si="196"/>
        <v>14477</v>
      </c>
      <c r="AF255" s="78" t="s">
        <v>90</v>
      </c>
      <c r="AG255" s="49">
        <v>44183</v>
      </c>
      <c r="AH255" s="58"/>
      <c r="AI255" s="58"/>
      <c r="AJ255" s="59"/>
      <c r="AK255" s="59"/>
      <c r="AL255" s="59"/>
      <c r="AM255" s="59"/>
      <c r="AN255" s="59"/>
      <c r="AO255" s="59"/>
      <c r="AP255" s="59"/>
    </row>
    <row r="256" spans="1:42" s="42" customFormat="1" ht="30.6" customHeight="1">
      <c r="A256" s="160">
        <v>247</v>
      </c>
      <c r="B256" s="16" t="s">
        <v>771</v>
      </c>
      <c r="C256" s="23" t="s">
        <v>771</v>
      </c>
      <c r="D256" s="23" t="s">
        <v>772</v>
      </c>
      <c r="E256" s="45" t="s">
        <v>305</v>
      </c>
      <c r="F256" s="123">
        <v>1013787952</v>
      </c>
      <c r="G256" s="17">
        <v>11705</v>
      </c>
      <c r="H256" s="115" t="s">
        <v>773</v>
      </c>
      <c r="I256" s="28">
        <v>20000</v>
      </c>
      <c r="J256" s="28">
        <v>0</v>
      </c>
      <c r="K256" s="28">
        <v>0</v>
      </c>
      <c r="L256" s="28">
        <v>0</v>
      </c>
      <c r="M256" s="28">
        <f t="shared" si="197"/>
        <v>20000</v>
      </c>
      <c r="N256" s="17">
        <v>30</v>
      </c>
      <c r="O256" s="17">
        <v>0</v>
      </c>
      <c r="P256" s="28">
        <f t="shared" si="176"/>
        <v>20000</v>
      </c>
      <c r="Q256" s="28">
        <f t="shared" si="177"/>
        <v>0</v>
      </c>
      <c r="R256" s="28">
        <f t="shared" si="178"/>
        <v>0</v>
      </c>
      <c r="S256" s="28">
        <v>0</v>
      </c>
      <c r="T256" s="28">
        <v>0</v>
      </c>
      <c r="U256" s="28">
        <v>0</v>
      </c>
      <c r="V256" s="28">
        <f>P256+Q256+R256+S256+T256+U256</f>
        <v>20000</v>
      </c>
      <c r="W256" s="28">
        <f>IF(P256&gt;15000,15000,P256)</f>
        <v>15000</v>
      </c>
      <c r="X256" s="28">
        <f>V256</f>
        <v>20000</v>
      </c>
      <c r="Y256" s="28">
        <f t="shared" si="175"/>
        <v>1800</v>
      </c>
      <c r="Z256" s="28">
        <f t="shared" si="174"/>
        <v>150</v>
      </c>
      <c r="AA256" s="38">
        <v>0</v>
      </c>
      <c r="AB256" s="28">
        <v>0</v>
      </c>
      <c r="AC256" s="28">
        <v>0</v>
      </c>
      <c r="AD256" s="28">
        <f t="shared" si="190"/>
        <v>1950</v>
      </c>
      <c r="AE256" s="28">
        <f t="shared" si="196"/>
        <v>18050</v>
      </c>
      <c r="AF256" s="78" t="s">
        <v>90</v>
      </c>
      <c r="AG256" s="49">
        <v>44183</v>
      </c>
      <c r="AH256" s="58"/>
      <c r="AI256" s="59"/>
      <c r="AJ256" s="59"/>
      <c r="AK256" s="59"/>
      <c r="AL256" s="59"/>
      <c r="AM256" s="59"/>
      <c r="AN256" s="59"/>
      <c r="AO256" s="59"/>
      <c r="AP256" s="59"/>
    </row>
    <row r="257" spans="1:42" s="42" customFormat="1" ht="30.6" customHeight="1">
      <c r="A257" s="160">
        <v>248</v>
      </c>
      <c r="B257" s="16" t="s">
        <v>771</v>
      </c>
      <c r="C257" s="23" t="s">
        <v>75</v>
      </c>
      <c r="D257" s="23" t="s">
        <v>774</v>
      </c>
      <c r="E257" s="45" t="s">
        <v>314</v>
      </c>
      <c r="F257" s="118">
        <v>1014077437</v>
      </c>
      <c r="G257" s="17">
        <v>11706</v>
      </c>
      <c r="H257" s="115" t="s">
        <v>775</v>
      </c>
      <c r="I257" s="28">
        <v>14900</v>
      </c>
      <c r="J257" s="28">
        <v>0</v>
      </c>
      <c r="K257" s="28">
        <v>0</v>
      </c>
      <c r="L257" s="28">
        <v>0</v>
      </c>
      <c r="M257" s="28">
        <f t="shared" si="197"/>
        <v>14900</v>
      </c>
      <c r="N257" s="17">
        <v>0</v>
      </c>
      <c r="O257" s="17">
        <v>0</v>
      </c>
      <c r="P257" s="28">
        <f t="shared" si="176"/>
        <v>0</v>
      </c>
      <c r="Q257" s="28">
        <f t="shared" si="177"/>
        <v>0</v>
      </c>
      <c r="R257" s="28">
        <f t="shared" si="178"/>
        <v>0</v>
      </c>
      <c r="S257" s="28">
        <v>0</v>
      </c>
      <c r="T257" s="28">
        <v>0</v>
      </c>
      <c r="U257" s="28">
        <v>0</v>
      </c>
      <c r="V257" s="28">
        <f>P257+Q257+R257+S257+T257+U257</f>
        <v>0</v>
      </c>
      <c r="W257" s="28">
        <f>IF(P257&gt;15000,15000,P257)</f>
        <v>0</v>
      </c>
      <c r="X257" s="28">
        <f>V257</f>
        <v>0</v>
      </c>
      <c r="Y257" s="28">
        <f t="shared" si="175"/>
        <v>0</v>
      </c>
      <c r="Z257" s="28">
        <f t="shared" si="174"/>
        <v>0</v>
      </c>
      <c r="AA257" s="38">
        <v>0</v>
      </c>
      <c r="AB257" s="28">
        <v>0</v>
      </c>
      <c r="AC257" s="28">
        <v>0</v>
      </c>
      <c r="AD257" s="28">
        <f t="shared" si="190"/>
        <v>0</v>
      </c>
      <c r="AE257" s="28">
        <f t="shared" si="196"/>
        <v>0</v>
      </c>
      <c r="AF257" s="34"/>
      <c r="AG257" s="47"/>
      <c r="AH257" s="58"/>
      <c r="AI257" s="59"/>
      <c r="AJ257" s="59"/>
      <c r="AK257" s="59"/>
      <c r="AL257" s="59"/>
      <c r="AM257" s="59"/>
      <c r="AN257" s="59"/>
      <c r="AO257" s="59"/>
      <c r="AP257" s="59"/>
    </row>
    <row r="258" spans="1:42" s="42" customFormat="1" ht="30.6" customHeight="1">
      <c r="A258" s="13">
        <v>249</v>
      </c>
      <c r="B258" s="16" t="s">
        <v>771</v>
      </c>
      <c r="C258" s="279" t="s">
        <v>776</v>
      </c>
      <c r="D258" s="23" t="s">
        <v>777</v>
      </c>
      <c r="E258" s="45" t="s">
        <v>314</v>
      </c>
      <c r="F258" s="114">
        <v>1115742393</v>
      </c>
      <c r="G258" s="17">
        <v>11893</v>
      </c>
      <c r="H258" s="127" t="s">
        <v>778</v>
      </c>
      <c r="I258" s="28">
        <v>14900</v>
      </c>
      <c r="J258" s="28">
        <v>0</v>
      </c>
      <c r="K258" s="28">
        <v>0</v>
      </c>
      <c r="L258" s="28">
        <v>0</v>
      </c>
      <c r="M258" s="28">
        <f t="shared" si="197"/>
        <v>14900</v>
      </c>
      <c r="N258" s="17">
        <v>16</v>
      </c>
      <c r="O258" s="17">
        <v>0</v>
      </c>
      <c r="P258" s="28">
        <f t="shared" si="176"/>
        <v>7947</v>
      </c>
      <c r="Q258" s="28">
        <f t="shared" si="177"/>
        <v>0</v>
      </c>
      <c r="R258" s="28">
        <f t="shared" si="178"/>
        <v>0</v>
      </c>
      <c r="S258" s="28">
        <v>0</v>
      </c>
      <c r="T258" s="28">
        <v>0</v>
      </c>
      <c r="U258" s="28">
        <v>0</v>
      </c>
      <c r="V258" s="28">
        <f>P258+Q258+R258+S258+T258+U258</f>
        <v>7947</v>
      </c>
      <c r="W258" s="28">
        <f>IF(P258&gt;15000,15000,P258)</f>
        <v>7947</v>
      </c>
      <c r="X258" s="28">
        <f>V258</f>
        <v>7947</v>
      </c>
      <c r="Y258" s="28">
        <f t="shared" si="175"/>
        <v>954</v>
      </c>
      <c r="Z258" s="28">
        <f t="shared" si="174"/>
        <v>60</v>
      </c>
      <c r="AA258" s="38">
        <v>0</v>
      </c>
      <c r="AB258" s="28">
        <v>0</v>
      </c>
      <c r="AC258" s="28">
        <v>0</v>
      </c>
      <c r="AD258" s="28">
        <f t="shared" si="190"/>
        <v>1014</v>
      </c>
      <c r="AE258" s="28">
        <f t="shared" si="196"/>
        <v>6933</v>
      </c>
      <c r="AF258" s="78" t="s">
        <v>90</v>
      </c>
      <c r="AG258" s="49">
        <v>44183</v>
      </c>
      <c r="AH258" s="58"/>
      <c r="AI258" s="59"/>
      <c r="AJ258" s="59"/>
      <c r="AK258" s="59"/>
      <c r="AL258" s="59"/>
      <c r="AM258" s="59"/>
      <c r="AN258" s="59"/>
      <c r="AO258" s="59"/>
      <c r="AP258" s="59"/>
    </row>
    <row r="259" spans="1:42" s="42" customFormat="1" ht="30.6" customHeight="1">
      <c r="A259" s="160">
        <v>250</v>
      </c>
      <c r="B259" s="16" t="s">
        <v>779</v>
      </c>
      <c r="C259" s="12" t="s">
        <v>779</v>
      </c>
      <c r="D259" s="23" t="s">
        <v>780</v>
      </c>
      <c r="E259" s="45" t="s">
        <v>305</v>
      </c>
      <c r="F259" s="123">
        <v>1013574868</v>
      </c>
      <c r="G259" s="17">
        <v>11895</v>
      </c>
      <c r="H259" s="115" t="s">
        <v>781</v>
      </c>
      <c r="I259" s="28">
        <v>20000</v>
      </c>
      <c r="J259" s="28">
        <v>0</v>
      </c>
      <c r="K259" s="28">
        <v>0</v>
      </c>
      <c r="L259" s="28">
        <v>0</v>
      </c>
      <c r="M259" s="28">
        <f t="shared" si="197"/>
        <v>20000</v>
      </c>
      <c r="N259" s="17">
        <v>30</v>
      </c>
      <c r="O259" s="17">
        <v>0</v>
      </c>
      <c r="P259" s="28">
        <f t="shared" si="176"/>
        <v>20000</v>
      </c>
      <c r="Q259" s="28">
        <f t="shared" si="177"/>
        <v>0</v>
      </c>
      <c r="R259" s="28">
        <f t="shared" si="178"/>
        <v>0</v>
      </c>
      <c r="S259" s="28">
        <v>0</v>
      </c>
      <c r="T259" s="28">
        <v>0</v>
      </c>
      <c r="U259" s="28">
        <v>0</v>
      </c>
      <c r="V259" s="28">
        <f>P259+Q259+R259+S259+T259+U259</f>
        <v>20000</v>
      </c>
      <c r="W259" s="28">
        <f>IF(P259&gt;15000,15000,P259)</f>
        <v>15000</v>
      </c>
      <c r="X259" s="28">
        <f>V259</f>
        <v>20000</v>
      </c>
      <c r="Y259" s="28">
        <f t="shared" si="175"/>
        <v>1800</v>
      </c>
      <c r="Z259" s="28">
        <f t="shared" si="174"/>
        <v>150</v>
      </c>
      <c r="AA259" s="38">
        <v>0</v>
      </c>
      <c r="AB259" s="28">
        <v>0</v>
      </c>
      <c r="AC259" s="28">
        <v>0</v>
      </c>
      <c r="AD259" s="28">
        <f t="shared" si="190"/>
        <v>1950</v>
      </c>
      <c r="AE259" s="28">
        <f t="shared" si="196"/>
        <v>18050</v>
      </c>
      <c r="AF259" s="78" t="s">
        <v>90</v>
      </c>
      <c r="AG259" s="49">
        <v>44183</v>
      </c>
      <c r="AH259" s="58"/>
      <c r="AI259" s="58"/>
      <c r="AJ259" s="59"/>
      <c r="AK259" s="59"/>
      <c r="AL259" s="59"/>
      <c r="AM259" s="59"/>
      <c r="AN259" s="59"/>
      <c r="AO259" s="59"/>
      <c r="AP259" s="59"/>
    </row>
    <row r="260" spans="1:42" s="42" customFormat="1" ht="30.6" customHeight="1">
      <c r="A260" s="160">
        <v>251</v>
      </c>
      <c r="B260" s="61" t="s">
        <v>782</v>
      </c>
      <c r="C260" s="12" t="s">
        <v>782</v>
      </c>
      <c r="D260" s="23" t="s">
        <v>783</v>
      </c>
      <c r="E260" s="45" t="s">
        <v>305</v>
      </c>
      <c r="F260" s="13">
        <v>1115393257</v>
      </c>
      <c r="G260" s="60">
        <v>11671</v>
      </c>
      <c r="H260" s="15" t="s">
        <v>784</v>
      </c>
      <c r="I260" s="28">
        <v>16400</v>
      </c>
      <c r="J260" s="28">
        <v>0</v>
      </c>
      <c r="K260" s="28">
        <v>0</v>
      </c>
      <c r="L260" s="28">
        <v>0</v>
      </c>
      <c r="M260" s="28">
        <f t="shared" si="197"/>
        <v>16400</v>
      </c>
      <c r="N260" s="17">
        <v>10</v>
      </c>
      <c r="O260" s="17">
        <v>0</v>
      </c>
      <c r="P260" s="28">
        <f t="shared" si="176"/>
        <v>5467</v>
      </c>
      <c r="Q260" s="28">
        <f t="shared" si="177"/>
        <v>0</v>
      </c>
      <c r="R260" s="28">
        <f t="shared" si="178"/>
        <v>0</v>
      </c>
      <c r="S260" s="28">
        <v>0</v>
      </c>
      <c r="T260" s="28">
        <v>0</v>
      </c>
      <c r="U260" s="28">
        <v>0</v>
      </c>
      <c r="V260" s="28">
        <f t="shared" ref="V260:V266" si="198">P260+Q260+R260+S260+T260+U260</f>
        <v>5467</v>
      </c>
      <c r="W260" s="28">
        <f t="shared" ref="W260:W267" si="199">IF(P260&gt;15000,15000,P260)</f>
        <v>5467</v>
      </c>
      <c r="X260" s="28">
        <f t="shared" ref="X260:X267" si="200">V260</f>
        <v>5467</v>
      </c>
      <c r="Y260" s="28">
        <f t="shared" si="175"/>
        <v>656</v>
      </c>
      <c r="Z260" s="28">
        <f t="shared" si="174"/>
        <v>42</v>
      </c>
      <c r="AA260" s="38">
        <v>0</v>
      </c>
      <c r="AB260" s="28">
        <v>0</v>
      </c>
      <c r="AC260" s="28">
        <v>0</v>
      </c>
      <c r="AD260" s="28">
        <f t="shared" si="190"/>
        <v>698</v>
      </c>
      <c r="AE260" s="28">
        <f t="shared" si="196"/>
        <v>4769</v>
      </c>
      <c r="AF260" s="34"/>
      <c r="AG260" s="47"/>
      <c r="AH260" s="58"/>
      <c r="AI260" s="58"/>
      <c r="AJ260" s="59"/>
      <c r="AK260" s="59"/>
      <c r="AL260" s="59"/>
      <c r="AM260" s="59"/>
      <c r="AN260" s="59"/>
      <c r="AO260" s="59"/>
      <c r="AP260" s="59"/>
    </row>
    <row r="261" spans="1:42" s="42" customFormat="1" ht="30.6" customHeight="1">
      <c r="A261" s="13">
        <v>252</v>
      </c>
      <c r="B261" s="61" t="s">
        <v>782</v>
      </c>
      <c r="C261" s="12" t="s">
        <v>424</v>
      </c>
      <c r="D261" s="23" t="s">
        <v>785</v>
      </c>
      <c r="E261" s="45" t="s">
        <v>314</v>
      </c>
      <c r="F261" s="13">
        <v>1115393295</v>
      </c>
      <c r="G261" s="16">
        <v>11670</v>
      </c>
      <c r="H261" s="15" t="s">
        <v>786</v>
      </c>
      <c r="I261" s="28">
        <v>14900</v>
      </c>
      <c r="J261" s="28">
        <v>0</v>
      </c>
      <c r="K261" s="28">
        <v>0</v>
      </c>
      <c r="L261" s="28">
        <v>0</v>
      </c>
      <c r="M261" s="28">
        <f t="shared" si="197"/>
        <v>14900</v>
      </c>
      <c r="N261" s="17">
        <v>5</v>
      </c>
      <c r="O261" s="17">
        <v>0</v>
      </c>
      <c r="P261" s="28">
        <f t="shared" si="176"/>
        <v>2483</v>
      </c>
      <c r="Q261" s="28">
        <f t="shared" si="177"/>
        <v>0</v>
      </c>
      <c r="R261" s="28">
        <f t="shared" si="178"/>
        <v>0</v>
      </c>
      <c r="S261" s="28">
        <v>0</v>
      </c>
      <c r="T261" s="28">
        <v>0</v>
      </c>
      <c r="U261" s="28">
        <v>0</v>
      </c>
      <c r="V261" s="28">
        <f t="shared" si="198"/>
        <v>2483</v>
      </c>
      <c r="W261" s="28">
        <f t="shared" si="199"/>
        <v>2483</v>
      </c>
      <c r="X261" s="28">
        <f t="shared" si="200"/>
        <v>2483</v>
      </c>
      <c r="Y261" s="28">
        <f t="shared" si="175"/>
        <v>298</v>
      </c>
      <c r="Z261" s="28">
        <f t="shared" si="174"/>
        <v>19</v>
      </c>
      <c r="AA261" s="38">
        <v>0</v>
      </c>
      <c r="AB261" s="28">
        <v>0</v>
      </c>
      <c r="AC261" s="28">
        <v>0</v>
      </c>
      <c r="AD261" s="28">
        <f t="shared" si="190"/>
        <v>317</v>
      </c>
      <c r="AE261" s="28">
        <f t="shared" si="196"/>
        <v>2166</v>
      </c>
      <c r="AF261" s="94"/>
      <c r="AG261" s="48"/>
      <c r="AH261" s="58"/>
      <c r="AI261" s="58"/>
      <c r="AJ261" s="59"/>
      <c r="AK261" s="59"/>
      <c r="AL261" s="59"/>
      <c r="AM261" s="59"/>
      <c r="AN261" s="59"/>
      <c r="AO261" s="59"/>
      <c r="AP261" s="59"/>
    </row>
    <row r="262" spans="1:42" s="42" customFormat="1" ht="30.6" customHeight="1">
      <c r="A262" s="160">
        <v>253</v>
      </c>
      <c r="B262" s="61" t="s">
        <v>782</v>
      </c>
      <c r="C262" s="12" t="s">
        <v>452</v>
      </c>
      <c r="D262" s="23" t="s">
        <v>787</v>
      </c>
      <c r="E262" s="45" t="s">
        <v>314</v>
      </c>
      <c r="F262" s="13">
        <v>1115393303</v>
      </c>
      <c r="G262" s="16">
        <v>11668</v>
      </c>
      <c r="H262" s="15" t="s">
        <v>788</v>
      </c>
      <c r="I262" s="28">
        <v>14900</v>
      </c>
      <c r="J262" s="28">
        <v>0</v>
      </c>
      <c r="K262" s="28">
        <v>0</v>
      </c>
      <c r="L262" s="28">
        <v>0</v>
      </c>
      <c r="M262" s="28">
        <f t="shared" si="197"/>
        <v>14900</v>
      </c>
      <c r="N262" s="17">
        <v>5</v>
      </c>
      <c r="O262" s="17">
        <v>0</v>
      </c>
      <c r="P262" s="28">
        <f t="shared" si="176"/>
        <v>2483</v>
      </c>
      <c r="Q262" s="28">
        <f t="shared" si="177"/>
        <v>0</v>
      </c>
      <c r="R262" s="28">
        <f t="shared" si="178"/>
        <v>0</v>
      </c>
      <c r="S262" s="28">
        <v>0</v>
      </c>
      <c r="T262" s="28">
        <v>0</v>
      </c>
      <c r="U262" s="28">
        <v>0</v>
      </c>
      <c r="V262" s="28">
        <f t="shared" si="198"/>
        <v>2483</v>
      </c>
      <c r="W262" s="28">
        <f t="shared" si="199"/>
        <v>2483</v>
      </c>
      <c r="X262" s="28">
        <f t="shared" si="200"/>
        <v>2483</v>
      </c>
      <c r="Y262" s="28">
        <f t="shared" si="175"/>
        <v>298</v>
      </c>
      <c r="Z262" s="28">
        <f t="shared" si="174"/>
        <v>19</v>
      </c>
      <c r="AA262" s="38">
        <v>0</v>
      </c>
      <c r="AB262" s="28">
        <v>0</v>
      </c>
      <c r="AC262" s="28">
        <v>0</v>
      </c>
      <c r="AD262" s="28">
        <f t="shared" si="190"/>
        <v>317</v>
      </c>
      <c r="AE262" s="28">
        <f t="shared" si="196"/>
        <v>2166</v>
      </c>
      <c r="AF262" s="94"/>
      <c r="AG262" s="48"/>
      <c r="AH262" s="58"/>
      <c r="AI262" s="58"/>
      <c r="AJ262" s="59"/>
      <c r="AK262" s="59"/>
      <c r="AL262" s="59"/>
      <c r="AM262" s="59"/>
      <c r="AN262" s="59"/>
      <c r="AO262" s="59"/>
      <c r="AP262" s="59"/>
    </row>
    <row r="263" spans="1:42" s="42" customFormat="1" ht="30.6" customHeight="1">
      <c r="A263" s="160">
        <v>254</v>
      </c>
      <c r="B263" s="61" t="s">
        <v>782</v>
      </c>
      <c r="C263" s="12" t="s">
        <v>789</v>
      </c>
      <c r="D263" s="23" t="s">
        <v>677</v>
      </c>
      <c r="E263" s="45" t="s">
        <v>314</v>
      </c>
      <c r="F263" s="13">
        <v>1115393285</v>
      </c>
      <c r="G263" s="16">
        <v>11669</v>
      </c>
      <c r="H263" s="15" t="s">
        <v>790</v>
      </c>
      <c r="I263" s="28">
        <v>14900</v>
      </c>
      <c r="J263" s="28">
        <v>0</v>
      </c>
      <c r="K263" s="28">
        <v>0</v>
      </c>
      <c r="L263" s="28">
        <v>0</v>
      </c>
      <c r="M263" s="28">
        <f t="shared" si="197"/>
        <v>14900</v>
      </c>
      <c r="N263" s="17">
        <v>5</v>
      </c>
      <c r="O263" s="17">
        <v>0</v>
      </c>
      <c r="P263" s="28">
        <f t="shared" si="176"/>
        <v>2483</v>
      </c>
      <c r="Q263" s="28">
        <f t="shared" si="177"/>
        <v>0</v>
      </c>
      <c r="R263" s="28">
        <f t="shared" si="178"/>
        <v>0</v>
      </c>
      <c r="S263" s="28">
        <v>0</v>
      </c>
      <c r="T263" s="28">
        <v>0</v>
      </c>
      <c r="U263" s="28">
        <v>0</v>
      </c>
      <c r="V263" s="28">
        <f t="shared" si="198"/>
        <v>2483</v>
      </c>
      <c r="W263" s="28">
        <f t="shared" si="199"/>
        <v>2483</v>
      </c>
      <c r="X263" s="28">
        <f t="shared" si="200"/>
        <v>2483</v>
      </c>
      <c r="Y263" s="28">
        <f t="shared" si="175"/>
        <v>298</v>
      </c>
      <c r="Z263" s="28">
        <f t="shared" si="174"/>
        <v>19</v>
      </c>
      <c r="AA263" s="38">
        <v>0</v>
      </c>
      <c r="AB263" s="28">
        <v>0</v>
      </c>
      <c r="AC263" s="28">
        <v>0</v>
      </c>
      <c r="AD263" s="28">
        <f t="shared" si="190"/>
        <v>317</v>
      </c>
      <c r="AE263" s="28">
        <f t="shared" si="196"/>
        <v>2166</v>
      </c>
      <c r="AF263" s="81"/>
      <c r="AG263" s="47"/>
      <c r="AH263" s="58"/>
      <c r="AI263" s="58"/>
      <c r="AJ263" s="59"/>
      <c r="AK263" s="59"/>
      <c r="AL263" s="59"/>
      <c r="AM263" s="59"/>
      <c r="AN263" s="59"/>
      <c r="AO263" s="59"/>
      <c r="AP263" s="59"/>
    </row>
    <row r="264" spans="1:42" s="42" customFormat="1" ht="30.6" customHeight="1">
      <c r="A264" s="13">
        <v>255</v>
      </c>
      <c r="B264" s="45" t="s">
        <v>791</v>
      </c>
      <c r="C264" s="23" t="s">
        <v>791</v>
      </c>
      <c r="D264" s="23" t="s">
        <v>792</v>
      </c>
      <c r="E264" s="45" t="s">
        <v>305</v>
      </c>
      <c r="F264" s="17">
        <v>2913650409</v>
      </c>
      <c r="G264" s="17">
        <v>11767</v>
      </c>
      <c r="H264" s="115" t="s">
        <v>793</v>
      </c>
      <c r="I264" s="28">
        <v>16400</v>
      </c>
      <c r="J264" s="28">
        <v>0</v>
      </c>
      <c r="K264" s="28">
        <v>0</v>
      </c>
      <c r="L264" s="28">
        <v>0</v>
      </c>
      <c r="M264" s="28">
        <f t="shared" si="197"/>
        <v>16400</v>
      </c>
      <c r="N264" s="17">
        <v>30</v>
      </c>
      <c r="O264" s="17">
        <v>0</v>
      </c>
      <c r="P264" s="28">
        <f t="shared" si="176"/>
        <v>16400</v>
      </c>
      <c r="Q264" s="28">
        <f t="shared" si="177"/>
        <v>0</v>
      </c>
      <c r="R264" s="28">
        <f t="shared" si="178"/>
        <v>0</v>
      </c>
      <c r="S264" s="28">
        <v>0</v>
      </c>
      <c r="T264" s="28">
        <v>0</v>
      </c>
      <c r="U264" s="28">
        <v>0</v>
      </c>
      <c r="V264" s="28">
        <f t="shared" si="198"/>
        <v>16400</v>
      </c>
      <c r="W264" s="28">
        <f t="shared" si="199"/>
        <v>15000</v>
      </c>
      <c r="X264" s="28">
        <f t="shared" si="200"/>
        <v>16400</v>
      </c>
      <c r="Y264" s="28">
        <f t="shared" si="175"/>
        <v>1800</v>
      </c>
      <c r="Z264" s="28">
        <f t="shared" si="174"/>
        <v>123</v>
      </c>
      <c r="AA264" s="38">
        <v>0</v>
      </c>
      <c r="AB264" s="28">
        <v>0</v>
      </c>
      <c r="AC264" s="28">
        <v>0</v>
      </c>
      <c r="AD264" s="28">
        <f t="shared" si="190"/>
        <v>1923</v>
      </c>
      <c r="AE264" s="28">
        <f t="shared" si="196"/>
        <v>14477</v>
      </c>
      <c r="AF264" s="78" t="s">
        <v>90</v>
      </c>
      <c r="AG264" s="49">
        <v>44183</v>
      </c>
      <c r="AH264" s="58"/>
      <c r="AI264" s="59"/>
      <c r="AJ264" s="59"/>
      <c r="AK264" s="59"/>
      <c r="AL264" s="59"/>
      <c r="AM264" s="59"/>
      <c r="AN264" s="59"/>
      <c r="AO264" s="59"/>
      <c r="AP264" s="59"/>
    </row>
    <row r="265" spans="1:42" s="42" customFormat="1" ht="30.6" customHeight="1">
      <c r="A265" s="160">
        <v>256</v>
      </c>
      <c r="B265" s="45" t="s">
        <v>791</v>
      </c>
      <c r="C265" s="23" t="s">
        <v>794</v>
      </c>
      <c r="D265" s="23" t="s">
        <v>795</v>
      </c>
      <c r="E265" s="45" t="s">
        <v>314</v>
      </c>
      <c r="F265" s="17">
        <v>1115639863</v>
      </c>
      <c r="G265" s="17">
        <v>11837</v>
      </c>
      <c r="H265" s="127" t="s">
        <v>796</v>
      </c>
      <c r="I265" s="28">
        <v>14900</v>
      </c>
      <c r="J265" s="28">
        <v>0</v>
      </c>
      <c r="K265" s="28">
        <v>0</v>
      </c>
      <c r="L265" s="28">
        <v>0</v>
      </c>
      <c r="M265" s="28">
        <f t="shared" si="197"/>
        <v>14900</v>
      </c>
      <c r="N265" s="17">
        <v>0</v>
      </c>
      <c r="O265" s="17">
        <v>0</v>
      </c>
      <c r="P265" s="28">
        <f t="shared" si="176"/>
        <v>0</v>
      </c>
      <c r="Q265" s="28">
        <f t="shared" si="177"/>
        <v>0</v>
      </c>
      <c r="R265" s="28">
        <f t="shared" si="178"/>
        <v>0</v>
      </c>
      <c r="S265" s="28">
        <v>0</v>
      </c>
      <c r="T265" s="28">
        <v>0</v>
      </c>
      <c r="U265" s="28">
        <v>0</v>
      </c>
      <c r="V265" s="28">
        <f t="shared" si="198"/>
        <v>0</v>
      </c>
      <c r="W265" s="28">
        <f t="shared" si="199"/>
        <v>0</v>
      </c>
      <c r="X265" s="28">
        <f t="shared" si="200"/>
        <v>0</v>
      </c>
      <c r="Y265" s="28">
        <f t="shared" si="175"/>
        <v>0</v>
      </c>
      <c r="Z265" s="28">
        <f t="shared" si="174"/>
        <v>0</v>
      </c>
      <c r="AA265" s="38">
        <v>0</v>
      </c>
      <c r="AB265" s="28">
        <v>0</v>
      </c>
      <c r="AC265" s="28">
        <v>0</v>
      </c>
      <c r="AD265" s="28">
        <f t="shared" si="190"/>
        <v>0</v>
      </c>
      <c r="AE265" s="28">
        <f t="shared" si="196"/>
        <v>0</v>
      </c>
      <c r="AF265" s="34"/>
      <c r="AG265" s="47"/>
      <c r="AH265" s="58"/>
      <c r="AI265" s="59"/>
      <c r="AJ265" s="59"/>
      <c r="AK265" s="59"/>
      <c r="AL265" s="59"/>
      <c r="AM265" s="59"/>
      <c r="AN265" s="59"/>
      <c r="AO265" s="59"/>
      <c r="AP265" s="59"/>
    </row>
    <row r="266" spans="1:42" s="42" customFormat="1" ht="30" customHeight="1">
      <c r="A266" s="160">
        <v>257</v>
      </c>
      <c r="B266" s="45" t="s">
        <v>791</v>
      </c>
      <c r="C266" s="23" t="s">
        <v>797</v>
      </c>
      <c r="D266" s="23" t="s">
        <v>798</v>
      </c>
      <c r="E266" s="45" t="s">
        <v>314</v>
      </c>
      <c r="F266" s="92">
        <v>1115756095</v>
      </c>
      <c r="G266" s="17">
        <v>11914</v>
      </c>
      <c r="H266" s="127" t="s">
        <v>799</v>
      </c>
      <c r="I266" s="28">
        <v>14900</v>
      </c>
      <c r="J266" s="28">
        <v>0</v>
      </c>
      <c r="K266" s="28">
        <v>0</v>
      </c>
      <c r="L266" s="28">
        <v>0</v>
      </c>
      <c r="M266" s="28">
        <f t="shared" si="197"/>
        <v>14900</v>
      </c>
      <c r="N266" s="17">
        <v>10</v>
      </c>
      <c r="O266" s="17">
        <v>0</v>
      </c>
      <c r="P266" s="28">
        <f t="shared" si="176"/>
        <v>4967</v>
      </c>
      <c r="Q266" s="28">
        <f t="shared" si="177"/>
        <v>0</v>
      </c>
      <c r="R266" s="28">
        <f t="shared" si="178"/>
        <v>0</v>
      </c>
      <c r="S266" s="28">
        <v>0</v>
      </c>
      <c r="T266" s="28">
        <v>0</v>
      </c>
      <c r="U266" s="28">
        <v>0</v>
      </c>
      <c r="V266" s="28">
        <f t="shared" si="198"/>
        <v>4967</v>
      </c>
      <c r="W266" s="28">
        <f t="shared" si="199"/>
        <v>4967</v>
      </c>
      <c r="X266" s="28">
        <f t="shared" si="200"/>
        <v>4967</v>
      </c>
      <c r="Y266" s="28">
        <f t="shared" si="175"/>
        <v>596</v>
      </c>
      <c r="Z266" s="28">
        <f t="shared" si="174"/>
        <v>38</v>
      </c>
      <c r="AA266" s="38">
        <v>0</v>
      </c>
      <c r="AB266" s="28">
        <v>0</v>
      </c>
      <c r="AC266" s="28">
        <v>0</v>
      </c>
      <c r="AD266" s="28">
        <f t="shared" si="190"/>
        <v>634</v>
      </c>
      <c r="AE266" s="28">
        <f t="shared" si="196"/>
        <v>4333</v>
      </c>
      <c r="AF266" s="78" t="s">
        <v>90</v>
      </c>
      <c r="AG266" s="49">
        <v>44183</v>
      </c>
      <c r="AH266" s="58"/>
      <c r="AI266" s="59"/>
      <c r="AJ266" s="59"/>
      <c r="AK266" s="59"/>
      <c r="AL266" s="59"/>
      <c r="AM266" s="59"/>
      <c r="AN266" s="59"/>
      <c r="AO266" s="59"/>
      <c r="AP266" s="59"/>
    </row>
    <row r="267" spans="1:42" s="42" customFormat="1" ht="27" customHeight="1">
      <c r="A267" s="13">
        <v>258</v>
      </c>
      <c r="B267" s="16" t="s">
        <v>382</v>
      </c>
      <c r="C267" s="12" t="s">
        <v>800</v>
      </c>
      <c r="D267" s="12" t="s">
        <v>801</v>
      </c>
      <c r="E267" s="12" t="s">
        <v>396</v>
      </c>
      <c r="F267" s="13">
        <v>1114829068</v>
      </c>
      <c r="G267" s="14">
        <v>1400</v>
      </c>
      <c r="H267" s="145" t="s">
        <v>802</v>
      </c>
      <c r="I267" s="28">
        <v>18000</v>
      </c>
      <c r="J267" s="28">
        <v>0</v>
      </c>
      <c r="K267" s="28">
        <v>0</v>
      </c>
      <c r="L267" s="28">
        <v>0</v>
      </c>
      <c r="M267" s="28">
        <f t="shared" si="197"/>
        <v>18000</v>
      </c>
      <c r="N267" s="17">
        <v>15</v>
      </c>
      <c r="O267" s="17">
        <v>0</v>
      </c>
      <c r="P267" s="28">
        <f t="shared" si="176"/>
        <v>9000</v>
      </c>
      <c r="Q267" s="28">
        <f t="shared" si="177"/>
        <v>0</v>
      </c>
      <c r="R267" s="28">
        <f t="shared" si="178"/>
        <v>0</v>
      </c>
      <c r="S267" s="28">
        <v>0</v>
      </c>
      <c r="T267" s="28">
        <v>0</v>
      </c>
      <c r="U267" s="28">
        <v>0</v>
      </c>
      <c r="V267" s="28">
        <f t="shared" ref="V267" si="201">+P267+Q267+R267+S267+T267+U267</f>
        <v>9000</v>
      </c>
      <c r="W267" s="28">
        <f t="shared" si="199"/>
        <v>9000</v>
      </c>
      <c r="X267" s="28">
        <f t="shared" si="200"/>
        <v>9000</v>
      </c>
      <c r="Y267" s="28">
        <f t="shared" si="175"/>
        <v>1080</v>
      </c>
      <c r="Z267" s="28">
        <f t="shared" si="174"/>
        <v>68</v>
      </c>
      <c r="AA267" s="38">
        <v>0</v>
      </c>
      <c r="AB267" s="28">
        <v>0</v>
      </c>
      <c r="AC267" s="28">
        <v>0</v>
      </c>
      <c r="AD267" s="28">
        <f t="shared" si="190"/>
        <v>1148</v>
      </c>
      <c r="AE267" s="28">
        <f t="shared" ref="AE267" si="202">ROUND(V267-AD267,0)</f>
        <v>7852</v>
      </c>
      <c r="AF267" s="283"/>
      <c r="AG267" s="284"/>
      <c r="AH267" s="58"/>
      <c r="AI267" s="59"/>
      <c r="AJ267" s="59"/>
      <c r="AK267" s="59"/>
      <c r="AL267" s="59"/>
      <c r="AM267" s="59"/>
      <c r="AN267" s="59"/>
      <c r="AO267" s="59"/>
      <c r="AP267" s="59"/>
    </row>
    <row r="268" spans="1:42" s="42" customFormat="1" ht="27" customHeight="1">
      <c r="A268" s="160">
        <v>259</v>
      </c>
      <c r="B268" s="16" t="s">
        <v>382</v>
      </c>
      <c r="C268" s="12" t="s">
        <v>803</v>
      </c>
      <c r="D268" s="25" t="s">
        <v>392</v>
      </c>
      <c r="E268" s="12" t="s">
        <v>311</v>
      </c>
      <c r="F268" s="20">
        <v>1114953023</v>
      </c>
      <c r="G268" s="14">
        <v>11475</v>
      </c>
      <c r="H268" s="155" t="s">
        <v>804</v>
      </c>
      <c r="I268" s="28">
        <v>18000</v>
      </c>
      <c r="J268" s="28">
        <v>0</v>
      </c>
      <c r="K268" s="28">
        <v>0</v>
      </c>
      <c r="L268" s="28">
        <v>0</v>
      </c>
      <c r="M268" s="28">
        <f>I268+J268+K268+L268</f>
        <v>18000</v>
      </c>
      <c r="N268" s="17">
        <v>30</v>
      </c>
      <c r="O268" s="17">
        <v>0</v>
      </c>
      <c r="P268" s="28">
        <f t="shared" si="176"/>
        <v>18000</v>
      </c>
      <c r="Q268" s="28">
        <f t="shared" si="177"/>
        <v>0</v>
      </c>
      <c r="R268" s="28">
        <f t="shared" si="178"/>
        <v>0</v>
      </c>
      <c r="S268" s="28">
        <v>0</v>
      </c>
      <c r="T268" s="28">
        <v>0</v>
      </c>
      <c r="U268" s="28">
        <v>0</v>
      </c>
      <c r="V268" s="28">
        <f>+P268+Q268+R268+S268+T268+U268</f>
        <v>18000</v>
      </c>
      <c r="W268" s="28">
        <f>IF(P268&gt;15000,15000,P268)</f>
        <v>15000</v>
      </c>
      <c r="X268" s="28">
        <f>V268</f>
        <v>18000</v>
      </c>
      <c r="Y268" s="28">
        <f t="shared" si="175"/>
        <v>1800</v>
      </c>
      <c r="Z268" s="28">
        <f>CEILING(X268*0.75%,1)</f>
        <v>135</v>
      </c>
      <c r="AA268" s="38">
        <v>0</v>
      </c>
      <c r="AB268" s="28">
        <v>0</v>
      </c>
      <c r="AC268" s="28">
        <v>0</v>
      </c>
      <c r="AD268" s="28">
        <f>+Y268+Z268+AA268+AB268+AC268</f>
        <v>1935</v>
      </c>
      <c r="AE268" s="28">
        <f>ROUND(V268-AD268,0)</f>
        <v>16065</v>
      </c>
      <c r="AF268" s="283"/>
      <c r="AG268" s="284"/>
      <c r="AH268" s="58"/>
      <c r="AI268" s="59"/>
      <c r="AJ268" s="59"/>
      <c r="AK268" s="59"/>
      <c r="AL268" s="59"/>
      <c r="AM268" s="59"/>
      <c r="AN268" s="59"/>
      <c r="AO268" s="59"/>
    </row>
    <row r="269" spans="1:42" s="42" customFormat="1" ht="27" customHeight="1">
      <c r="A269" s="160">
        <v>260</v>
      </c>
      <c r="B269" s="16" t="s">
        <v>382</v>
      </c>
      <c r="C269" s="23" t="s">
        <v>805</v>
      </c>
      <c r="D269" s="23" t="s">
        <v>806</v>
      </c>
      <c r="E269" s="12" t="s">
        <v>305</v>
      </c>
      <c r="F269" s="99">
        <v>1112913132</v>
      </c>
      <c r="G269" s="14">
        <v>11823</v>
      </c>
      <c r="H269" s="127">
        <v>100360543841</v>
      </c>
      <c r="I269" s="28">
        <v>16400</v>
      </c>
      <c r="J269" s="28">
        <v>0</v>
      </c>
      <c r="K269" s="28">
        <v>0</v>
      </c>
      <c r="L269" s="28">
        <v>0</v>
      </c>
      <c r="M269" s="28">
        <f t="shared" ref="M269:M273" si="203">I269+J269+K269+L269</f>
        <v>16400</v>
      </c>
      <c r="N269" s="17">
        <v>0</v>
      </c>
      <c r="O269" s="17">
        <v>0</v>
      </c>
      <c r="P269" s="28">
        <f t="shared" si="176"/>
        <v>0</v>
      </c>
      <c r="Q269" s="28">
        <f t="shared" si="177"/>
        <v>0</v>
      </c>
      <c r="R269" s="28">
        <f t="shared" si="178"/>
        <v>0</v>
      </c>
      <c r="S269" s="28">
        <v>0</v>
      </c>
      <c r="T269" s="28">
        <v>0</v>
      </c>
      <c r="U269" s="28">
        <v>0</v>
      </c>
      <c r="V269" s="28">
        <f t="shared" ref="V269:V273" si="204">+P269+Q269+R269+S269+T269+U269</f>
        <v>0</v>
      </c>
      <c r="W269" s="28">
        <f t="shared" ref="W269:W273" si="205">IF(P269&gt;15000,15000,P269)</f>
        <v>0</v>
      </c>
      <c r="X269" s="28">
        <f t="shared" ref="X269:X273" si="206">V269</f>
        <v>0</v>
      </c>
      <c r="Y269" s="28">
        <f t="shared" si="175"/>
        <v>0</v>
      </c>
      <c r="Z269" s="28">
        <f t="shared" ref="Z269:Z273" si="207">CEILING(X269*0.75%,1)</f>
        <v>0</v>
      </c>
      <c r="AA269" s="38">
        <v>0</v>
      </c>
      <c r="AB269" s="28">
        <v>0</v>
      </c>
      <c r="AC269" s="28">
        <v>0</v>
      </c>
      <c r="AD269" s="28">
        <f t="shared" ref="AD269:AD273" si="208">+Y269+Z269+AA269+AB269+AC269</f>
        <v>0</v>
      </c>
      <c r="AE269" s="28">
        <f t="shared" ref="AE269:AE273" si="209">ROUND(V269-AD269,0)</f>
        <v>0</v>
      </c>
      <c r="AF269" s="283"/>
      <c r="AG269" s="284"/>
      <c r="AH269" s="58"/>
      <c r="AI269" s="59"/>
      <c r="AJ269" s="59"/>
      <c r="AK269" s="59"/>
      <c r="AL269" s="59"/>
      <c r="AM269" s="59"/>
      <c r="AN269" s="59"/>
      <c r="AO269" s="59"/>
    </row>
    <row r="270" spans="1:42" s="42" customFormat="1" ht="27" customHeight="1">
      <c r="A270" s="13">
        <v>261</v>
      </c>
      <c r="B270" s="16" t="s">
        <v>382</v>
      </c>
      <c r="C270" s="23" t="s">
        <v>807</v>
      </c>
      <c r="D270" s="23" t="s">
        <v>808</v>
      </c>
      <c r="E270" s="12" t="s">
        <v>305</v>
      </c>
      <c r="F270" s="99">
        <v>1114352105</v>
      </c>
      <c r="G270" s="14">
        <v>11846</v>
      </c>
      <c r="H270" s="89" t="s">
        <v>809</v>
      </c>
      <c r="I270" s="28">
        <v>16400</v>
      </c>
      <c r="J270" s="28">
        <v>0</v>
      </c>
      <c r="K270" s="28">
        <v>0</v>
      </c>
      <c r="L270" s="28">
        <v>0</v>
      </c>
      <c r="M270" s="28">
        <f t="shared" si="203"/>
        <v>16400</v>
      </c>
      <c r="N270" s="17">
        <v>20</v>
      </c>
      <c r="O270" s="17">
        <v>0</v>
      </c>
      <c r="P270" s="28">
        <f t="shared" si="176"/>
        <v>10933</v>
      </c>
      <c r="Q270" s="28">
        <f t="shared" si="177"/>
        <v>0</v>
      </c>
      <c r="R270" s="28">
        <f t="shared" si="178"/>
        <v>0</v>
      </c>
      <c r="S270" s="28">
        <v>0</v>
      </c>
      <c r="T270" s="28">
        <v>0</v>
      </c>
      <c r="U270" s="28">
        <v>0</v>
      </c>
      <c r="V270" s="28">
        <f t="shared" si="204"/>
        <v>10933</v>
      </c>
      <c r="W270" s="28">
        <f t="shared" si="205"/>
        <v>10933</v>
      </c>
      <c r="X270" s="28">
        <f t="shared" si="206"/>
        <v>10933</v>
      </c>
      <c r="Y270" s="28">
        <f t="shared" si="175"/>
        <v>1312</v>
      </c>
      <c r="Z270" s="28">
        <f t="shared" si="207"/>
        <v>82</v>
      </c>
      <c r="AA270" s="38">
        <v>0</v>
      </c>
      <c r="AB270" s="28">
        <v>0</v>
      </c>
      <c r="AC270" s="28">
        <v>0</v>
      </c>
      <c r="AD270" s="28">
        <f t="shared" si="208"/>
        <v>1394</v>
      </c>
      <c r="AE270" s="28">
        <f t="shared" si="209"/>
        <v>9539</v>
      </c>
      <c r="AF270" s="283"/>
      <c r="AG270" s="284"/>
      <c r="AH270" s="58"/>
      <c r="AI270" s="59"/>
      <c r="AJ270" s="59"/>
      <c r="AK270" s="59"/>
      <c r="AL270" s="59"/>
      <c r="AM270" s="59"/>
      <c r="AN270" s="59"/>
      <c r="AO270" s="59"/>
    </row>
    <row r="271" spans="1:42" s="233" customFormat="1" ht="27" customHeight="1">
      <c r="A271" s="160">
        <v>262</v>
      </c>
      <c r="B271" s="229" t="s">
        <v>382</v>
      </c>
      <c r="C271" s="280" t="s">
        <v>810</v>
      </c>
      <c r="D271" s="280" t="s">
        <v>811</v>
      </c>
      <c r="E271" s="270" t="s">
        <v>305</v>
      </c>
      <c r="F271" s="193">
        <v>1114815461</v>
      </c>
      <c r="G271" s="271">
        <v>11940</v>
      </c>
      <c r="H271" s="234" t="s">
        <v>812</v>
      </c>
      <c r="I271" s="230">
        <v>16400</v>
      </c>
      <c r="J271" s="230">
        <v>0</v>
      </c>
      <c r="K271" s="230">
        <v>0</v>
      </c>
      <c r="L271" s="230">
        <v>0</v>
      </c>
      <c r="M271" s="230">
        <f t="shared" si="203"/>
        <v>16400</v>
      </c>
      <c r="N271" s="231">
        <v>11</v>
      </c>
      <c r="O271" s="231">
        <v>0</v>
      </c>
      <c r="P271" s="230">
        <f t="shared" si="176"/>
        <v>6013</v>
      </c>
      <c r="Q271" s="230">
        <f t="shared" si="177"/>
        <v>0</v>
      </c>
      <c r="R271" s="230">
        <f t="shared" si="178"/>
        <v>0</v>
      </c>
      <c r="S271" s="230">
        <v>0</v>
      </c>
      <c r="T271" s="230">
        <v>0</v>
      </c>
      <c r="U271" s="230">
        <v>0</v>
      </c>
      <c r="V271" s="230">
        <f t="shared" si="204"/>
        <v>6013</v>
      </c>
      <c r="W271" s="230">
        <f t="shared" si="205"/>
        <v>6013</v>
      </c>
      <c r="X271" s="230">
        <f t="shared" si="206"/>
        <v>6013</v>
      </c>
      <c r="Y271" s="230">
        <f t="shared" si="175"/>
        <v>722</v>
      </c>
      <c r="Z271" s="230">
        <f t="shared" si="207"/>
        <v>46</v>
      </c>
      <c r="AA271" s="232">
        <v>0</v>
      </c>
      <c r="AB271" s="230">
        <v>0</v>
      </c>
      <c r="AC271" s="230">
        <v>0</v>
      </c>
      <c r="AD271" s="230">
        <f t="shared" si="208"/>
        <v>768</v>
      </c>
      <c r="AE271" s="230">
        <f t="shared" si="209"/>
        <v>5245</v>
      </c>
      <c r="AF271" s="283"/>
      <c r="AG271" s="284"/>
      <c r="AH271" s="272"/>
      <c r="AI271" s="273"/>
      <c r="AJ271" s="273"/>
      <c r="AK271" s="273"/>
      <c r="AL271" s="273"/>
      <c r="AM271" s="273"/>
      <c r="AN271" s="273"/>
      <c r="AO271" s="273"/>
    </row>
    <row r="272" spans="1:42" s="233" customFormat="1" ht="27" customHeight="1">
      <c r="A272" s="160">
        <v>263</v>
      </c>
      <c r="B272" s="229" t="s">
        <v>382</v>
      </c>
      <c r="C272" s="280" t="s">
        <v>813</v>
      </c>
      <c r="D272" s="280" t="s">
        <v>814</v>
      </c>
      <c r="E272" s="270" t="s">
        <v>314</v>
      </c>
      <c r="F272" s="193">
        <v>1114627935</v>
      </c>
      <c r="G272" s="271">
        <v>11941</v>
      </c>
      <c r="H272" s="234" t="s">
        <v>815</v>
      </c>
      <c r="I272" s="230">
        <v>14900</v>
      </c>
      <c r="J272" s="230">
        <v>0</v>
      </c>
      <c r="K272" s="230">
        <v>0</v>
      </c>
      <c r="L272" s="230">
        <v>0</v>
      </c>
      <c r="M272" s="230">
        <f t="shared" si="203"/>
        <v>14900</v>
      </c>
      <c r="N272" s="231">
        <v>0</v>
      </c>
      <c r="O272" s="231">
        <v>0</v>
      </c>
      <c r="P272" s="230">
        <f t="shared" si="176"/>
        <v>0</v>
      </c>
      <c r="Q272" s="230">
        <f t="shared" si="177"/>
        <v>0</v>
      </c>
      <c r="R272" s="230">
        <f t="shared" si="178"/>
        <v>0</v>
      </c>
      <c r="S272" s="230">
        <v>0</v>
      </c>
      <c r="T272" s="230">
        <v>0</v>
      </c>
      <c r="U272" s="230">
        <v>0</v>
      </c>
      <c r="V272" s="230">
        <f t="shared" si="204"/>
        <v>0</v>
      </c>
      <c r="W272" s="230">
        <f t="shared" si="205"/>
        <v>0</v>
      </c>
      <c r="X272" s="230">
        <f t="shared" si="206"/>
        <v>0</v>
      </c>
      <c r="Y272" s="230">
        <f t="shared" si="175"/>
        <v>0</v>
      </c>
      <c r="Z272" s="230">
        <f t="shared" si="207"/>
        <v>0</v>
      </c>
      <c r="AA272" s="232">
        <v>0</v>
      </c>
      <c r="AB272" s="230">
        <v>0</v>
      </c>
      <c r="AC272" s="230">
        <v>0</v>
      </c>
      <c r="AD272" s="230">
        <f t="shared" si="208"/>
        <v>0</v>
      </c>
      <c r="AE272" s="230">
        <f t="shared" si="209"/>
        <v>0</v>
      </c>
      <c r="AF272" s="283"/>
      <c r="AG272" s="284"/>
      <c r="AH272" s="272"/>
      <c r="AI272" s="273"/>
      <c r="AJ272" s="273"/>
      <c r="AK272" s="273"/>
      <c r="AL272" s="273"/>
      <c r="AM272" s="273"/>
      <c r="AN272" s="273"/>
      <c r="AO272" s="273"/>
    </row>
    <row r="273" spans="1:42" s="233" customFormat="1" ht="27" customHeight="1">
      <c r="A273" s="13">
        <v>264</v>
      </c>
      <c r="B273" s="229" t="s">
        <v>382</v>
      </c>
      <c r="C273" s="280" t="s">
        <v>816</v>
      </c>
      <c r="D273" s="280" t="s">
        <v>817</v>
      </c>
      <c r="E273" s="270" t="s">
        <v>314</v>
      </c>
      <c r="F273" s="193">
        <v>1114727789</v>
      </c>
      <c r="G273" s="271">
        <v>11942</v>
      </c>
      <c r="H273" s="234" t="s">
        <v>818</v>
      </c>
      <c r="I273" s="230">
        <v>14900</v>
      </c>
      <c r="J273" s="230">
        <v>0</v>
      </c>
      <c r="K273" s="230">
        <v>0</v>
      </c>
      <c r="L273" s="230">
        <v>0</v>
      </c>
      <c r="M273" s="230">
        <f t="shared" si="203"/>
        <v>14900</v>
      </c>
      <c r="N273" s="231">
        <v>4</v>
      </c>
      <c r="O273" s="231">
        <v>0</v>
      </c>
      <c r="P273" s="230">
        <f t="shared" si="176"/>
        <v>1987</v>
      </c>
      <c r="Q273" s="230">
        <f t="shared" si="177"/>
        <v>0</v>
      </c>
      <c r="R273" s="230">
        <f t="shared" si="178"/>
        <v>0</v>
      </c>
      <c r="S273" s="230">
        <v>0</v>
      </c>
      <c r="T273" s="230">
        <v>0</v>
      </c>
      <c r="U273" s="230">
        <v>0</v>
      </c>
      <c r="V273" s="230">
        <f t="shared" si="204"/>
        <v>1987</v>
      </c>
      <c r="W273" s="230">
        <f t="shared" si="205"/>
        <v>1987</v>
      </c>
      <c r="X273" s="230">
        <f t="shared" si="206"/>
        <v>1987</v>
      </c>
      <c r="Y273" s="230">
        <f t="shared" si="175"/>
        <v>238</v>
      </c>
      <c r="Z273" s="230">
        <f t="shared" si="207"/>
        <v>15</v>
      </c>
      <c r="AA273" s="232">
        <v>0</v>
      </c>
      <c r="AB273" s="230">
        <v>0</v>
      </c>
      <c r="AC273" s="230">
        <v>0</v>
      </c>
      <c r="AD273" s="230">
        <f t="shared" si="208"/>
        <v>253</v>
      </c>
      <c r="AE273" s="230">
        <f t="shared" si="209"/>
        <v>1734</v>
      </c>
      <c r="AF273" s="283"/>
      <c r="AG273" s="284"/>
      <c r="AH273" s="272"/>
      <c r="AI273" s="273"/>
      <c r="AJ273" s="273"/>
      <c r="AK273" s="273"/>
      <c r="AL273" s="273"/>
      <c r="AM273" s="273"/>
      <c r="AN273" s="273"/>
      <c r="AO273" s="273"/>
    </row>
    <row r="274" spans="1:42" s="42" customFormat="1" ht="27" customHeight="1">
      <c r="A274" s="160">
        <v>265</v>
      </c>
      <c r="B274" s="66" t="s">
        <v>819</v>
      </c>
      <c r="C274" s="66" t="s">
        <v>819</v>
      </c>
      <c r="D274" s="44" t="s">
        <v>820</v>
      </c>
      <c r="E274" s="16" t="s">
        <v>314</v>
      </c>
      <c r="F274" s="50">
        <v>2109673887</v>
      </c>
      <c r="G274" s="83">
        <v>11614</v>
      </c>
      <c r="H274" s="115" t="s">
        <v>821</v>
      </c>
      <c r="I274" s="208">
        <v>16400</v>
      </c>
      <c r="J274" s="28">
        <v>0</v>
      </c>
      <c r="K274" s="28">
        <v>0</v>
      </c>
      <c r="L274" s="28">
        <v>0</v>
      </c>
      <c r="M274" s="28">
        <f t="shared" si="197"/>
        <v>16400</v>
      </c>
      <c r="N274" s="17">
        <v>30</v>
      </c>
      <c r="O274" s="17">
        <v>0</v>
      </c>
      <c r="P274" s="28">
        <f t="shared" si="176"/>
        <v>16400</v>
      </c>
      <c r="Q274" s="28">
        <f t="shared" si="177"/>
        <v>0</v>
      </c>
      <c r="R274" s="28">
        <f t="shared" si="178"/>
        <v>0</v>
      </c>
      <c r="S274" s="28">
        <v>0</v>
      </c>
      <c r="T274" s="28">
        <v>0</v>
      </c>
      <c r="U274" s="28">
        <v>0</v>
      </c>
      <c r="V274" s="28">
        <f>+P274+Q274+R274+S274+T274+U274</f>
        <v>16400</v>
      </c>
      <c r="W274" s="28">
        <f>IF(P274&gt;15000,15000,P274)</f>
        <v>15000</v>
      </c>
      <c r="X274" s="28">
        <f>V274</f>
        <v>16400</v>
      </c>
      <c r="Y274" s="28">
        <f t="shared" si="175"/>
        <v>1800</v>
      </c>
      <c r="Z274" s="28">
        <f t="shared" si="174"/>
        <v>123</v>
      </c>
      <c r="AA274" s="38">
        <v>0</v>
      </c>
      <c r="AB274" s="28">
        <v>0</v>
      </c>
      <c r="AC274" s="28">
        <v>0</v>
      </c>
      <c r="AD274" s="28">
        <f>+Y274+Z274+AA274+AB274+AC274</f>
        <v>1923</v>
      </c>
      <c r="AE274" s="28">
        <f>ROUND(V274-AD274,0)</f>
        <v>14477</v>
      </c>
      <c r="AF274" s="285"/>
      <c r="AG274" s="286"/>
      <c r="AH274" s="58"/>
      <c r="AI274" s="59"/>
      <c r="AJ274" s="59"/>
      <c r="AK274" s="59"/>
      <c r="AL274" s="59"/>
      <c r="AM274" s="59"/>
      <c r="AN274" s="59"/>
      <c r="AO274" s="59"/>
      <c r="AP274" s="59"/>
    </row>
    <row r="275" spans="1:42" s="42" customFormat="1" ht="27" customHeight="1">
      <c r="A275" s="160">
        <v>266</v>
      </c>
      <c r="B275" s="66" t="s">
        <v>819</v>
      </c>
      <c r="C275" s="23" t="s">
        <v>822</v>
      </c>
      <c r="D275" s="23" t="s">
        <v>823</v>
      </c>
      <c r="E275" s="16" t="s">
        <v>314</v>
      </c>
      <c r="F275" s="96">
        <v>1115465482</v>
      </c>
      <c r="G275" s="83">
        <v>11713</v>
      </c>
      <c r="H275" s="115" t="s">
        <v>824</v>
      </c>
      <c r="I275" s="28">
        <v>14900</v>
      </c>
      <c r="J275" s="28">
        <v>0</v>
      </c>
      <c r="K275" s="28">
        <v>0</v>
      </c>
      <c r="L275" s="28">
        <v>0</v>
      </c>
      <c r="M275" s="28">
        <f t="shared" si="197"/>
        <v>14900</v>
      </c>
      <c r="N275" s="17">
        <v>17</v>
      </c>
      <c r="O275" s="17">
        <v>0</v>
      </c>
      <c r="P275" s="28">
        <f t="shared" si="176"/>
        <v>8443</v>
      </c>
      <c r="Q275" s="28">
        <f t="shared" si="177"/>
        <v>0</v>
      </c>
      <c r="R275" s="28">
        <f t="shared" si="178"/>
        <v>0</v>
      </c>
      <c r="S275" s="28">
        <v>0</v>
      </c>
      <c r="T275" s="28">
        <v>0</v>
      </c>
      <c r="U275" s="28">
        <v>0</v>
      </c>
      <c r="V275" s="28">
        <f t="shared" ref="V275:V284" si="210">+P275+Q275+R275+S275+T275+U275</f>
        <v>8443</v>
      </c>
      <c r="W275" s="28">
        <f t="shared" ref="W275:W284" si="211">IF(P275&gt;15000,15000,P275)</f>
        <v>8443</v>
      </c>
      <c r="X275" s="28">
        <f t="shared" ref="X275:X284" si="212">V275</f>
        <v>8443</v>
      </c>
      <c r="Y275" s="28">
        <f t="shared" si="175"/>
        <v>1013</v>
      </c>
      <c r="Z275" s="28">
        <f t="shared" si="174"/>
        <v>64</v>
      </c>
      <c r="AA275" s="38">
        <v>0</v>
      </c>
      <c r="AB275" s="28">
        <v>0</v>
      </c>
      <c r="AC275" s="28">
        <v>0</v>
      </c>
      <c r="AD275" s="28">
        <f t="shared" ref="AD275:AD284" si="213">+Y275+Z275+AA275+AB275+AC275</f>
        <v>1077</v>
      </c>
      <c r="AE275" s="28">
        <f t="shared" ref="AE275:AE284" si="214">ROUND(V275-AD275,0)</f>
        <v>7366</v>
      </c>
      <c r="AF275" s="78" t="s">
        <v>90</v>
      </c>
      <c r="AG275" s="47">
        <v>44195</v>
      </c>
      <c r="AH275" s="58"/>
      <c r="AI275" s="59"/>
      <c r="AJ275" s="59"/>
      <c r="AK275" s="59"/>
      <c r="AL275" s="59"/>
      <c r="AM275" s="59"/>
      <c r="AN275" s="59"/>
      <c r="AO275" s="59"/>
      <c r="AP275" s="59"/>
    </row>
    <row r="276" spans="1:42" s="42" customFormat="1" ht="27" customHeight="1">
      <c r="A276" s="13">
        <v>267</v>
      </c>
      <c r="B276" s="16" t="s">
        <v>825</v>
      </c>
      <c r="C276" s="12" t="s">
        <v>825</v>
      </c>
      <c r="D276" s="82" t="s">
        <v>826</v>
      </c>
      <c r="E276" s="16" t="s">
        <v>305</v>
      </c>
      <c r="F276" s="17">
        <v>2109576232</v>
      </c>
      <c r="G276" s="17">
        <v>946</v>
      </c>
      <c r="H276" s="156" t="s">
        <v>827</v>
      </c>
      <c r="I276" s="208">
        <v>20000</v>
      </c>
      <c r="J276" s="28">
        <v>0</v>
      </c>
      <c r="K276" s="28">
        <v>0</v>
      </c>
      <c r="L276" s="28">
        <v>0</v>
      </c>
      <c r="M276" s="28">
        <f t="shared" si="197"/>
        <v>20000</v>
      </c>
      <c r="N276" s="17">
        <v>28</v>
      </c>
      <c r="O276" s="17">
        <v>0</v>
      </c>
      <c r="P276" s="28">
        <f t="shared" si="176"/>
        <v>18667</v>
      </c>
      <c r="Q276" s="28">
        <f t="shared" si="177"/>
        <v>0</v>
      </c>
      <c r="R276" s="28">
        <f t="shared" si="178"/>
        <v>0</v>
      </c>
      <c r="S276" s="28">
        <v>0</v>
      </c>
      <c r="T276" s="28">
        <v>0</v>
      </c>
      <c r="U276" s="28">
        <v>0</v>
      </c>
      <c r="V276" s="28">
        <f t="shared" si="210"/>
        <v>18667</v>
      </c>
      <c r="W276" s="28">
        <f t="shared" si="211"/>
        <v>15000</v>
      </c>
      <c r="X276" s="28">
        <f t="shared" si="212"/>
        <v>18667</v>
      </c>
      <c r="Y276" s="28">
        <f t="shared" si="175"/>
        <v>1800</v>
      </c>
      <c r="Z276" s="28">
        <f t="shared" si="174"/>
        <v>141</v>
      </c>
      <c r="AA276" s="38">
        <v>0</v>
      </c>
      <c r="AB276" s="28">
        <v>0</v>
      </c>
      <c r="AC276" s="28">
        <v>0</v>
      </c>
      <c r="AD276" s="28">
        <f t="shared" si="213"/>
        <v>1941</v>
      </c>
      <c r="AE276" s="28">
        <f t="shared" si="214"/>
        <v>16726</v>
      </c>
      <c r="AF276" s="78"/>
      <c r="AG276" s="47"/>
      <c r="AH276" s="40"/>
      <c r="AI276" s="70"/>
      <c r="AJ276" s="70"/>
      <c r="AK276" s="70"/>
      <c r="AL276" s="70"/>
      <c r="AM276" s="70"/>
      <c r="AN276" s="70"/>
      <c r="AO276" s="70"/>
      <c r="AP276" s="70"/>
    </row>
    <row r="277" spans="1:42" s="42" customFormat="1" ht="27" customHeight="1">
      <c r="A277" s="160">
        <v>268</v>
      </c>
      <c r="B277" s="16" t="s">
        <v>825</v>
      </c>
      <c r="C277" s="12" t="s">
        <v>540</v>
      </c>
      <c r="D277" s="82" t="s">
        <v>828</v>
      </c>
      <c r="E277" s="16" t="s">
        <v>311</v>
      </c>
      <c r="F277" s="17">
        <v>2109576230</v>
      </c>
      <c r="G277" s="17">
        <v>947</v>
      </c>
      <c r="H277" s="156" t="s">
        <v>829</v>
      </c>
      <c r="I277" s="28">
        <v>14900</v>
      </c>
      <c r="J277" s="28">
        <v>0</v>
      </c>
      <c r="K277" s="28">
        <v>0</v>
      </c>
      <c r="L277" s="28">
        <v>0</v>
      </c>
      <c r="M277" s="28">
        <f t="shared" si="197"/>
        <v>14900</v>
      </c>
      <c r="N277" s="17">
        <v>19</v>
      </c>
      <c r="O277" s="17">
        <v>0</v>
      </c>
      <c r="P277" s="28">
        <f t="shared" si="176"/>
        <v>9437</v>
      </c>
      <c r="Q277" s="28">
        <f t="shared" si="177"/>
        <v>0</v>
      </c>
      <c r="R277" s="28">
        <f t="shared" si="178"/>
        <v>0</v>
      </c>
      <c r="S277" s="28">
        <v>0</v>
      </c>
      <c r="T277" s="28">
        <v>0</v>
      </c>
      <c r="U277" s="28">
        <v>0</v>
      </c>
      <c r="V277" s="28">
        <f t="shared" si="210"/>
        <v>9437</v>
      </c>
      <c r="W277" s="28">
        <f t="shared" si="211"/>
        <v>9437</v>
      </c>
      <c r="X277" s="28">
        <f t="shared" si="212"/>
        <v>9437</v>
      </c>
      <c r="Y277" s="28">
        <f t="shared" si="175"/>
        <v>1132</v>
      </c>
      <c r="Z277" s="28">
        <f t="shared" si="174"/>
        <v>71</v>
      </c>
      <c r="AA277" s="38">
        <v>0</v>
      </c>
      <c r="AB277" s="28">
        <v>0</v>
      </c>
      <c r="AC277" s="28">
        <v>0</v>
      </c>
      <c r="AD277" s="28">
        <f t="shared" si="213"/>
        <v>1203</v>
      </c>
      <c r="AE277" s="28">
        <f t="shared" si="214"/>
        <v>8234</v>
      </c>
      <c r="AF277" s="78" t="s">
        <v>90</v>
      </c>
      <c r="AG277" s="47">
        <v>44187</v>
      </c>
      <c r="AH277" s="58"/>
      <c r="AI277" s="59"/>
      <c r="AJ277" s="59"/>
      <c r="AK277" s="59"/>
      <c r="AL277" s="59"/>
      <c r="AM277" s="59"/>
      <c r="AN277" s="59"/>
      <c r="AO277" s="59"/>
      <c r="AP277" s="59"/>
    </row>
    <row r="278" spans="1:42" s="42" customFormat="1" ht="27" customHeight="1">
      <c r="A278" s="160">
        <v>269</v>
      </c>
      <c r="B278" s="16" t="s">
        <v>825</v>
      </c>
      <c r="C278" s="12" t="s">
        <v>830</v>
      </c>
      <c r="D278" s="23" t="s">
        <v>831</v>
      </c>
      <c r="E278" s="16" t="s">
        <v>314</v>
      </c>
      <c r="F278" s="16">
        <v>1115094578</v>
      </c>
      <c r="G278" s="17">
        <v>11527</v>
      </c>
      <c r="H278" s="102" t="s">
        <v>832</v>
      </c>
      <c r="I278" s="28">
        <v>14900</v>
      </c>
      <c r="J278" s="28">
        <v>0</v>
      </c>
      <c r="K278" s="28">
        <v>0</v>
      </c>
      <c r="L278" s="28">
        <v>0</v>
      </c>
      <c r="M278" s="28">
        <f t="shared" si="197"/>
        <v>14900</v>
      </c>
      <c r="N278" s="17">
        <v>10</v>
      </c>
      <c r="O278" s="17">
        <v>0</v>
      </c>
      <c r="P278" s="28">
        <f t="shared" si="176"/>
        <v>4967</v>
      </c>
      <c r="Q278" s="28">
        <f t="shared" si="177"/>
        <v>0</v>
      </c>
      <c r="R278" s="28">
        <f t="shared" si="178"/>
        <v>0</v>
      </c>
      <c r="S278" s="28">
        <v>0</v>
      </c>
      <c r="T278" s="28">
        <v>0</v>
      </c>
      <c r="U278" s="28">
        <v>0</v>
      </c>
      <c r="V278" s="28">
        <f t="shared" si="210"/>
        <v>4967</v>
      </c>
      <c r="W278" s="28">
        <f t="shared" si="211"/>
        <v>4967</v>
      </c>
      <c r="X278" s="28">
        <f t="shared" si="212"/>
        <v>4967</v>
      </c>
      <c r="Y278" s="28">
        <f t="shared" si="175"/>
        <v>596</v>
      </c>
      <c r="Z278" s="28">
        <f t="shared" ref="Z278:Z284" si="215">CEILING(X278*0.75%,1)</f>
        <v>38</v>
      </c>
      <c r="AA278" s="38">
        <v>0</v>
      </c>
      <c r="AB278" s="28">
        <v>0</v>
      </c>
      <c r="AC278" s="28">
        <v>0</v>
      </c>
      <c r="AD278" s="28">
        <f t="shared" si="213"/>
        <v>634</v>
      </c>
      <c r="AE278" s="28">
        <f t="shared" si="214"/>
        <v>4333</v>
      </c>
      <c r="AF278" s="78" t="s">
        <v>90</v>
      </c>
      <c r="AG278" s="47">
        <v>44187</v>
      </c>
      <c r="AH278" s="58"/>
      <c r="AI278" s="59"/>
      <c r="AJ278" s="59"/>
      <c r="AK278" s="59"/>
      <c r="AL278" s="59"/>
      <c r="AM278" s="59"/>
      <c r="AN278" s="59"/>
      <c r="AO278" s="59"/>
      <c r="AP278" s="59"/>
    </row>
    <row r="279" spans="1:42" s="42" customFormat="1" ht="27" customHeight="1">
      <c r="A279" s="13">
        <v>270</v>
      </c>
      <c r="B279" s="16" t="s">
        <v>825</v>
      </c>
      <c r="C279" s="23" t="s">
        <v>833</v>
      </c>
      <c r="D279" s="23" t="s">
        <v>540</v>
      </c>
      <c r="E279" s="16" t="s">
        <v>314</v>
      </c>
      <c r="F279" s="16">
        <v>1115120253</v>
      </c>
      <c r="G279" s="17">
        <v>11530</v>
      </c>
      <c r="H279" s="102" t="s">
        <v>834</v>
      </c>
      <c r="I279" s="28">
        <v>14900</v>
      </c>
      <c r="J279" s="28">
        <v>0</v>
      </c>
      <c r="K279" s="28">
        <v>0</v>
      </c>
      <c r="L279" s="28">
        <v>0</v>
      </c>
      <c r="M279" s="28">
        <f t="shared" si="197"/>
        <v>14900</v>
      </c>
      <c r="N279" s="17">
        <v>18</v>
      </c>
      <c r="O279" s="17">
        <v>0</v>
      </c>
      <c r="P279" s="28">
        <f t="shared" si="176"/>
        <v>8940</v>
      </c>
      <c r="Q279" s="28">
        <f t="shared" si="177"/>
        <v>0</v>
      </c>
      <c r="R279" s="28">
        <f t="shared" si="178"/>
        <v>0</v>
      </c>
      <c r="S279" s="28">
        <v>0</v>
      </c>
      <c r="T279" s="28">
        <v>0</v>
      </c>
      <c r="U279" s="28">
        <v>0</v>
      </c>
      <c r="V279" s="28">
        <f t="shared" si="210"/>
        <v>8940</v>
      </c>
      <c r="W279" s="28">
        <f t="shared" si="211"/>
        <v>8940</v>
      </c>
      <c r="X279" s="28">
        <f t="shared" si="212"/>
        <v>8940</v>
      </c>
      <c r="Y279" s="28">
        <f t="shared" si="175"/>
        <v>1073</v>
      </c>
      <c r="Z279" s="28">
        <f t="shared" si="215"/>
        <v>68</v>
      </c>
      <c r="AA279" s="38">
        <v>0</v>
      </c>
      <c r="AB279" s="28">
        <v>0</v>
      </c>
      <c r="AC279" s="28">
        <v>0</v>
      </c>
      <c r="AD279" s="28">
        <f t="shared" si="213"/>
        <v>1141</v>
      </c>
      <c r="AE279" s="28">
        <f t="shared" si="214"/>
        <v>7799</v>
      </c>
      <c r="AF279" s="78" t="s">
        <v>90</v>
      </c>
      <c r="AG279" s="47">
        <v>44187</v>
      </c>
      <c r="AH279" s="58"/>
      <c r="AI279" s="59"/>
      <c r="AJ279" s="59"/>
      <c r="AK279" s="59"/>
      <c r="AL279" s="59"/>
      <c r="AM279" s="59"/>
      <c r="AN279" s="59"/>
      <c r="AO279" s="59"/>
      <c r="AP279" s="59"/>
    </row>
    <row r="280" spans="1:42" s="42" customFormat="1" ht="27" customHeight="1">
      <c r="A280" s="160">
        <v>271</v>
      </c>
      <c r="B280" s="16" t="s">
        <v>825</v>
      </c>
      <c r="C280" s="23" t="s">
        <v>835</v>
      </c>
      <c r="D280" s="23" t="s">
        <v>836</v>
      </c>
      <c r="E280" s="16" t="s">
        <v>314</v>
      </c>
      <c r="F280" s="92">
        <v>1115738687</v>
      </c>
      <c r="G280" s="17">
        <v>11888</v>
      </c>
      <c r="H280" s="127" t="s">
        <v>837</v>
      </c>
      <c r="I280" s="28">
        <v>14900</v>
      </c>
      <c r="J280" s="28">
        <v>0</v>
      </c>
      <c r="K280" s="28">
        <v>0</v>
      </c>
      <c r="L280" s="28">
        <v>0</v>
      </c>
      <c r="M280" s="28">
        <f t="shared" si="197"/>
        <v>14900</v>
      </c>
      <c r="N280" s="17">
        <v>20</v>
      </c>
      <c r="O280" s="17">
        <v>0</v>
      </c>
      <c r="P280" s="28">
        <f t="shared" si="176"/>
        <v>9933</v>
      </c>
      <c r="Q280" s="28">
        <f t="shared" si="177"/>
        <v>0</v>
      </c>
      <c r="R280" s="28">
        <f t="shared" si="178"/>
        <v>0</v>
      </c>
      <c r="S280" s="28">
        <v>0</v>
      </c>
      <c r="T280" s="28">
        <v>0</v>
      </c>
      <c r="U280" s="28">
        <v>0</v>
      </c>
      <c r="V280" s="28">
        <f t="shared" si="210"/>
        <v>9933</v>
      </c>
      <c r="W280" s="28">
        <f t="shared" si="211"/>
        <v>9933</v>
      </c>
      <c r="X280" s="28">
        <f t="shared" si="212"/>
        <v>9933</v>
      </c>
      <c r="Y280" s="28">
        <f t="shared" si="175"/>
        <v>1192</v>
      </c>
      <c r="Z280" s="28">
        <f t="shared" si="215"/>
        <v>75</v>
      </c>
      <c r="AA280" s="38">
        <v>0</v>
      </c>
      <c r="AB280" s="28">
        <v>1666</v>
      </c>
      <c r="AC280" s="28">
        <v>0</v>
      </c>
      <c r="AD280" s="28">
        <f t="shared" si="213"/>
        <v>2933</v>
      </c>
      <c r="AE280" s="28">
        <f t="shared" si="214"/>
        <v>7000</v>
      </c>
      <c r="AF280" s="78" t="s">
        <v>90</v>
      </c>
      <c r="AG280" s="47">
        <v>44187</v>
      </c>
      <c r="AH280" s="58"/>
      <c r="AI280" s="59"/>
      <c r="AJ280" s="59"/>
      <c r="AK280" s="59"/>
      <c r="AL280" s="59"/>
      <c r="AM280" s="59"/>
      <c r="AN280" s="59"/>
      <c r="AO280" s="59"/>
      <c r="AP280" s="59"/>
    </row>
    <row r="281" spans="1:42" s="42" customFormat="1" ht="27" customHeight="1">
      <c r="A281" s="160">
        <v>272</v>
      </c>
      <c r="B281" s="16" t="s">
        <v>838</v>
      </c>
      <c r="C281" s="12" t="s">
        <v>838</v>
      </c>
      <c r="D281" s="12" t="s">
        <v>839</v>
      </c>
      <c r="E281" s="16" t="s">
        <v>305</v>
      </c>
      <c r="F281" s="17">
        <v>1113839585</v>
      </c>
      <c r="G281" s="17">
        <v>769</v>
      </c>
      <c r="H281" s="145" t="s">
        <v>840</v>
      </c>
      <c r="I281" s="28">
        <v>16400</v>
      </c>
      <c r="J281" s="28">
        <v>0</v>
      </c>
      <c r="K281" s="28">
        <v>0</v>
      </c>
      <c r="L281" s="28">
        <v>0</v>
      </c>
      <c r="M281" s="28">
        <f t="shared" si="197"/>
        <v>16400</v>
      </c>
      <c r="N281" s="17">
        <v>26</v>
      </c>
      <c r="O281" s="17">
        <v>0</v>
      </c>
      <c r="P281" s="28">
        <f t="shared" si="176"/>
        <v>14213</v>
      </c>
      <c r="Q281" s="28">
        <f t="shared" si="177"/>
        <v>0</v>
      </c>
      <c r="R281" s="28">
        <f t="shared" si="178"/>
        <v>0</v>
      </c>
      <c r="S281" s="28">
        <v>0</v>
      </c>
      <c r="T281" s="28">
        <v>0</v>
      </c>
      <c r="U281" s="28">
        <v>0</v>
      </c>
      <c r="V281" s="28">
        <f t="shared" si="210"/>
        <v>14213</v>
      </c>
      <c r="W281" s="28">
        <f t="shared" si="211"/>
        <v>14213</v>
      </c>
      <c r="X281" s="28">
        <f t="shared" si="212"/>
        <v>14213</v>
      </c>
      <c r="Y281" s="28">
        <f t="shared" si="175"/>
        <v>1706</v>
      </c>
      <c r="Z281" s="28">
        <f t="shared" si="215"/>
        <v>107</v>
      </c>
      <c r="AA281" s="38">
        <v>0</v>
      </c>
      <c r="AB281" s="28">
        <v>0</v>
      </c>
      <c r="AC281" s="28">
        <v>0</v>
      </c>
      <c r="AD281" s="28">
        <f t="shared" si="213"/>
        <v>1813</v>
      </c>
      <c r="AE281" s="28">
        <f t="shared" si="214"/>
        <v>12400</v>
      </c>
      <c r="AF281" s="34" t="s">
        <v>90</v>
      </c>
      <c r="AG281" s="47">
        <v>44187</v>
      </c>
      <c r="AH281" s="58"/>
      <c r="AI281" s="59"/>
      <c r="AJ281" s="59"/>
      <c r="AK281" s="59"/>
      <c r="AL281" s="59"/>
      <c r="AM281" s="59"/>
      <c r="AN281" s="59"/>
      <c r="AO281" s="59"/>
      <c r="AP281" s="59"/>
    </row>
    <row r="282" spans="1:42" s="42" customFormat="1" ht="27" customHeight="1">
      <c r="A282" s="13">
        <v>273</v>
      </c>
      <c r="B282" s="16" t="s">
        <v>838</v>
      </c>
      <c r="C282" s="66" t="s">
        <v>841</v>
      </c>
      <c r="D282" s="92" t="s">
        <v>842</v>
      </c>
      <c r="E282" s="16" t="s">
        <v>314</v>
      </c>
      <c r="F282" s="96">
        <v>1115514407</v>
      </c>
      <c r="G282" s="96">
        <v>11756</v>
      </c>
      <c r="H282" s="170" t="s">
        <v>843</v>
      </c>
      <c r="I282" s="17">
        <v>14900</v>
      </c>
      <c r="J282" s="28">
        <v>0</v>
      </c>
      <c r="K282" s="28">
        <v>0</v>
      </c>
      <c r="L282" s="28">
        <v>0</v>
      </c>
      <c r="M282" s="28">
        <f>I282+J282+K282+L282</f>
        <v>14900</v>
      </c>
      <c r="N282" s="17">
        <v>24</v>
      </c>
      <c r="O282" s="17">
        <v>0</v>
      </c>
      <c r="P282" s="28">
        <f t="shared" si="176"/>
        <v>11920</v>
      </c>
      <c r="Q282" s="28">
        <f t="shared" si="177"/>
        <v>0</v>
      </c>
      <c r="R282" s="28">
        <f t="shared" si="178"/>
        <v>0</v>
      </c>
      <c r="S282" s="28">
        <v>0</v>
      </c>
      <c r="T282" s="28">
        <v>0</v>
      </c>
      <c r="U282" s="28"/>
      <c r="V282" s="28">
        <f>+P282+Q282+R282+S282+T282+U282</f>
        <v>11920</v>
      </c>
      <c r="W282" s="28">
        <f>IF(P282&gt;15000,15000,P282)</f>
        <v>11920</v>
      </c>
      <c r="X282" s="28">
        <f>V282</f>
        <v>11920</v>
      </c>
      <c r="Y282" s="28">
        <f t="shared" si="175"/>
        <v>1430</v>
      </c>
      <c r="Z282" s="28">
        <f>CEILING(X282*0.75%,1)</f>
        <v>90</v>
      </c>
      <c r="AA282" s="38">
        <v>0</v>
      </c>
      <c r="AB282" s="28">
        <v>0</v>
      </c>
      <c r="AC282" s="28">
        <v>0</v>
      </c>
      <c r="AD282" s="28">
        <f>+Y282+Z282+AA282+AB282+AC282</f>
        <v>1520</v>
      </c>
      <c r="AE282" s="28">
        <f t="shared" si="214"/>
        <v>10400</v>
      </c>
      <c r="AF282" s="34" t="s">
        <v>90</v>
      </c>
      <c r="AG282" s="47">
        <v>44187</v>
      </c>
      <c r="AH282" s="58"/>
      <c r="AI282" s="59"/>
      <c r="AJ282" s="59"/>
      <c r="AK282" s="59"/>
      <c r="AL282" s="59"/>
      <c r="AM282" s="59"/>
      <c r="AN282" s="59"/>
      <c r="AO282" s="59"/>
      <c r="AP282" s="59"/>
    </row>
    <row r="283" spans="1:42" s="42" customFormat="1" ht="27" customHeight="1">
      <c r="A283" s="160">
        <v>274</v>
      </c>
      <c r="B283" s="16" t="s">
        <v>838</v>
      </c>
      <c r="C283" s="12" t="s">
        <v>844</v>
      </c>
      <c r="D283" s="61" t="s">
        <v>845</v>
      </c>
      <c r="E283" s="16" t="s">
        <v>314</v>
      </c>
      <c r="F283" s="76">
        <v>1115465514</v>
      </c>
      <c r="G283" s="17">
        <v>11708</v>
      </c>
      <c r="H283" s="98" t="s">
        <v>846</v>
      </c>
      <c r="I283" s="28">
        <v>14900</v>
      </c>
      <c r="J283" s="28">
        <v>0</v>
      </c>
      <c r="K283" s="28">
        <v>0</v>
      </c>
      <c r="L283" s="28">
        <v>0</v>
      </c>
      <c r="M283" s="28">
        <f t="shared" si="197"/>
        <v>14900</v>
      </c>
      <c r="N283" s="17">
        <v>26</v>
      </c>
      <c r="O283" s="17">
        <v>0</v>
      </c>
      <c r="P283" s="28">
        <f t="shared" si="176"/>
        <v>12913</v>
      </c>
      <c r="Q283" s="28">
        <f t="shared" si="177"/>
        <v>0</v>
      </c>
      <c r="R283" s="28">
        <f t="shared" si="178"/>
        <v>0</v>
      </c>
      <c r="S283" s="28">
        <v>0</v>
      </c>
      <c r="T283" s="28">
        <v>0</v>
      </c>
      <c r="U283" s="28">
        <v>0</v>
      </c>
      <c r="V283" s="28">
        <f t="shared" si="210"/>
        <v>12913</v>
      </c>
      <c r="W283" s="28">
        <f t="shared" si="211"/>
        <v>12913</v>
      </c>
      <c r="X283" s="28">
        <f t="shared" si="212"/>
        <v>12913</v>
      </c>
      <c r="Y283" s="28">
        <f t="shared" si="175"/>
        <v>1550</v>
      </c>
      <c r="Z283" s="28">
        <f t="shared" si="215"/>
        <v>97</v>
      </c>
      <c r="AA283" s="38">
        <v>0</v>
      </c>
      <c r="AB283" s="28">
        <v>0</v>
      </c>
      <c r="AC283" s="28">
        <v>0</v>
      </c>
      <c r="AD283" s="28">
        <f t="shared" si="213"/>
        <v>1647</v>
      </c>
      <c r="AE283" s="28">
        <f t="shared" si="214"/>
        <v>11266</v>
      </c>
      <c r="AF283" s="34"/>
      <c r="AG283" s="47"/>
      <c r="AH283" s="58"/>
      <c r="AI283" s="59"/>
      <c r="AJ283" s="59"/>
      <c r="AK283" s="59"/>
      <c r="AL283" s="59"/>
      <c r="AM283" s="59"/>
      <c r="AN283" s="59"/>
      <c r="AO283" s="59"/>
      <c r="AP283" s="59"/>
    </row>
    <row r="284" spans="1:42" s="42" customFormat="1" ht="27" customHeight="1">
      <c r="A284" s="160">
        <v>275</v>
      </c>
      <c r="B284" s="16" t="s">
        <v>838</v>
      </c>
      <c r="C284" s="23" t="s">
        <v>672</v>
      </c>
      <c r="D284" s="23" t="s">
        <v>847</v>
      </c>
      <c r="E284" s="16" t="s">
        <v>314</v>
      </c>
      <c r="F284" s="96">
        <v>1115644916</v>
      </c>
      <c r="G284" s="17">
        <v>11843</v>
      </c>
      <c r="H284" s="127" t="s">
        <v>848</v>
      </c>
      <c r="I284" s="28">
        <v>14900</v>
      </c>
      <c r="J284" s="28">
        <v>0</v>
      </c>
      <c r="K284" s="28">
        <v>0</v>
      </c>
      <c r="L284" s="28">
        <v>0</v>
      </c>
      <c r="M284" s="28">
        <f t="shared" si="197"/>
        <v>14900</v>
      </c>
      <c r="N284" s="17">
        <v>19</v>
      </c>
      <c r="O284" s="17">
        <v>0</v>
      </c>
      <c r="P284" s="28">
        <f t="shared" si="176"/>
        <v>9437</v>
      </c>
      <c r="Q284" s="28">
        <f t="shared" si="177"/>
        <v>0</v>
      </c>
      <c r="R284" s="28">
        <f t="shared" si="178"/>
        <v>0</v>
      </c>
      <c r="S284" s="28">
        <v>0</v>
      </c>
      <c r="T284" s="28">
        <v>0</v>
      </c>
      <c r="U284" s="28">
        <v>0</v>
      </c>
      <c r="V284" s="28">
        <f t="shared" si="210"/>
        <v>9437</v>
      </c>
      <c r="W284" s="28">
        <f t="shared" si="211"/>
        <v>9437</v>
      </c>
      <c r="X284" s="28">
        <f t="shared" si="212"/>
        <v>9437</v>
      </c>
      <c r="Y284" s="28">
        <f t="shared" ref="Y284" si="216">ROUND(W284*12%,0)</f>
        <v>1132</v>
      </c>
      <c r="Z284" s="28">
        <f t="shared" si="215"/>
        <v>71</v>
      </c>
      <c r="AA284" s="38">
        <v>0</v>
      </c>
      <c r="AB284" s="28">
        <v>0</v>
      </c>
      <c r="AC284" s="28">
        <v>0</v>
      </c>
      <c r="AD284" s="28">
        <f t="shared" si="213"/>
        <v>1203</v>
      </c>
      <c r="AE284" s="28">
        <f t="shared" si="214"/>
        <v>8234</v>
      </c>
      <c r="AF284" s="34" t="s">
        <v>90</v>
      </c>
      <c r="AG284" s="47">
        <v>44186</v>
      </c>
      <c r="AH284" s="58"/>
      <c r="AI284" s="59"/>
      <c r="AJ284" s="59"/>
      <c r="AK284" s="59"/>
      <c r="AL284" s="59"/>
      <c r="AM284" s="59"/>
      <c r="AN284" s="59"/>
      <c r="AO284" s="59"/>
      <c r="AP284" s="59"/>
    </row>
    <row r="285" spans="1:42" s="42" customFormat="1" ht="26.4" customHeight="1">
      <c r="A285" s="13">
        <v>276</v>
      </c>
      <c r="B285" s="16" t="s">
        <v>838</v>
      </c>
      <c r="C285" s="82" t="s">
        <v>849</v>
      </c>
      <c r="D285" s="82" t="s">
        <v>850</v>
      </c>
      <c r="E285" s="16" t="s">
        <v>311</v>
      </c>
      <c r="F285" s="37">
        <v>3011033842</v>
      </c>
      <c r="G285" s="14">
        <v>11462</v>
      </c>
      <c r="H285" s="145" t="s">
        <v>851</v>
      </c>
      <c r="I285" s="28">
        <v>14900</v>
      </c>
      <c r="J285" s="28">
        <v>0</v>
      </c>
      <c r="K285" s="28">
        <v>0</v>
      </c>
      <c r="L285" s="28">
        <v>0</v>
      </c>
      <c r="M285" s="28">
        <f>I285+J285+K285+L285</f>
        <v>14900</v>
      </c>
      <c r="N285" s="17">
        <v>26</v>
      </c>
      <c r="O285" s="39">
        <v>0</v>
      </c>
      <c r="P285" s="28">
        <f t="shared" ref="P285:P302" si="217">ROUND(I285/30*N285,0)</f>
        <v>12913</v>
      </c>
      <c r="Q285" s="28">
        <f t="shared" ref="Q285:Q302" si="218">ROUND(J285/30*N285,0)</f>
        <v>0</v>
      </c>
      <c r="R285" s="28">
        <f t="shared" ref="R285:R302" si="219">ROUND(K285/30*N285,0)</f>
        <v>0</v>
      </c>
      <c r="S285" s="28">
        <v>0</v>
      </c>
      <c r="T285" s="28">
        <v>0</v>
      </c>
      <c r="U285" s="28"/>
      <c r="V285" s="28">
        <f>+P285+Q285+R285+S285+T285+U285</f>
        <v>12913</v>
      </c>
      <c r="W285" s="28">
        <f>IF(P285&gt;15000,15000,P285)</f>
        <v>12913</v>
      </c>
      <c r="X285" s="28">
        <f>V285</f>
        <v>12913</v>
      </c>
      <c r="Y285" s="28">
        <f>ROUND(W285*12%,0)</f>
        <v>1550</v>
      </c>
      <c r="Z285" s="28">
        <f>CEILING(X285*0.75%,1)</f>
        <v>97</v>
      </c>
      <c r="AA285" s="38">
        <v>0</v>
      </c>
      <c r="AB285" s="28">
        <v>0</v>
      </c>
      <c r="AC285" s="28">
        <v>0</v>
      </c>
      <c r="AD285" s="28">
        <f>+Y285+Z285+AA285+AB285+AC285</f>
        <v>1647</v>
      </c>
      <c r="AE285" s="28">
        <f>ROUND(V285-AD285,0)</f>
        <v>11266</v>
      </c>
      <c r="AF285" s="34" t="s">
        <v>90</v>
      </c>
      <c r="AG285" s="47"/>
      <c r="AH285" s="56"/>
      <c r="AI285" s="72"/>
      <c r="AJ285" s="72"/>
      <c r="AK285" s="72"/>
      <c r="AL285" s="56"/>
      <c r="AM285" s="72"/>
      <c r="AN285" s="72"/>
      <c r="AO285" s="72"/>
      <c r="AP285" s="72"/>
    </row>
    <row r="286" spans="1:42" s="42" customFormat="1" ht="27" customHeight="1">
      <c r="A286" s="160">
        <v>277</v>
      </c>
      <c r="B286" s="12" t="s">
        <v>852</v>
      </c>
      <c r="C286" s="12" t="s">
        <v>852</v>
      </c>
      <c r="D286" s="12" t="s">
        <v>368</v>
      </c>
      <c r="E286" s="16" t="s">
        <v>305</v>
      </c>
      <c r="F286" s="17">
        <v>1114258916</v>
      </c>
      <c r="G286" s="17">
        <v>1070</v>
      </c>
      <c r="H286" s="145" t="s">
        <v>853</v>
      </c>
      <c r="I286" s="17">
        <v>20000</v>
      </c>
      <c r="J286" s="28">
        <v>0</v>
      </c>
      <c r="K286" s="28">
        <v>0</v>
      </c>
      <c r="L286" s="28">
        <v>0</v>
      </c>
      <c r="M286" s="28">
        <f t="shared" ref="M286" si="220">I286+J286+K286+L286</f>
        <v>20000</v>
      </c>
      <c r="N286" s="17">
        <v>30</v>
      </c>
      <c r="O286" s="39">
        <v>0</v>
      </c>
      <c r="P286" s="28">
        <f t="shared" si="217"/>
        <v>20000</v>
      </c>
      <c r="Q286" s="28">
        <f t="shared" si="218"/>
        <v>0</v>
      </c>
      <c r="R286" s="28">
        <f t="shared" si="219"/>
        <v>0</v>
      </c>
      <c r="S286" s="28">
        <v>0</v>
      </c>
      <c r="T286" s="28">
        <v>0</v>
      </c>
      <c r="U286" s="28">
        <v>0</v>
      </c>
      <c r="V286" s="28">
        <f t="shared" ref="V286" si="221">+P286+Q286+R286+S286+T286+U286</f>
        <v>20000</v>
      </c>
      <c r="W286" s="28">
        <f t="shared" ref="W286" si="222">IF(P286&gt;15000,15000,P286)</f>
        <v>15000</v>
      </c>
      <c r="X286" s="28">
        <f t="shared" ref="X286" si="223">V286</f>
        <v>20000</v>
      </c>
      <c r="Y286" s="28">
        <f t="shared" ref="Y286:Y302" si="224">ROUND(W286*12%,0)</f>
        <v>1800</v>
      </c>
      <c r="Z286" s="28">
        <f t="shared" ref="Z286:Z288" si="225">CEILING(X286*0.75%,1)</f>
        <v>150</v>
      </c>
      <c r="AA286" s="38">
        <v>0</v>
      </c>
      <c r="AB286" s="28">
        <v>0</v>
      </c>
      <c r="AC286" s="28">
        <v>0</v>
      </c>
      <c r="AD286" s="28">
        <f t="shared" ref="AD286" si="226">+Y286+Z286+AA286+AB286+AC286</f>
        <v>1950</v>
      </c>
      <c r="AE286" s="28">
        <f t="shared" ref="AE286" si="227">ROUND(V286-AD286,0)</f>
        <v>18050</v>
      </c>
      <c r="AF286" s="78" t="s">
        <v>90</v>
      </c>
      <c r="AG286" s="47">
        <v>44186</v>
      </c>
      <c r="AH286" s="58"/>
      <c r="AI286" s="58"/>
      <c r="AJ286" s="59"/>
      <c r="AK286" s="59"/>
      <c r="AL286" s="59"/>
      <c r="AM286" s="59"/>
      <c r="AN286" s="59"/>
      <c r="AO286" s="59"/>
      <c r="AP286" s="59"/>
    </row>
    <row r="287" spans="1:42" s="42" customFormat="1" ht="27" customHeight="1">
      <c r="A287" s="160">
        <v>278</v>
      </c>
      <c r="B287" s="12" t="s">
        <v>852</v>
      </c>
      <c r="C287" s="12" t="s">
        <v>854</v>
      </c>
      <c r="D287" s="12" t="s">
        <v>855</v>
      </c>
      <c r="E287" s="16" t="s">
        <v>314</v>
      </c>
      <c r="F287" s="13">
        <v>1114927366</v>
      </c>
      <c r="G287" s="14">
        <v>11453</v>
      </c>
      <c r="H287" s="145" t="s">
        <v>856</v>
      </c>
      <c r="I287" s="28">
        <v>14900</v>
      </c>
      <c r="J287" s="28">
        <v>0</v>
      </c>
      <c r="K287" s="28">
        <v>0</v>
      </c>
      <c r="L287" s="28">
        <v>0</v>
      </c>
      <c r="M287" s="28">
        <f>I287+J287+K287+L287</f>
        <v>14900</v>
      </c>
      <c r="N287" s="17">
        <v>0</v>
      </c>
      <c r="O287" s="17">
        <v>0</v>
      </c>
      <c r="P287" s="28">
        <f t="shared" si="217"/>
        <v>0</v>
      </c>
      <c r="Q287" s="28">
        <f t="shared" si="218"/>
        <v>0</v>
      </c>
      <c r="R287" s="28">
        <f t="shared" si="219"/>
        <v>0</v>
      </c>
      <c r="S287" s="28">
        <v>0</v>
      </c>
      <c r="T287" s="28">
        <v>0</v>
      </c>
      <c r="U287" s="28">
        <v>0</v>
      </c>
      <c r="V287" s="28">
        <f>+P287+Q287+R287+S287+T287+U287</f>
        <v>0</v>
      </c>
      <c r="W287" s="28">
        <f>IF(P287&gt;15000,15000,P287)</f>
        <v>0</v>
      </c>
      <c r="X287" s="28">
        <f>V287</f>
        <v>0</v>
      </c>
      <c r="Y287" s="28">
        <f t="shared" si="224"/>
        <v>0</v>
      </c>
      <c r="Z287" s="28">
        <f t="shared" si="225"/>
        <v>0</v>
      </c>
      <c r="AA287" s="38">
        <v>0</v>
      </c>
      <c r="AB287" s="28">
        <v>0</v>
      </c>
      <c r="AC287" s="28">
        <v>0</v>
      </c>
      <c r="AD287" s="28">
        <f>+Y287+Z287+AA287+AB287+AC287</f>
        <v>0</v>
      </c>
      <c r="AE287" s="28">
        <f>ROUND(V287-AD287,0)</f>
        <v>0</v>
      </c>
      <c r="AF287" s="78"/>
      <c r="AG287" s="47"/>
      <c r="AH287" s="58"/>
      <c r="AI287" s="58"/>
      <c r="AJ287" s="59"/>
      <c r="AK287" s="59"/>
      <c r="AL287" s="59"/>
      <c r="AM287" s="59"/>
      <c r="AN287" s="59"/>
      <c r="AO287" s="59"/>
      <c r="AP287" s="59"/>
    </row>
    <row r="288" spans="1:42" s="42" customFormat="1" ht="27" customHeight="1">
      <c r="A288" s="13">
        <v>279</v>
      </c>
      <c r="B288" s="12" t="s">
        <v>852</v>
      </c>
      <c r="C288" s="12" t="s">
        <v>857</v>
      </c>
      <c r="D288" s="23" t="s">
        <v>858</v>
      </c>
      <c r="E288" s="16" t="s">
        <v>314</v>
      </c>
      <c r="F288" s="96">
        <v>1115529102</v>
      </c>
      <c r="G288" s="96">
        <v>11774</v>
      </c>
      <c r="H288" s="157" t="s">
        <v>859</v>
      </c>
      <c r="I288" s="28">
        <v>14900</v>
      </c>
      <c r="J288" s="28">
        <v>0</v>
      </c>
      <c r="K288" s="28">
        <v>0</v>
      </c>
      <c r="L288" s="28">
        <v>0</v>
      </c>
      <c r="M288" s="28">
        <f t="shared" ref="M288" si="228">I288+J288+K288+L288</f>
        <v>14900</v>
      </c>
      <c r="N288" s="17">
        <v>12</v>
      </c>
      <c r="O288" s="17">
        <v>0</v>
      </c>
      <c r="P288" s="28">
        <f t="shared" si="217"/>
        <v>5960</v>
      </c>
      <c r="Q288" s="28">
        <f t="shared" si="218"/>
        <v>0</v>
      </c>
      <c r="R288" s="28">
        <f t="shared" si="219"/>
        <v>0</v>
      </c>
      <c r="S288" s="28">
        <v>0</v>
      </c>
      <c r="T288" s="28">
        <v>0</v>
      </c>
      <c r="U288" s="28">
        <v>0</v>
      </c>
      <c r="V288" s="28">
        <f t="shared" ref="V288" si="229">+P288+Q288+R288+S288+T288+U288</f>
        <v>5960</v>
      </c>
      <c r="W288" s="28">
        <f t="shared" ref="W288" si="230">IF(P288&gt;15000,15000,P288)</f>
        <v>5960</v>
      </c>
      <c r="X288" s="28">
        <f t="shared" ref="X288" si="231">V288</f>
        <v>5960</v>
      </c>
      <c r="Y288" s="28">
        <f t="shared" si="224"/>
        <v>715</v>
      </c>
      <c r="Z288" s="28">
        <f t="shared" si="225"/>
        <v>45</v>
      </c>
      <c r="AA288" s="38">
        <v>0</v>
      </c>
      <c r="AB288" s="28">
        <v>200</v>
      </c>
      <c r="AC288" s="28">
        <v>0</v>
      </c>
      <c r="AD288" s="28">
        <f t="shared" ref="AD288" si="232">+Y288+Z288+AA288+AB288+AC288</f>
        <v>960</v>
      </c>
      <c r="AE288" s="28">
        <f t="shared" ref="AE288" si="233">ROUND(V288-AD288,0)</f>
        <v>5000</v>
      </c>
      <c r="AF288" s="78"/>
      <c r="AG288" s="47"/>
      <c r="AH288" s="58"/>
      <c r="AI288" s="58"/>
      <c r="AJ288" s="59"/>
      <c r="AK288" s="59"/>
      <c r="AL288" s="59"/>
      <c r="AM288" s="59"/>
      <c r="AN288" s="59"/>
      <c r="AO288" s="59"/>
      <c r="AP288" s="59"/>
    </row>
    <row r="289" spans="1:42" s="42" customFormat="1" ht="27" customHeight="1">
      <c r="A289" s="160">
        <v>280</v>
      </c>
      <c r="B289" s="12" t="s">
        <v>852</v>
      </c>
      <c r="C289" s="12" t="s">
        <v>860</v>
      </c>
      <c r="D289" s="281" t="s">
        <v>861</v>
      </c>
      <c r="E289" s="16" t="s">
        <v>314</v>
      </c>
      <c r="F289" s="103">
        <v>1115442375</v>
      </c>
      <c r="G289" s="14">
        <v>11698</v>
      </c>
      <c r="H289" s="145" t="s">
        <v>862</v>
      </c>
      <c r="I289" s="28">
        <v>14900</v>
      </c>
      <c r="J289" s="28">
        <v>0</v>
      </c>
      <c r="K289" s="28">
        <v>0</v>
      </c>
      <c r="L289" s="28">
        <v>0</v>
      </c>
      <c r="M289" s="28">
        <f>I289+J289+K289+L289</f>
        <v>14900</v>
      </c>
      <c r="N289" s="17">
        <v>14</v>
      </c>
      <c r="O289" s="17">
        <v>0</v>
      </c>
      <c r="P289" s="28">
        <f t="shared" si="217"/>
        <v>6953</v>
      </c>
      <c r="Q289" s="28">
        <f t="shared" si="218"/>
        <v>0</v>
      </c>
      <c r="R289" s="28">
        <f t="shared" si="219"/>
        <v>0</v>
      </c>
      <c r="S289" s="28">
        <v>0</v>
      </c>
      <c r="T289" s="28">
        <v>0</v>
      </c>
      <c r="U289" s="28">
        <v>0</v>
      </c>
      <c r="V289" s="28">
        <f>+P289+Q289+R289+S289+T289+U289</f>
        <v>6953</v>
      </c>
      <c r="W289" s="28">
        <f>IF(P289&gt;15000,15000,P289)</f>
        <v>6953</v>
      </c>
      <c r="X289" s="28">
        <f>V289</f>
        <v>6953</v>
      </c>
      <c r="Y289" s="28">
        <f t="shared" si="224"/>
        <v>834</v>
      </c>
      <c r="Z289" s="28">
        <f>CEILING(X289*0.75%,1)</f>
        <v>53</v>
      </c>
      <c r="AA289" s="38">
        <v>0</v>
      </c>
      <c r="AB289" s="28">
        <v>366</v>
      </c>
      <c r="AC289" s="28">
        <v>0</v>
      </c>
      <c r="AD289" s="28">
        <f>+Y289+Z289+AA289+AB289+AC289</f>
        <v>1253</v>
      </c>
      <c r="AE289" s="28">
        <f>ROUND(V289-AD289,0)</f>
        <v>5700</v>
      </c>
      <c r="AF289" s="78"/>
      <c r="AG289" s="47"/>
      <c r="AH289" s="58"/>
      <c r="AI289" s="58"/>
      <c r="AJ289" s="59"/>
      <c r="AK289" s="59"/>
      <c r="AL289" s="59"/>
      <c r="AM289" s="59"/>
      <c r="AN289" s="59"/>
      <c r="AO289" s="59"/>
      <c r="AP289" s="59"/>
    </row>
    <row r="290" spans="1:42" s="42" customFormat="1" ht="27" customHeight="1">
      <c r="A290" s="160">
        <v>281</v>
      </c>
      <c r="B290" s="12" t="s">
        <v>852</v>
      </c>
      <c r="C290" s="23" t="s">
        <v>863</v>
      </c>
      <c r="D290" s="23" t="s">
        <v>677</v>
      </c>
      <c r="E290" s="16" t="s">
        <v>314</v>
      </c>
      <c r="F290" s="96">
        <v>1115552151</v>
      </c>
      <c r="G290" s="96">
        <v>11794</v>
      </c>
      <c r="H290" s="127" t="s">
        <v>864</v>
      </c>
      <c r="I290" s="28">
        <v>14900</v>
      </c>
      <c r="J290" s="28">
        <v>0</v>
      </c>
      <c r="K290" s="28">
        <v>0</v>
      </c>
      <c r="L290" s="28">
        <v>0</v>
      </c>
      <c r="M290" s="28">
        <f>I290+J290+K290+L290</f>
        <v>14900</v>
      </c>
      <c r="N290" s="17">
        <v>13</v>
      </c>
      <c r="O290" s="17">
        <v>0</v>
      </c>
      <c r="P290" s="28">
        <f t="shared" si="217"/>
        <v>6457</v>
      </c>
      <c r="Q290" s="28">
        <f t="shared" si="218"/>
        <v>0</v>
      </c>
      <c r="R290" s="28">
        <f t="shared" si="219"/>
        <v>0</v>
      </c>
      <c r="S290" s="28">
        <v>0</v>
      </c>
      <c r="T290" s="28">
        <v>0</v>
      </c>
      <c r="U290" s="28">
        <v>0</v>
      </c>
      <c r="V290" s="28">
        <f>+P290+Q290+R290+S290+T290+U290</f>
        <v>6457</v>
      </c>
      <c r="W290" s="28">
        <f>IF(P290&gt;15000,15000,P290)</f>
        <v>6457</v>
      </c>
      <c r="X290" s="28">
        <f>V290</f>
        <v>6457</v>
      </c>
      <c r="Y290" s="28">
        <f t="shared" si="224"/>
        <v>775</v>
      </c>
      <c r="Z290" s="28">
        <f>CEILING(X290*0.75%,1)</f>
        <v>49</v>
      </c>
      <c r="AA290" s="38">
        <v>0</v>
      </c>
      <c r="AB290" s="28">
        <v>73</v>
      </c>
      <c r="AC290" s="28">
        <v>0</v>
      </c>
      <c r="AD290" s="28">
        <f>+Y290+Z290+AA290+AB290+AC290</f>
        <v>897</v>
      </c>
      <c r="AE290" s="28">
        <f>ROUND(V290-AD290,0)</f>
        <v>5560</v>
      </c>
      <c r="AF290" s="78"/>
      <c r="AG290" s="47"/>
      <c r="AH290" s="58"/>
      <c r="AI290" s="58"/>
      <c r="AJ290" s="59"/>
      <c r="AK290" s="59"/>
      <c r="AL290" s="59"/>
      <c r="AM290" s="59"/>
      <c r="AN290" s="59"/>
      <c r="AO290" s="59"/>
      <c r="AP290" s="59"/>
    </row>
    <row r="291" spans="1:42" s="42" customFormat="1" ht="27" customHeight="1">
      <c r="A291" s="13">
        <v>282</v>
      </c>
      <c r="B291" s="12" t="s">
        <v>852</v>
      </c>
      <c r="C291" s="12" t="s">
        <v>865</v>
      </c>
      <c r="D291" s="281" t="s">
        <v>866</v>
      </c>
      <c r="E291" s="16" t="s">
        <v>314</v>
      </c>
      <c r="F291" s="13">
        <v>1115442359</v>
      </c>
      <c r="G291" s="14">
        <v>11701</v>
      </c>
      <c r="H291" s="145" t="s">
        <v>867</v>
      </c>
      <c r="I291" s="28">
        <v>14900</v>
      </c>
      <c r="J291" s="28">
        <v>0</v>
      </c>
      <c r="K291" s="28">
        <v>0</v>
      </c>
      <c r="L291" s="28">
        <v>0</v>
      </c>
      <c r="M291" s="28">
        <f>I291+J291+K291+L291</f>
        <v>14900</v>
      </c>
      <c r="N291" s="17">
        <v>12</v>
      </c>
      <c r="O291" s="17">
        <v>0</v>
      </c>
      <c r="P291" s="28">
        <f t="shared" si="217"/>
        <v>5960</v>
      </c>
      <c r="Q291" s="28">
        <f t="shared" si="218"/>
        <v>0</v>
      </c>
      <c r="R291" s="28">
        <f t="shared" si="219"/>
        <v>0</v>
      </c>
      <c r="S291" s="28">
        <v>0</v>
      </c>
      <c r="T291" s="28">
        <v>0</v>
      </c>
      <c r="U291" s="28">
        <v>0</v>
      </c>
      <c r="V291" s="28">
        <f>+P291+Q291+R291+S291+T291+U291</f>
        <v>5960</v>
      </c>
      <c r="W291" s="28">
        <f>IF(P291&gt;15000,15000,P291)</f>
        <v>5960</v>
      </c>
      <c r="X291" s="28">
        <f>V291</f>
        <v>5960</v>
      </c>
      <c r="Y291" s="28">
        <f t="shared" si="224"/>
        <v>715</v>
      </c>
      <c r="Z291" s="28">
        <f t="shared" ref="Z291:Z295" si="234">CEILING(X291*0.75%,1)</f>
        <v>45</v>
      </c>
      <c r="AA291" s="38">
        <v>0</v>
      </c>
      <c r="AB291" s="28">
        <v>200</v>
      </c>
      <c r="AC291" s="28">
        <v>0</v>
      </c>
      <c r="AD291" s="28">
        <f>+Y291+Z291+AA291+AB291+AC291</f>
        <v>960</v>
      </c>
      <c r="AE291" s="28">
        <f>ROUND(V291-AD291,0)</f>
        <v>5000</v>
      </c>
      <c r="AF291" s="78"/>
      <c r="AG291" s="47"/>
      <c r="AH291" s="58"/>
      <c r="AI291" s="58"/>
      <c r="AJ291" s="59"/>
      <c r="AK291" s="59"/>
      <c r="AL291" s="59"/>
      <c r="AM291" s="59"/>
      <c r="AN291" s="59"/>
      <c r="AO291" s="59"/>
      <c r="AP291" s="59"/>
    </row>
    <row r="292" spans="1:42" s="42" customFormat="1" ht="27" customHeight="1">
      <c r="A292" s="160">
        <v>283</v>
      </c>
      <c r="B292" s="120" t="s">
        <v>868</v>
      </c>
      <c r="C292" s="120" t="s">
        <v>868</v>
      </c>
      <c r="D292" s="120" t="s">
        <v>869</v>
      </c>
      <c r="E292" s="16" t="s">
        <v>314</v>
      </c>
      <c r="F292" s="158">
        <v>3011052235</v>
      </c>
      <c r="G292" s="14">
        <v>979</v>
      </c>
      <c r="H292" s="145" t="s">
        <v>870</v>
      </c>
      <c r="I292" s="17">
        <v>20000</v>
      </c>
      <c r="J292" s="28">
        <v>0</v>
      </c>
      <c r="K292" s="28">
        <v>0</v>
      </c>
      <c r="L292" s="28">
        <v>0</v>
      </c>
      <c r="M292" s="28">
        <f t="shared" ref="M292:M294" si="235">I292+J292+K292+L292</f>
        <v>20000</v>
      </c>
      <c r="N292" s="17">
        <v>30</v>
      </c>
      <c r="O292" s="17">
        <v>0</v>
      </c>
      <c r="P292" s="28">
        <f t="shared" si="217"/>
        <v>20000</v>
      </c>
      <c r="Q292" s="28">
        <f t="shared" si="218"/>
        <v>0</v>
      </c>
      <c r="R292" s="28">
        <f t="shared" si="219"/>
        <v>0</v>
      </c>
      <c r="S292" s="28">
        <v>0</v>
      </c>
      <c r="T292" s="28">
        <v>0</v>
      </c>
      <c r="U292" s="28"/>
      <c r="V292" s="28">
        <f t="shared" ref="V292:V294" si="236">+P292+Q292+R292+S292+T292+U292</f>
        <v>20000</v>
      </c>
      <c r="W292" s="28">
        <f t="shared" ref="W292:W294" si="237">IF(P292&gt;15000,15000,P292)</f>
        <v>15000</v>
      </c>
      <c r="X292" s="28">
        <f t="shared" ref="X292:X295" si="238">V292</f>
        <v>20000</v>
      </c>
      <c r="Y292" s="28">
        <f t="shared" si="224"/>
        <v>1800</v>
      </c>
      <c r="Z292" s="28">
        <f t="shared" si="234"/>
        <v>150</v>
      </c>
      <c r="AA292" s="38">
        <v>0</v>
      </c>
      <c r="AB292" s="28">
        <v>0</v>
      </c>
      <c r="AC292" s="28">
        <v>0</v>
      </c>
      <c r="AD292" s="28">
        <f t="shared" ref="AD292:AD295" si="239">+Y292+Z292+AA292+AB292+AC292</f>
        <v>1950</v>
      </c>
      <c r="AE292" s="28">
        <f t="shared" ref="AE292:AE294" si="240">ROUND(V292-AD292,0)</f>
        <v>18050</v>
      </c>
      <c r="AF292" s="34"/>
      <c r="AG292" s="47"/>
      <c r="AH292" s="56"/>
      <c r="AI292" s="56"/>
      <c r="AJ292" s="56"/>
      <c r="AK292" s="56"/>
      <c r="AL292" s="56"/>
      <c r="AM292" s="56"/>
      <c r="AN292" s="56"/>
      <c r="AO292" s="56"/>
      <c r="AP292" s="57"/>
    </row>
    <row r="293" spans="1:42" s="42" customFormat="1" ht="27" customHeight="1">
      <c r="A293" s="160">
        <v>284</v>
      </c>
      <c r="B293" s="120" t="s">
        <v>868</v>
      </c>
      <c r="C293" s="23" t="s">
        <v>871</v>
      </c>
      <c r="D293" s="92" t="s">
        <v>872</v>
      </c>
      <c r="E293" s="16" t="s">
        <v>314</v>
      </c>
      <c r="F293" s="96">
        <v>1114538240</v>
      </c>
      <c r="G293" s="96">
        <v>11816</v>
      </c>
      <c r="H293" s="89" t="s">
        <v>873</v>
      </c>
      <c r="I293" s="17">
        <v>14900</v>
      </c>
      <c r="J293" s="28">
        <v>0</v>
      </c>
      <c r="K293" s="28">
        <v>0</v>
      </c>
      <c r="L293" s="28">
        <v>0</v>
      </c>
      <c r="M293" s="28">
        <f t="shared" si="235"/>
        <v>14900</v>
      </c>
      <c r="N293" s="17">
        <v>23</v>
      </c>
      <c r="O293" s="17">
        <v>0</v>
      </c>
      <c r="P293" s="28">
        <f t="shared" si="217"/>
        <v>11423</v>
      </c>
      <c r="Q293" s="28">
        <f t="shared" si="218"/>
        <v>0</v>
      </c>
      <c r="R293" s="28">
        <f t="shared" si="219"/>
        <v>0</v>
      </c>
      <c r="S293" s="28">
        <v>0</v>
      </c>
      <c r="T293" s="28">
        <v>0</v>
      </c>
      <c r="U293" s="28"/>
      <c r="V293" s="28">
        <f t="shared" si="236"/>
        <v>11423</v>
      </c>
      <c r="W293" s="28">
        <f t="shared" si="237"/>
        <v>11423</v>
      </c>
      <c r="X293" s="28">
        <f t="shared" si="238"/>
        <v>11423</v>
      </c>
      <c r="Y293" s="28">
        <f t="shared" si="224"/>
        <v>1371</v>
      </c>
      <c r="Z293" s="28">
        <f t="shared" si="234"/>
        <v>86</v>
      </c>
      <c r="AA293" s="38">
        <v>0</v>
      </c>
      <c r="AB293" s="28">
        <v>0</v>
      </c>
      <c r="AC293" s="28">
        <v>0</v>
      </c>
      <c r="AD293" s="28">
        <f t="shared" si="239"/>
        <v>1457</v>
      </c>
      <c r="AE293" s="28">
        <f t="shared" si="240"/>
        <v>9966</v>
      </c>
      <c r="AF293" s="78" t="s">
        <v>90</v>
      </c>
      <c r="AG293" s="47">
        <v>44184</v>
      </c>
      <c r="AH293" s="56"/>
      <c r="AI293" s="59"/>
      <c r="AJ293" s="59"/>
      <c r="AK293" s="59"/>
      <c r="AL293" s="59"/>
      <c r="AM293" s="59"/>
      <c r="AN293" s="59"/>
      <c r="AO293" s="59"/>
      <c r="AP293" s="59"/>
    </row>
    <row r="294" spans="1:42" s="42" customFormat="1" ht="27" customHeight="1">
      <c r="A294" s="13">
        <v>285</v>
      </c>
      <c r="B294" s="120" t="s">
        <v>868</v>
      </c>
      <c r="C294" s="23" t="s">
        <v>857</v>
      </c>
      <c r="D294" s="23" t="s">
        <v>874</v>
      </c>
      <c r="E294" s="16" t="s">
        <v>314</v>
      </c>
      <c r="F294" s="96">
        <v>1115756608</v>
      </c>
      <c r="G294" s="96">
        <v>11911</v>
      </c>
      <c r="H294" s="127" t="s">
        <v>875</v>
      </c>
      <c r="I294" s="17">
        <v>14900</v>
      </c>
      <c r="J294" s="28">
        <v>0</v>
      </c>
      <c r="K294" s="28">
        <v>0</v>
      </c>
      <c r="L294" s="28">
        <v>0</v>
      </c>
      <c r="M294" s="28">
        <f t="shared" si="235"/>
        <v>14900</v>
      </c>
      <c r="N294" s="17">
        <v>30</v>
      </c>
      <c r="O294" s="17">
        <v>0</v>
      </c>
      <c r="P294" s="28">
        <f t="shared" si="217"/>
        <v>14900</v>
      </c>
      <c r="Q294" s="28">
        <f t="shared" si="218"/>
        <v>0</v>
      </c>
      <c r="R294" s="28">
        <f t="shared" si="219"/>
        <v>0</v>
      </c>
      <c r="S294" s="28">
        <v>0</v>
      </c>
      <c r="T294" s="28">
        <v>0</v>
      </c>
      <c r="U294" s="28"/>
      <c r="V294" s="28">
        <f t="shared" si="236"/>
        <v>14900</v>
      </c>
      <c r="W294" s="28">
        <f t="shared" si="237"/>
        <v>14900</v>
      </c>
      <c r="X294" s="28">
        <f t="shared" si="238"/>
        <v>14900</v>
      </c>
      <c r="Y294" s="28">
        <f t="shared" si="224"/>
        <v>1788</v>
      </c>
      <c r="Z294" s="28">
        <f t="shared" si="234"/>
        <v>112</v>
      </c>
      <c r="AA294" s="38">
        <v>0</v>
      </c>
      <c r="AB294" s="28">
        <v>0</v>
      </c>
      <c r="AC294" s="28">
        <v>0</v>
      </c>
      <c r="AD294" s="28">
        <f t="shared" si="239"/>
        <v>1900</v>
      </c>
      <c r="AE294" s="28">
        <f t="shared" si="240"/>
        <v>13000</v>
      </c>
      <c r="AF294" s="78" t="s">
        <v>90</v>
      </c>
      <c r="AG294" s="47">
        <v>44184</v>
      </c>
      <c r="AH294" s="56"/>
      <c r="AI294" s="59"/>
      <c r="AJ294" s="59"/>
      <c r="AK294" s="59"/>
      <c r="AL294" s="59"/>
      <c r="AM294" s="59"/>
      <c r="AN294" s="59"/>
      <c r="AO294" s="59"/>
      <c r="AP294" s="59"/>
    </row>
    <row r="295" spans="1:42" s="42" customFormat="1" ht="27" customHeight="1">
      <c r="A295" s="160">
        <v>286</v>
      </c>
      <c r="B295" s="16" t="s">
        <v>876</v>
      </c>
      <c r="C295" s="12" t="s">
        <v>876</v>
      </c>
      <c r="D295" s="82" t="s">
        <v>877</v>
      </c>
      <c r="E295" s="16" t="s">
        <v>305</v>
      </c>
      <c r="F295" s="17">
        <v>2110664089</v>
      </c>
      <c r="G295" s="17">
        <v>943</v>
      </c>
      <c r="H295" s="145" t="s">
        <v>878</v>
      </c>
      <c r="I295" s="28">
        <v>16400</v>
      </c>
      <c r="J295" s="28">
        <v>0</v>
      </c>
      <c r="K295" s="28">
        <v>0</v>
      </c>
      <c r="L295" s="28">
        <v>0</v>
      </c>
      <c r="M295" s="28">
        <f>I295+J295+K295+L295</f>
        <v>16400</v>
      </c>
      <c r="N295" s="17">
        <v>0</v>
      </c>
      <c r="O295" s="17">
        <v>0</v>
      </c>
      <c r="P295" s="28">
        <f t="shared" si="217"/>
        <v>0</v>
      </c>
      <c r="Q295" s="28">
        <f t="shared" si="218"/>
        <v>0</v>
      </c>
      <c r="R295" s="28">
        <f t="shared" si="219"/>
        <v>0</v>
      </c>
      <c r="S295" s="28">
        <v>0</v>
      </c>
      <c r="T295" s="28">
        <v>0</v>
      </c>
      <c r="U295" s="28"/>
      <c r="V295" s="28">
        <f>+P295+Q295+R295+S295+T295+U295</f>
        <v>0</v>
      </c>
      <c r="W295" s="28">
        <f>IF(P295&gt;15000,15000,P295)</f>
        <v>0</v>
      </c>
      <c r="X295" s="28">
        <f t="shared" si="238"/>
        <v>0</v>
      </c>
      <c r="Y295" s="28">
        <f t="shared" si="224"/>
        <v>0</v>
      </c>
      <c r="Z295" s="28">
        <f t="shared" si="234"/>
        <v>0</v>
      </c>
      <c r="AA295" s="38">
        <v>0</v>
      </c>
      <c r="AB295" s="28">
        <v>0</v>
      </c>
      <c r="AC295" s="28">
        <v>0</v>
      </c>
      <c r="AD295" s="28">
        <f t="shared" si="239"/>
        <v>0</v>
      </c>
      <c r="AE295" s="28">
        <f>ROUND(V295-AD295,0)</f>
        <v>0</v>
      </c>
      <c r="AF295" s="78"/>
      <c r="AG295" s="47"/>
      <c r="AH295" s="56"/>
      <c r="AI295" s="70"/>
      <c r="AJ295" s="70"/>
      <c r="AK295" s="70"/>
      <c r="AL295" s="59"/>
      <c r="AM295" s="70"/>
      <c r="AN295" s="70"/>
      <c r="AO295" s="70"/>
      <c r="AP295" s="70"/>
    </row>
    <row r="296" spans="1:42" s="42" customFormat="1" ht="27" customHeight="1">
      <c r="A296" s="160">
        <v>287</v>
      </c>
      <c r="B296" s="16" t="s">
        <v>876</v>
      </c>
      <c r="C296" s="23" t="s">
        <v>879</v>
      </c>
      <c r="D296" s="282" t="s">
        <v>880</v>
      </c>
      <c r="E296" s="191" t="s">
        <v>314</v>
      </c>
      <c r="F296" s="103">
        <v>1115465504</v>
      </c>
      <c r="G296" s="17">
        <v>11712</v>
      </c>
      <c r="H296" s="127" t="s">
        <v>881</v>
      </c>
      <c r="I296" s="28">
        <v>14900</v>
      </c>
      <c r="J296" s="28">
        <v>0</v>
      </c>
      <c r="K296" s="28">
        <v>0</v>
      </c>
      <c r="L296" s="28">
        <v>0</v>
      </c>
      <c r="M296" s="28">
        <f>I296+J296+K296+L296</f>
        <v>14900</v>
      </c>
      <c r="N296" s="17">
        <v>0</v>
      </c>
      <c r="O296" s="17">
        <v>0</v>
      </c>
      <c r="P296" s="28">
        <f t="shared" si="217"/>
        <v>0</v>
      </c>
      <c r="Q296" s="28">
        <f t="shared" si="218"/>
        <v>0</v>
      </c>
      <c r="R296" s="28">
        <f t="shared" si="219"/>
        <v>0</v>
      </c>
      <c r="S296" s="28">
        <v>0</v>
      </c>
      <c r="T296" s="28">
        <v>0</v>
      </c>
      <c r="U296" s="28"/>
      <c r="V296" s="28">
        <f>+P296+Q296+R296+S296+T296+U296</f>
        <v>0</v>
      </c>
      <c r="W296" s="28">
        <f>IF(P296&gt;15000,15000,P296)</f>
        <v>0</v>
      </c>
      <c r="X296" s="28">
        <f>V296</f>
        <v>0</v>
      </c>
      <c r="Y296" s="28">
        <f t="shared" si="224"/>
        <v>0</v>
      </c>
      <c r="Z296" s="28">
        <f>CEILING(X296*0.75%,1)</f>
        <v>0</v>
      </c>
      <c r="AA296" s="38">
        <v>0</v>
      </c>
      <c r="AB296" s="28">
        <v>0</v>
      </c>
      <c r="AC296" s="28">
        <v>0</v>
      </c>
      <c r="AD296" s="28">
        <f>+Y296+Z296+AA296+AB296+AC296</f>
        <v>0</v>
      </c>
      <c r="AE296" s="28">
        <f>V296-AD296</f>
        <v>0</v>
      </c>
      <c r="AF296" s="78"/>
      <c r="AG296" s="47"/>
      <c r="AH296" s="59"/>
      <c r="AI296" s="59"/>
      <c r="AJ296" s="59"/>
      <c r="AK296" s="59"/>
      <c r="AL296" s="59"/>
      <c r="AM296" s="59"/>
    </row>
    <row r="297" spans="1:42" s="42" customFormat="1" ht="27" customHeight="1">
      <c r="A297" s="13">
        <v>288</v>
      </c>
      <c r="B297" s="16" t="s">
        <v>882</v>
      </c>
      <c r="C297" s="12" t="s">
        <v>882</v>
      </c>
      <c r="D297" s="23" t="s">
        <v>883</v>
      </c>
      <c r="E297" s="16" t="s">
        <v>305</v>
      </c>
      <c r="F297" s="93">
        <v>2110943027</v>
      </c>
      <c r="G297" s="17">
        <v>11629</v>
      </c>
      <c r="H297" s="33" t="s">
        <v>884</v>
      </c>
      <c r="I297" s="28">
        <v>16400</v>
      </c>
      <c r="J297" s="28">
        <v>0</v>
      </c>
      <c r="K297" s="28">
        <v>0</v>
      </c>
      <c r="L297" s="28">
        <v>0</v>
      </c>
      <c r="M297" s="28">
        <f>I297+J297+K297+L297</f>
        <v>16400</v>
      </c>
      <c r="N297" s="17">
        <v>0</v>
      </c>
      <c r="O297" s="17">
        <v>0</v>
      </c>
      <c r="P297" s="28">
        <f t="shared" si="217"/>
        <v>0</v>
      </c>
      <c r="Q297" s="28">
        <f t="shared" si="218"/>
        <v>0</v>
      </c>
      <c r="R297" s="28">
        <f t="shared" si="219"/>
        <v>0</v>
      </c>
      <c r="S297" s="28">
        <v>0</v>
      </c>
      <c r="T297" s="28">
        <v>0</v>
      </c>
      <c r="U297" s="28"/>
      <c r="V297" s="28">
        <f t="shared" ref="V297:V302" si="241">+P297+Q297+R297+S297+T297+U297</f>
        <v>0</v>
      </c>
      <c r="W297" s="28">
        <f t="shared" ref="W297:W302" si="242">IF(P297&gt;15000,15000,P297)</f>
        <v>0</v>
      </c>
      <c r="X297" s="28">
        <f t="shared" ref="X297:X302" si="243">V297</f>
        <v>0</v>
      </c>
      <c r="Y297" s="28">
        <f t="shared" si="224"/>
        <v>0</v>
      </c>
      <c r="Z297" s="28">
        <f t="shared" ref="Z297:Z302" si="244">CEILING(X297*0.75%,1)</f>
        <v>0</v>
      </c>
      <c r="AA297" s="38">
        <v>0</v>
      </c>
      <c r="AB297" s="28">
        <v>0</v>
      </c>
      <c r="AC297" s="28">
        <v>0</v>
      </c>
      <c r="AD297" s="28">
        <f t="shared" ref="AD297:AD300" si="245">+Y297+Z297+AA297+AB297+AC297</f>
        <v>0</v>
      </c>
      <c r="AE297" s="28">
        <f t="shared" ref="AE297:AE300" si="246">ROUND(V297-AD297,0)</f>
        <v>0</v>
      </c>
      <c r="AF297" s="78"/>
      <c r="AG297" s="47"/>
      <c r="AH297" s="56"/>
      <c r="AI297" s="56"/>
      <c r="AJ297" s="56"/>
      <c r="AK297" s="56"/>
      <c r="AL297" s="57"/>
    </row>
    <row r="298" spans="1:42" s="42" customFormat="1" ht="27" customHeight="1">
      <c r="A298" s="160">
        <v>289</v>
      </c>
      <c r="B298" s="16" t="s">
        <v>882</v>
      </c>
      <c r="C298" s="12" t="s">
        <v>885</v>
      </c>
      <c r="D298" s="61" t="s">
        <v>886</v>
      </c>
      <c r="E298" s="16" t="s">
        <v>314</v>
      </c>
      <c r="F298" s="93">
        <v>2111408938</v>
      </c>
      <c r="G298" s="13">
        <v>11786</v>
      </c>
      <c r="H298" s="33" t="s">
        <v>887</v>
      </c>
      <c r="I298" s="28">
        <v>14900</v>
      </c>
      <c r="J298" s="28">
        <v>0</v>
      </c>
      <c r="K298" s="28">
        <v>0</v>
      </c>
      <c r="L298" s="28">
        <v>0</v>
      </c>
      <c r="M298" s="28">
        <f>I298+J298+K298+L298</f>
        <v>14900</v>
      </c>
      <c r="N298" s="17">
        <v>0</v>
      </c>
      <c r="O298" s="17">
        <v>0</v>
      </c>
      <c r="P298" s="28">
        <f t="shared" si="217"/>
        <v>0</v>
      </c>
      <c r="Q298" s="28">
        <f t="shared" si="218"/>
        <v>0</v>
      </c>
      <c r="R298" s="28">
        <f t="shared" si="219"/>
        <v>0</v>
      </c>
      <c r="S298" s="28">
        <v>0</v>
      </c>
      <c r="T298" s="28">
        <v>0</v>
      </c>
      <c r="U298" s="28"/>
      <c r="V298" s="28">
        <f>+P298+Q298+R298+S298+T298+U298</f>
        <v>0</v>
      </c>
      <c r="W298" s="28">
        <f>IF(P298&gt;15000,15000,P298)</f>
        <v>0</v>
      </c>
      <c r="X298" s="28">
        <f>V298</f>
        <v>0</v>
      </c>
      <c r="Y298" s="28">
        <f t="shared" si="224"/>
        <v>0</v>
      </c>
      <c r="Z298" s="28">
        <f>CEILING(X298*0.75%,1)</f>
        <v>0</v>
      </c>
      <c r="AA298" s="38">
        <v>0</v>
      </c>
      <c r="AB298" s="28">
        <v>0</v>
      </c>
      <c r="AC298" s="28">
        <v>0</v>
      </c>
      <c r="AD298" s="28">
        <f>+Y298+Z298+AA298+AB298+AC298</f>
        <v>0</v>
      </c>
      <c r="AE298" s="28">
        <f>ROUND(V298-AD298,0)</f>
        <v>0</v>
      </c>
      <c r="AF298" s="78"/>
      <c r="AG298" s="47"/>
      <c r="AH298" s="56"/>
      <c r="AI298" s="56"/>
      <c r="AJ298" s="56"/>
      <c r="AK298" s="56"/>
      <c r="AL298" s="57"/>
    </row>
    <row r="299" spans="1:42" s="42" customFormat="1" ht="27" customHeight="1">
      <c r="A299" s="160">
        <v>290</v>
      </c>
      <c r="B299" s="12" t="s">
        <v>888</v>
      </c>
      <c r="C299" s="12" t="s">
        <v>888</v>
      </c>
      <c r="D299" s="61" t="s">
        <v>889</v>
      </c>
      <c r="E299" s="16" t="s">
        <v>314</v>
      </c>
      <c r="F299" s="93">
        <v>2111408936</v>
      </c>
      <c r="G299" s="13">
        <v>11675</v>
      </c>
      <c r="H299" s="127" t="s">
        <v>890</v>
      </c>
      <c r="I299" s="28">
        <v>14900</v>
      </c>
      <c r="J299" s="28">
        <v>0</v>
      </c>
      <c r="K299" s="28">
        <v>0</v>
      </c>
      <c r="L299" s="28">
        <v>0</v>
      </c>
      <c r="M299" s="28">
        <f t="shared" ref="M299:M302" si="247">I299+J299+K299+L299</f>
        <v>14900</v>
      </c>
      <c r="N299" s="17">
        <v>25</v>
      </c>
      <c r="O299" s="17">
        <v>0</v>
      </c>
      <c r="P299" s="28">
        <f t="shared" si="217"/>
        <v>12417</v>
      </c>
      <c r="Q299" s="28">
        <f t="shared" si="218"/>
        <v>0</v>
      </c>
      <c r="R299" s="28">
        <f t="shared" si="219"/>
        <v>0</v>
      </c>
      <c r="S299" s="28">
        <v>0</v>
      </c>
      <c r="T299" s="28">
        <v>0</v>
      </c>
      <c r="U299" s="28"/>
      <c r="V299" s="28">
        <f t="shared" si="241"/>
        <v>12417</v>
      </c>
      <c r="W299" s="28">
        <f t="shared" si="242"/>
        <v>12417</v>
      </c>
      <c r="X299" s="28">
        <f t="shared" si="243"/>
        <v>12417</v>
      </c>
      <c r="Y299" s="28">
        <f t="shared" si="224"/>
        <v>1490</v>
      </c>
      <c r="Z299" s="28">
        <f t="shared" si="244"/>
        <v>94</v>
      </c>
      <c r="AA299" s="38">
        <v>0</v>
      </c>
      <c r="AB299" s="28">
        <v>0</v>
      </c>
      <c r="AC299" s="28">
        <v>0</v>
      </c>
      <c r="AD299" s="28">
        <f t="shared" si="245"/>
        <v>1584</v>
      </c>
      <c r="AE299" s="28">
        <f t="shared" si="246"/>
        <v>10833</v>
      </c>
      <c r="AF299" s="78"/>
      <c r="AG299" s="47"/>
      <c r="AH299" s="56"/>
      <c r="AI299" s="56"/>
      <c r="AJ299" s="56"/>
      <c r="AK299" s="56"/>
      <c r="AL299" s="57"/>
    </row>
    <row r="300" spans="1:42" s="42" customFormat="1" ht="27" customHeight="1">
      <c r="A300" s="13">
        <v>291</v>
      </c>
      <c r="B300" s="12" t="s">
        <v>888</v>
      </c>
      <c r="C300" s="12" t="s">
        <v>891</v>
      </c>
      <c r="D300" s="274" t="s">
        <v>892</v>
      </c>
      <c r="E300" s="16" t="s">
        <v>314</v>
      </c>
      <c r="F300" s="152">
        <v>1115644904</v>
      </c>
      <c r="G300" s="14">
        <v>11845</v>
      </c>
      <c r="H300" s="127" t="s">
        <v>893</v>
      </c>
      <c r="I300" s="28">
        <v>14900</v>
      </c>
      <c r="J300" s="28">
        <v>0</v>
      </c>
      <c r="K300" s="28">
        <v>0</v>
      </c>
      <c r="L300" s="28">
        <v>0</v>
      </c>
      <c r="M300" s="28">
        <f t="shared" si="247"/>
        <v>14900</v>
      </c>
      <c r="N300" s="17">
        <v>25</v>
      </c>
      <c r="O300" s="17">
        <v>0</v>
      </c>
      <c r="P300" s="28">
        <f t="shared" si="217"/>
        <v>12417</v>
      </c>
      <c r="Q300" s="28">
        <f t="shared" si="218"/>
        <v>0</v>
      </c>
      <c r="R300" s="28">
        <f t="shared" si="219"/>
        <v>0</v>
      </c>
      <c r="S300" s="28">
        <v>0</v>
      </c>
      <c r="T300" s="28">
        <v>0</v>
      </c>
      <c r="U300" s="28">
        <v>0</v>
      </c>
      <c r="V300" s="28">
        <f t="shared" si="241"/>
        <v>12417</v>
      </c>
      <c r="W300" s="28">
        <f t="shared" si="242"/>
        <v>12417</v>
      </c>
      <c r="X300" s="28">
        <f t="shared" si="243"/>
        <v>12417</v>
      </c>
      <c r="Y300" s="28">
        <f t="shared" si="224"/>
        <v>1490</v>
      </c>
      <c r="Z300" s="28">
        <f t="shared" si="244"/>
        <v>94</v>
      </c>
      <c r="AA300" s="38">
        <v>0</v>
      </c>
      <c r="AB300" s="28">
        <v>0</v>
      </c>
      <c r="AC300" s="28">
        <v>0</v>
      </c>
      <c r="AD300" s="28">
        <f t="shared" si="245"/>
        <v>1584</v>
      </c>
      <c r="AE300" s="28">
        <f t="shared" si="246"/>
        <v>10833</v>
      </c>
      <c r="AF300" s="78" t="s">
        <v>90</v>
      </c>
      <c r="AG300" s="47"/>
      <c r="AH300" s="58"/>
      <c r="AI300" s="59"/>
      <c r="AJ300" s="59"/>
      <c r="AK300" s="59"/>
      <c r="AL300" s="59"/>
      <c r="AM300" s="59"/>
      <c r="AN300" s="59"/>
      <c r="AO300" s="59"/>
    </row>
    <row r="301" spans="1:42" s="42" customFormat="1" ht="27" customHeight="1">
      <c r="A301" s="160">
        <v>292</v>
      </c>
      <c r="B301" s="275" t="s">
        <v>894</v>
      </c>
      <c r="C301" s="23" t="s">
        <v>894</v>
      </c>
      <c r="D301" s="23" t="s">
        <v>895</v>
      </c>
      <c r="E301" s="12" t="s">
        <v>896</v>
      </c>
      <c r="F301" s="275">
        <v>1014093780</v>
      </c>
      <c r="G301" s="14">
        <v>11594</v>
      </c>
      <c r="H301" s="115" t="s">
        <v>897</v>
      </c>
      <c r="I301" s="28">
        <v>14900</v>
      </c>
      <c r="J301" s="28">
        <v>0</v>
      </c>
      <c r="K301" s="28">
        <v>0</v>
      </c>
      <c r="L301" s="28">
        <v>0</v>
      </c>
      <c r="M301" s="28">
        <f t="shared" si="247"/>
        <v>14900</v>
      </c>
      <c r="N301" s="17">
        <v>0</v>
      </c>
      <c r="O301" s="17">
        <v>0</v>
      </c>
      <c r="P301" s="28">
        <f t="shared" si="217"/>
        <v>0</v>
      </c>
      <c r="Q301" s="28">
        <f t="shared" si="218"/>
        <v>0</v>
      </c>
      <c r="R301" s="28">
        <f t="shared" si="219"/>
        <v>0</v>
      </c>
      <c r="S301" s="28">
        <v>0</v>
      </c>
      <c r="T301" s="28">
        <v>0</v>
      </c>
      <c r="U301" s="28"/>
      <c r="V301" s="28">
        <f t="shared" si="241"/>
        <v>0</v>
      </c>
      <c r="W301" s="28">
        <f t="shared" si="242"/>
        <v>0</v>
      </c>
      <c r="X301" s="28">
        <f t="shared" si="243"/>
        <v>0</v>
      </c>
      <c r="Y301" s="28">
        <f t="shared" si="224"/>
        <v>0</v>
      </c>
      <c r="Z301" s="28">
        <f t="shared" si="244"/>
        <v>0</v>
      </c>
      <c r="AA301" s="38">
        <v>0</v>
      </c>
      <c r="AB301" s="28">
        <v>0</v>
      </c>
      <c r="AC301" s="28">
        <v>0</v>
      </c>
      <c r="AD301" s="28">
        <f>+Y301+Z301+AA301+AB301+AC301</f>
        <v>0</v>
      </c>
      <c r="AE301" s="28">
        <f>ROUND(V301-AD301,0)</f>
        <v>0</v>
      </c>
      <c r="AF301" s="285"/>
      <c r="AG301" s="286"/>
      <c r="AH301" s="56"/>
      <c r="AI301" s="56"/>
      <c r="AJ301" s="56"/>
      <c r="AK301" s="56"/>
      <c r="AL301" s="57"/>
    </row>
    <row r="302" spans="1:42" s="42" customFormat="1" ht="27" customHeight="1">
      <c r="A302" s="160">
        <v>293</v>
      </c>
      <c r="B302" s="275" t="s">
        <v>898</v>
      </c>
      <c r="C302" s="23" t="s">
        <v>898</v>
      </c>
      <c r="D302" s="23" t="s">
        <v>899</v>
      </c>
      <c r="E302" s="12" t="s">
        <v>896</v>
      </c>
      <c r="F302" s="275">
        <v>2111144284</v>
      </c>
      <c r="G302" s="14">
        <v>11656</v>
      </c>
      <c r="H302" s="115" t="s">
        <v>900</v>
      </c>
      <c r="I302" s="28">
        <v>14900</v>
      </c>
      <c r="J302" s="28">
        <v>0</v>
      </c>
      <c r="K302" s="28">
        <v>0</v>
      </c>
      <c r="L302" s="28">
        <v>0</v>
      </c>
      <c r="M302" s="28">
        <f t="shared" si="247"/>
        <v>14900</v>
      </c>
      <c r="N302" s="17">
        <v>25</v>
      </c>
      <c r="O302" s="17">
        <v>0</v>
      </c>
      <c r="P302" s="28">
        <f t="shared" si="217"/>
        <v>12417</v>
      </c>
      <c r="Q302" s="28">
        <f t="shared" si="218"/>
        <v>0</v>
      </c>
      <c r="R302" s="28">
        <f t="shared" si="219"/>
        <v>0</v>
      </c>
      <c r="S302" s="28">
        <v>0</v>
      </c>
      <c r="T302" s="28">
        <v>0</v>
      </c>
      <c r="U302" s="28"/>
      <c r="V302" s="28">
        <f t="shared" si="241"/>
        <v>12417</v>
      </c>
      <c r="W302" s="28">
        <f t="shared" si="242"/>
        <v>12417</v>
      </c>
      <c r="X302" s="28">
        <f t="shared" si="243"/>
        <v>12417</v>
      </c>
      <c r="Y302" s="28">
        <f t="shared" si="224"/>
        <v>1490</v>
      </c>
      <c r="Z302" s="28">
        <f t="shared" si="244"/>
        <v>94</v>
      </c>
      <c r="AA302" s="38">
        <v>0</v>
      </c>
      <c r="AB302" s="28">
        <v>0</v>
      </c>
      <c r="AC302" s="28">
        <v>0</v>
      </c>
      <c r="AD302" s="28">
        <f>+Y302+Z302+AA302+AB302+AC302</f>
        <v>1584</v>
      </c>
      <c r="AE302" s="28">
        <f>ROUND(V302-AD302,0)</f>
        <v>10833</v>
      </c>
      <c r="AF302" s="285"/>
      <c r="AG302" s="286"/>
      <c r="AH302" s="56"/>
      <c r="AI302" s="56"/>
      <c r="AJ302" s="56"/>
      <c r="AK302" s="56"/>
      <c r="AL302" s="57"/>
    </row>
    <row r="303" spans="1:42" s="32" customFormat="1" ht="28.95" customHeight="1">
      <c r="A303" s="10"/>
      <c r="B303" s="162"/>
      <c r="C303" s="163"/>
      <c r="D303" s="163"/>
      <c r="E303" s="163"/>
      <c r="F303" s="162"/>
      <c r="G303" s="162"/>
      <c r="H303" s="162"/>
      <c r="I303" s="162"/>
      <c r="J303" s="10"/>
      <c r="K303" s="162"/>
      <c r="L303" s="162"/>
      <c r="M303" s="164" t="s">
        <v>32</v>
      </c>
      <c r="N303" s="164">
        <f>SUM(N10:N302)</f>
        <v>6088</v>
      </c>
      <c r="O303" s="164">
        <f t="shared" ref="O303:AE303" si="248">SUM(O10:O302)</f>
        <v>164</v>
      </c>
      <c r="P303" s="164">
        <f t="shared" si="248"/>
        <v>3338308</v>
      </c>
      <c r="Q303" s="164">
        <f t="shared" si="248"/>
        <v>0</v>
      </c>
      <c r="R303" s="164">
        <f t="shared" si="248"/>
        <v>18795</v>
      </c>
      <c r="S303" s="164">
        <f t="shared" si="248"/>
        <v>24600</v>
      </c>
      <c r="T303" s="164">
        <f t="shared" si="248"/>
        <v>29175</v>
      </c>
      <c r="U303" s="164">
        <f t="shared" si="248"/>
        <v>0</v>
      </c>
      <c r="V303" s="164">
        <f t="shared" si="248"/>
        <v>3410878</v>
      </c>
      <c r="W303" s="164">
        <f t="shared" si="248"/>
        <v>3089694</v>
      </c>
      <c r="X303" s="164">
        <f t="shared" si="248"/>
        <v>3373783</v>
      </c>
      <c r="Y303" s="164">
        <f t="shared" si="248"/>
        <v>370767</v>
      </c>
      <c r="Z303" s="164">
        <f t="shared" si="248"/>
        <v>25387</v>
      </c>
      <c r="AA303" s="164">
        <f t="shared" si="248"/>
        <v>0</v>
      </c>
      <c r="AB303" s="164">
        <f t="shared" si="248"/>
        <v>53351</v>
      </c>
      <c r="AC303" s="164">
        <f t="shared" si="248"/>
        <v>0</v>
      </c>
      <c r="AD303" s="164">
        <f t="shared" si="248"/>
        <v>449505</v>
      </c>
      <c r="AE303" s="164">
        <f t="shared" si="248"/>
        <v>2961373</v>
      </c>
    </row>
    <row r="306" spans="18:31">
      <c r="R306" s="3"/>
      <c r="S306" s="3"/>
      <c r="T306" s="3"/>
      <c r="Y306" s="3"/>
      <c r="Z306" s="3"/>
      <c r="AA306" s="3"/>
      <c r="AB306" s="3"/>
      <c r="AC306" s="3"/>
      <c r="AD306" s="3"/>
      <c r="AE306" s="3"/>
    </row>
    <row r="323" spans="30:30">
      <c r="AD323" s="1" t="s">
        <v>49</v>
      </c>
    </row>
  </sheetData>
  <mergeCells count="20"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  <mergeCell ref="P3:V3"/>
    <mergeCell ref="W3:W4"/>
  </mergeCells>
  <pageMargins left="0.35433070866141736" right="0.23622047244094491" top="0.47244094488188981" bottom="0.43307086614173229" header="0.35433070866141736" footer="0.15748031496062992"/>
  <pageSetup paperSize="9" scale="69" fitToHeight="0" orientation="landscape" horizontalDpi="300" verticalDpi="300" r:id="rId1"/>
  <headerFooter>
    <oddHeader>&amp;LWages register&amp;CGlobe Management Services&amp;RMonth: Nov-2020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AMIT</cp:lastModifiedBy>
  <cp:lastPrinted>2021-02-23T12:05:55Z</cp:lastPrinted>
  <dcterms:created xsi:type="dcterms:W3CDTF">2015-02-09T08:26:21Z</dcterms:created>
  <dcterms:modified xsi:type="dcterms:W3CDTF">2021-02-23T12:05:57Z</dcterms:modified>
</cp:coreProperties>
</file>