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6" windowWidth="15120" windowHeight="8016"/>
  </bookViews>
  <sheets>
    <sheet name="Wages register" sheetId="1" r:id="rId1"/>
  </sheets>
  <definedNames>
    <definedName name="_xlnm._FilterDatabase" localSheetId="0" hidden="1">'Wages register'!$A$3:$AC$4</definedName>
    <definedName name="_xlnm.Print_Area" localSheetId="0">'Wages register'!$A$1:$AG$294</definedName>
    <definedName name="_xlnm.Print_Titles" localSheetId="0">'Wages register'!$3:$4</definedName>
  </definedNames>
  <calcPr calcId="124519"/>
</workbook>
</file>

<file path=xl/calcChain.xml><?xml version="1.0" encoding="utf-8"?>
<calcChain xmlns="http://schemas.openxmlformats.org/spreadsheetml/2006/main">
  <c r="O294" i="1"/>
  <c r="P294"/>
  <c r="Q294"/>
  <c r="R294"/>
  <c r="S294"/>
  <c r="T294"/>
  <c r="U294"/>
  <c r="V294"/>
  <c r="W294"/>
  <c r="X294"/>
  <c r="Y294"/>
  <c r="Z294"/>
  <c r="AA294"/>
  <c r="AB294"/>
  <c r="AC294"/>
  <c r="AD294"/>
  <c r="AE294"/>
  <c r="N294"/>
  <c r="O9"/>
  <c r="U9"/>
  <c r="AA9"/>
  <c r="AB9"/>
  <c r="AC9"/>
  <c r="N9"/>
  <c r="T11"/>
  <c r="S11"/>
  <c r="R11"/>
  <c r="Q11"/>
  <c r="P11"/>
  <c r="W11" s="1"/>
  <c r="Y11" s="1"/>
  <c r="M11"/>
  <c r="T10"/>
  <c r="S10"/>
  <c r="R10"/>
  <c r="Q10"/>
  <c r="P10"/>
  <c r="W10" s="1"/>
  <c r="Y10" s="1"/>
  <c r="M10"/>
  <c r="V10" l="1"/>
  <c r="X10" s="1"/>
  <c r="Z10" s="1"/>
  <c r="AD10" s="1"/>
  <c r="AE10" s="1"/>
  <c r="V11"/>
  <c r="X11" s="1"/>
  <c r="Z11" s="1"/>
  <c r="AD11" s="1"/>
  <c r="AE11" s="1"/>
  <c r="R293"/>
  <c r="Q293"/>
  <c r="P293"/>
  <c r="M293"/>
  <c r="R292"/>
  <c r="Q292"/>
  <c r="P292"/>
  <c r="M292"/>
  <c r="R291"/>
  <c r="Q291"/>
  <c r="P291"/>
  <c r="W291" s="1"/>
  <c r="Y291" s="1"/>
  <c r="M291"/>
  <c r="R290"/>
  <c r="Q290"/>
  <c r="P290"/>
  <c r="W290" s="1"/>
  <c r="Y290" s="1"/>
  <c r="M290"/>
  <c r="R289"/>
  <c r="Q289"/>
  <c r="P289"/>
  <c r="M289"/>
  <c r="R288"/>
  <c r="Q288"/>
  <c r="P288"/>
  <c r="M288"/>
  <c r="R287"/>
  <c r="Q287"/>
  <c r="P287"/>
  <c r="W287" s="1"/>
  <c r="Y287" s="1"/>
  <c r="M287"/>
  <c r="R286"/>
  <c r="Q286"/>
  <c r="P286"/>
  <c r="M286"/>
  <c r="R285"/>
  <c r="Q285"/>
  <c r="P285"/>
  <c r="M285"/>
  <c r="R284"/>
  <c r="Q284"/>
  <c r="P284"/>
  <c r="W284" s="1"/>
  <c r="Y284" s="1"/>
  <c r="M284"/>
  <c r="R283"/>
  <c r="Q283"/>
  <c r="P283"/>
  <c r="W283" s="1"/>
  <c r="Y283" s="1"/>
  <c r="M283"/>
  <c r="R282"/>
  <c r="Q282"/>
  <c r="P282"/>
  <c r="M282"/>
  <c r="R281"/>
  <c r="Q281"/>
  <c r="P281"/>
  <c r="W281" s="1"/>
  <c r="Y281" s="1"/>
  <c r="M281"/>
  <c r="R280"/>
  <c r="Q280"/>
  <c r="P280"/>
  <c r="M280"/>
  <c r="R279"/>
  <c r="Q279"/>
  <c r="P279"/>
  <c r="W279" s="1"/>
  <c r="Y279" s="1"/>
  <c r="M279"/>
  <c r="R278"/>
  <c r="Q278"/>
  <c r="P278"/>
  <c r="M278"/>
  <c r="R277"/>
  <c r="Q277"/>
  <c r="P277"/>
  <c r="M277"/>
  <c r="R276"/>
  <c r="Q276"/>
  <c r="P276"/>
  <c r="W276" s="1"/>
  <c r="Y276" s="1"/>
  <c r="M276"/>
  <c r="R275"/>
  <c r="Q275"/>
  <c r="P275"/>
  <c r="W275" s="1"/>
  <c r="Y275" s="1"/>
  <c r="M275"/>
  <c r="R274"/>
  <c r="Q274"/>
  <c r="P274"/>
  <c r="W274" s="1"/>
  <c r="Y274" s="1"/>
  <c r="M274"/>
  <c r="R273"/>
  <c r="Q273"/>
  <c r="P273"/>
  <c r="W273" s="1"/>
  <c r="Y273" s="1"/>
  <c r="M273"/>
  <c r="R272"/>
  <c r="Q272"/>
  <c r="P272"/>
  <c r="M272"/>
  <c r="R271"/>
  <c r="Q271"/>
  <c r="P271"/>
  <c r="W271" s="1"/>
  <c r="Y271" s="1"/>
  <c r="M271"/>
  <c r="R270"/>
  <c r="Q270"/>
  <c r="P270"/>
  <c r="M270"/>
  <c r="R269"/>
  <c r="Q269"/>
  <c r="P269"/>
  <c r="M269"/>
  <c r="R268"/>
  <c r="Q268"/>
  <c r="P268"/>
  <c r="W268" s="1"/>
  <c r="Y268" s="1"/>
  <c r="M268"/>
  <c r="R267"/>
  <c r="Q267"/>
  <c r="P267"/>
  <c r="W267" s="1"/>
  <c r="Y267" s="1"/>
  <c r="M267"/>
  <c r="R266"/>
  <c r="Q266"/>
  <c r="P266"/>
  <c r="M266"/>
  <c r="R265"/>
  <c r="Q265"/>
  <c r="P265"/>
  <c r="W265" s="1"/>
  <c r="Y265" s="1"/>
  <c r="M265"/>
  <c r="R264"/>
  <c r="Q264"/>
  <c r="P264"/>
  <c r="M264"/>
  <c r="R263"/>
  <c r="Q263"/>
  <c r="P263"/>
  <c r="W263" s="1"/>
  <c r="Y263" s="1"/>
  <c r="M263"/>
  <c r="R262"/>
  <c r="Q262"/>
  <c r="P262"/>
  <c r="M262"/>
  <c r="R261"/>
  <c r="Q261"/>
  <c r="P261"/>
  <c r="M261"/>
  <c r="R260"/>
  <c r="Q260"/>
  <c r="P260"/>
  <c r="M260"/>
  <c r="R259"/>
  <c r="Q259"/>
  <c r="P259"/>
  <c r="W259" s="1"/>
  <c r="Y259" s="1"/>
  <c r="M259"/>
  <c r="R258"/>
  <c r="Q258"/>
  <c r="P258"/>
  <c r="W258" s="1"/>
  <c r="Y258" s="1"/>
  <c r="M258"/>
  <c r="R257"/>
  <c r="Q257"/>
  <c r="P257"/>
  <c r="M257"/>
  <c r="R256"/>
  <c r="Q256"/>
  <c r="P256"/>
  <c r="M256"/>
  <c r="R255"/>
  <c r="Q255"/>
  <c r="P255"/>
  <c r="W255" s="1"/>
  <c r="Y255" s="1"/>
  <c r="M255"/>
  <c r="R254"/>
  <c r="Q254"/>
  <c r="P254"/>
  <c r="M254"/>
  <c r="R253"/>
  <c r="Q253"/>
  <c r="P253"/>
  <c r="M253"/>
  <c r="R252"/>
  <c r="Q252"/>
  <c r="P252"/>
  <c r="W252" s="1"/>
  <c r="Y252" s="1"/>
  <c r="M252"/>
  <c r="R251"/>
  <c r="Q251"/>
  <c r="P251"/>
  <c r="W251" s="1"/>
  <c r="Y251" s="1"/>
  <c r="M251"/>
  <c r="R250"/>
  <c r="Q250"/>
  <c r="P250"/>
  <c r="M250"/>
  <c r="R249"/>
  <c r="Q249"/>
  <c r="P249"/>
  <c r="W249" s="1"/>
  <c r="Y249" s="1"/>
  <c r="M249"/>
  <c r="R248"/>
  <c r="Q248"/>
  <c r="P248"/>
  <c r="W248" s="1"/>
  <c r="Y248" s="1"/>
  <c r="M248"/>
  <c r="R247"/>
  <c r="Q247"/>
  <c r="P247"/>
  <c r="W247" s="1"/>
  <c r="Y247" s="1"/>
  <c r="M247"/>
  <c r="R246"/>
  <c r="Q246"/>
  <c r="P246"/>
  <c r="M246"/>
  <c r="R245"/>
  <c r="Q245"/>
  <c r="P245"/>
  <c r="W245" s="1"/>
  <c r="Y245" s="1"/>
  <c r="M245"/>
  <c r="R244"/>
  <c r="Q244"/>
  <c r="P244"/>
  <c r="M244"/>
  <c r="R243"/>
  <c r="Q243"/>
  <c r="P243"/>
  <c r="W243" s="1"/>
  <c r="Y243" s="1"/>
  <c r="M243"/>
  <c r="R242"/>
  <c r="Q242"/>
  <c r="P242"/>
  <c r="W242" s="1"/>
  <c r="Y242" s="1"/>
  <c r="M242"/>
  <c r="R241"/>
  <c r="Q241"/>
  <c r="P241"/>
  <c r="M241"/>
  <c r="R240"/>
  <c r="Q240"/>
  <c r="P240"/>
  <c r="M240"/>
  <c r="R239"/>
  <c r="Q239"/>
  <c r="P239"/>
  <c r="W239" s="1"/>
  <c r="Y239" s="1"/>
  <c r="M239"/>
  <c r="R238"/>
  <c r="Q238"/>
  <c r="P238"/>
  <c r="M238"/>
  <c r="R237"/>
  <c r="Q237"/>
  <c r="P237"/>
  <c r="M237"/>
  <c r="R236"/>
  <c r="Q236"/>
  <c r="P236"/>
  <c r="W236" s="1"/>
  <c r="Y236" s="1"/>
  <c r="M236"/>
  <c r="R235"/>
  <c r="Q235"/>
  <c r="P235"/>
  <c r="W235" s="1"/>
  <c r="Y235" s="1"/>
  <c r="M235"/>
  <c r="R234"/>
  <c r="Q234"/>
  <c r="P234"/>
  <c r="M234"/>
  <c r="R233"/>
  <c r="Q233"/>
  <c r="P233"/>
  <c r="W233" s="1"/>
  <c r="Y233" s="1"/>
  <c r="M233"/>
  <c r="R232"/>
  <c r="Q232"/>
  <c r="P232"/>
  <c r="M232"/>
  <c r="R231"/>
  <c r="Q231"/>
  <c r="P231"/>
  <c r="W231" s="1"/>
  <c r="Y231" s="1"/>
  <c r="M231"/>
  <c r="R230"/>
  <c r="Q230"/>
  <c r="P230"/>
  <c r="M230"/>
  <c r="R229"/>
  <c r="Q229"/>
  <c r="P229"/>
  <c r="M229"/>
  <c r="R228"/>
  <c r="Q228"/>
  <c r="P228"/>
  <c r="M228"/>
  <c r="R227"/>
  <c r="Q227"/>
  <c r="P227"/>
  <c r="W227" s="1"/>
  <c r="Y227" s="1"/>
  <c r="M227"/>
  <c r="W226"/>
  <c r="Y226" s="1"/>
  <c r="R226"/>
  <c r="Q226"/>
  <c r="P226"/>
  <c r="M226"/>
  <c r="R225"/>
  <c r="Q225"/>
  <c r="P225"/>
  <c r="M225"/>
  <c r="R224"/>
  <c r="Q224"/>
  <c r="P224"/>
  <c r="M224"/>
  <c r="R223"/>
  <c r="Q223"/>
  <c r="P223"/>
  <c r="W223" s="1"/>
  <c r="Y223" s="1"/>
  <c r="M223"/>
  <c r="R222"/>
  <c r="Q222"/>
  <c r="P222"/>
  <c r="M222"/>
  <c r="R221"/>
  <c r="Q221"/>
  <c r="P221"/>
  <c r="M221"/>
  <c r="R220"/>
  <c r="Q220"/>
  <c r="P220"/>
  <c r="W220" s="1"/>
  <c r="Y220" s="1"/>
  <c r="M220"/>
  <c r="R219"/>
  <c r="Q219"/>
  <c r="P219"/>
  <c r="W219" s="1"/>
  <c r="Y219" s="1"/>
  <c r="M219"/>
  <c r="R218"/>
  <c r="Q218"/>
  <c r="P218"/>
  <c r="M218"/>
  <c r="R217"/>
  <c r="Q217"/>
  <c r="P217"/>
  <c r="W217" s="1"/>
  <c r="Y217" s="1"/>
  <c r="M217"/>
  <c r="R216"/>
  <c r="Q216"/>
  <c r="P216"/>
  <c r="M216"/>
  <c r="R215"/>
  <c r="Q215"/>
  <c r="P215"/>
  <c r="W215" s="1"/>
  <c r="Y215" s="1"/>
  <c r="M215"/>
  <c r="R214"/>
  <c r="Q214"/>
  <c r="P214"/>
  <c r="M214"/>
  <c r="R213"/>
  <c r="Q213"/>
  <c r="P213"/>
  <c r="M213"/>
  <c r="R212"/>
  <c r="Q212"/>
  <c r="P212"/>
  <c r="M212"/>
  <c r="R211"/>
  <c r="Q211"/>
  <c r="P211"/>
  <c r="W211" s="1"/>
  <c r="Y211" s="1"/>
  <c r="M211"/>
  <c r="R210"/>
  <c r="Q210"/>
  <c r="P210"/>
  <c r="W210" s="1"/>
  <c r="Y210" s="1"/>
  <c r="M210"/>
  <c r="R209"/>
  <c r="Q209"/>
  <c r="P209"/>
  <c r="W209" s="1"/>
  <c r="Y209" s="1"/>
  <c r="M209"/>
  <c r="R208"/>
  <c r="Q208"/>
  <c r="P208"/>
  <c r="M208"/>
  <c r="R207"/>
  <c r="Q207"/>
  <c r="P207"/>
  <c r="W207" s="1"/>
  <c r="Y207" s="1"/>
  <c r="M207"/>
  <c r="R206"/>
  <c r="Q206"/>
  <c r="P206"/>
  <c r="M206"/>
  <c r="R205"/>
  <c r="Q205"/>
  <c r="P205"/>
  <c r="M205"/>
  <c r="R204"/>
  <c r="Q204"/>
  <c r="P204"/>
  <c r="W204" s="1"/>
  <c r="Y204" s="1"/>
  <c r="M204"/>
  <c r="R203"/>
  <c r="Q203"/>
  <c r="V203" s="1"/>
  <c r="P203"/>
  <c r="W203" s="1"/>
  <c r="Y203" s="1"/>
  <c r="M203"/>
  <c r="R202"/>
  <c r="Q202"/>
  <c r="P202"/>
  <c r="M202"/>
  <c r="R201"/>
  <c r="Q201"/>
  <c r="P201"/>
  <c r="W201" s="1"/>
  <c r="Y201" s="1"/>
  <c r="M201"/>
  <c r="R200"/>
  <c r="Q200"/>
  <c r="P200"/>
  <c r="M200"/>
  <c r="R199"/>
  <c r="Q199"/>
  <c r="P199"/>
  <c r="W199" s="1"/>
  <c r="Y199" s="1"/>
  <c r="M199"/>
  <c r="R198"/>
  <c r="Q198"/>
  <c r="P198"/>
  <c r="M198"/>
  <c r="R197"/>
  <c r="Q197"/>
  <c r="P197"/>
  <c r="M197"/>
  <c r="R196"/>
  <c r="Q196"/>
  <c r="P196"/>
  <c r="M196"/>
  <c r="R195"/>
  <c r="Q195"/>
  <c r="P195"/>
  <c r="W195" s="1"/>
  <c r="Y195" s="1"/>
  <c r="M195"/>
  <c r="R194"/>
  <c r="Q194"/>
  <c r="P194"/>
  <c r="W194" s="1"/>
  <c r="Y194" s="1"/>
  <c r="M194"/>
  <c r="R193"/>
  <c r="Q193"/>
  <c r="P193"/>
  <c r="M193"/>
  <c r="R192"/>
  <c r="Q192"/>
  <c r="P192"/>
  <c r="M192"/>
  <c r="R191"/>
  <c r="Q191"/>
  <c r="P191"/>
  <c r="W191" s="1"/>
  <c r="Y191" s="1"/>
  <c r="M191"/>
  <c r="R190"/>
  <c r="Q190"/>
  <c r="P190"/>
  <c r="W190" s="1"/>
  <c r="Y190" s="1"/>
  <c r="M190"/>
  <c r="R189"/>
  <c r="Q189"/>
  <c r="P189"/>
  <c r="M189"/>
  <c r="R188"/>
  <c r="Q188"/>
  <c r="P188"/>
  <c r="W188" s="1"/>
  <c r="Y188" s="1"/>
  <c r="M188"/>
  <c r="R187"/>
  <c r="Q187"/>
  <c r="P187"/>
  <c r="W187" s="1"/>
  <c r="Y187" s="1"/>
  <c r="M187"/>
  <c r="R186"/>
  <c r="Q186"/>
  <c r="P186"/>
  <c r="M186"/>
  <c r="R185"/>
  <c r="Q185"/>
  <c r="P185"/>
  <c r="W185" s="1"/>
  <c r="Y185" s="1"/>
  <c r="M185"/>
  <c r="R184"/>
  <c r="Q184"/>
  <c r="P184"/>
  <c r="W184" s="1"/>
  <c r="Y184" s="1"/>
  <c r="M184"/>
  <c r="R183"/>
  <c r="Q183"/>
  <c r="P183"/>
  <c r="W183" s="1"/>
  <c r="Y183" s="1"/>
  <c r="M183"/>
  <c r="R182"/>
  <c r="Q182"/>
  <c r="P182"/>
  <c r="M182"/>
  <c r="R181"/>
  <c r="Q181"/>
  <c r="P181"/>
  <c r="W181" s="1"/>
  <c r="Y181" s="1"/>
  <c r="M181"/>
  <c r="R180"/>
  <c r="Q180"/>
  <c r="P180"/>
  <c r="M180"/>
  <c r="R179"/>
  <c r="Q179"/>
  <c r="P179"/>
  <c r="W179" s="1"/>
  <c r="Y179" s="1"/>
  <c r="M179"/>
  <c r="R178"/>
  <c r="Q178"/>
  <c r="P178"/>
  <c r="W178" s="1"/>
  <c r="Y178" s="1"/>
  <c r="M178"/>
  <c r="R177"/>
  <c r="Q177"/>
  <c r="P177"/>
  <c r="M177"/>
  <c r="R176"/>
  <c r="Q176"/>
  <c r="P176"/>
  <c r="M176"/>
  <c r="R175"/>
  <c r="Q175"/>
  <c r="P175"/>
  <c r="W175" s="1"/>
  <c r="Y175" s="1"/>
  <c r="M175"/>
  <c r="R174"/>
  <c r="Q174"/>
  <c r="P174"/>
  <c r="M174"/>
  <c r="R173"/>
  <c r="Q173"/>
  <c r="P173"/>
  <c r="M173"/>
  <c r="R172"/>
  <c r="Q172"/>
  <c r="P172"/>
  <c r="W172" s="1"/>
  <c r="Y172" s="1"/>
  <c r="M172"/>
  <c r="R171"/>
  <c r="Q171"/>
  <c r="P171"/>
  <c r="W171" s="1"/>
  <c r="Y171" s="1"/>
  <c r="M171"/>
  <c r="R170"/>
  <c r="Q170"/>
  <c r="P170"/>
  <c r="M170"/>
  <c r="R169"/>
  <c r="Q169"/>
  <c r="P169"/>
  <c r="W169" s="1"/>
  <c r="Y169" s="1"/>
  <c r="M169"/>
  <c r="R168"/>
  <c r="Q168"/>
  <c r="P168"/>
  <c r="M168"/>
  <c r="R167"/>
  <c r="Q167"/>
  <c r="P167"/>
  <c r="W167" s="1"/>
  <c r="Y167" s="1"/>
  <c r="M167"/>
  <c r="R166"/>
  <c r="Q166"/>
  <c r="P166"/>
  <c r="M166"/>
  <c r="R165"/>
  <c r="Q165"/>
  <c r="P165"/>
  <c r="M165"/>
  <c r="R164"/>
  <c r="Q164"/>
  <c r="P164"/>
  <c r="R163"/>
  <c r="Q163"/>
  <c r="P163"/>
  <c r="M163"/>
  <c r="R162"/>
  <c r="Q162"/>
  <c r="P162"/>
  <c r="W162" s="1"/>
  <c r="Y162" s="1"/>
  <c r="M162"/>
  <c r="R161"/>
  <c r="Q161"/>
  <c r="P161"/>
  <c r="W161" s="1"/>
  <c r="Y161" s="1"/>
  <c r="M161"/>
  <c r="R160"/>
  <c r="Q160"/>
  <c r="P160"/>
  <c r="W160" s="1"/>
  <c r="Y160" s="1"/>
  <c r="M160"/>
  <c r="R159"/>
  <c r="Q159"/>
  <c r="P159"/>
  <c r="R158"/>
  <c r="Q158"/>
  <c r="P158"/>
  <c r="M158"/>
  <c r="R157"/>
  <c r="Q157"/>
  <c r="P157"/>
  <c r="W157" s="1"/>
  <c r="Y157" s="1"/>
  <c r="M157"/>
  <c r="R156"/>
  <c r="Q156"/>
  <c r="P156"/>
  <c r="W156" s="1"/>
  <c r="Y156" s="1"/>
  <c r="M156"/>
  <c r="R155"/>
  <c r="Q155"/>
  <c r="P155"/>
  <c r="M155"/>
  <c r="R154"/>
  <c r="Q154"/>
  <c r="P154"/>
  <c r="W154" s="1"/>
  <c r="Y154" s="1"/>
  <c r="M154"/>
  <c r="R153"/>
  <c r="Q153"/>
  <c r="P153"/>
  <c r="W153" s="1"/>
  <c r="Y153" s="1"/>
  <c r="M153"/>
  <c r="R152"/>
  <c r="Q152"/>
  <c r="P152"/>
  <c r="M152"/>
  <c r="R151"/>
  <c r="Q151"/>
  <c r="P151"/>
  <c r="W151" s="1"/>
  <c r="Y151" s="1"/>
  <c r="M151"/>
  <c r="R150"/>
  <c r="Q150"/>
  <c r="P150"/>
  <c r="W150" s="1"/>
  <c r="Y150" s="1"/>
  <c r="M150"/>
  <c r="R149"/>
  <c r="Q149"/>
  <c r="P149"/>
  <c r="W149" s="1"/>
  <c r="Y149" s="1"/>
  <c r="M149"/>
  <c r="R148"/>
  <c r="Q148"/>
  <c r="P148"/>
  <c r="M148"/>
  <c r="R147"/>
  <c r="Q147"/>
  <c r="P147"/>
  <c r="W147" s="1"/>
  <c r="Y147" s="1"/>
  <c r="M147"/>
  <c r="R146"/>
  <c r="Q146"/>
  <c r="P146"/>
  <c r="W146" s="1"/>
  <c r="Y146" s="1"/>
  <c r="M146"/>
  <c r="R145"/>
  <c r="Q145"/>
  <c r="P145"/>
  <c r="W145" s="1"/>
  <c r="Y145" s="1"/>
  <c r="M145"/>
  <c r="R144"/>
  <c r="Q144"/>
  <c r="P144"/>
  <c r="M144"/>
  <c r="R143"/>
  <c r="Q143"/>
  <c r="P143"/>
  <c r="M143"/>
  <c r="R142"/>
  <c r="Q142"/>
  <c r="P142"/>
  <c r="M142"/>
  <c r="R141"/>
  <c r="Q141"/>
  <c r="V141" s="1"/>
  <c r="X141" s="1"/>
  <c r="Z141" s="1"/>
  <c r="P141"/>
  <c r="W141" s="1"/>
  <c r="Y141" s="1"/>
  <c r="M141"/>
  <c r="R140"/>
  <c r="Q140"/>
  <c r="P140"/>
  <c r="M140"/>
  <c r="R139"/>
  <c r="Q139"/>
  <c r="P139"/>
  <c r="M139"/>
  <c r="R138"/>
  <c r="Q138"/>
  <c r="P138"/>
  <c r="W138" s="1"/>
  <c r="Y138" s="1"/>
  <c r="M138"/>
  <c r="R137"/>
  <c r="Q137"/>
  <c r="P137"/>
  <c r="W137" s="1"/>
  <c r="Y137" s="1"/>
  <c r="M137"/>
  <c r="R136"/>
  <c r="Q136"/>
  <c r="P136"/>
  <c r="M136"/>
  <c r="Z135"/>
  <c r="R135"/>
  <c r="Q135"/>
  <c r="P135"/>
  <c r="M135"/>
  <c r="R134"/>
  <c r="Q134"/>
  <c r="P134"/>
  <c r="W134" s="1"/>
  <c r="Y134" s="1"/>
  <c r="M134"/>
  <c r="R133"/>
  <c r="Q133"/>
  <c r="P133"/>
  <c r="M133"/>
  <c r="R132"/>
  <c r="Q132"/>
  <c r="P132"/>
  <c r="M132"/>
  <c r="R131"/>
  <c r="Q131"/>
  <c r="P131"/>
  <c r="W131" s="1"/>
  <c r="Y131" s="1"/>
  <c r="M131"/>
  <c r="R130"/>
  <c r="Q130"/>
  <c r="P130"/>
  <c r="W130" s="1"/>
  <c r="Y130" s="1"/>
  <c r="M130"/>
  <c r="R129"/>
  <c r="Q129"/>
  <c r="P129"/>
  <c r="M129"/>
  <c r="R128"/>
  <c r="Q128"/>
  <c r="P128"/>
  <c r="W128" s="1"/>
  <c r="Y128" s="1"/>
  <c r="M128"/>
  <c r="R127"/>
  <c r="Q127"/>
  <c r="P127"/>
  <c r="M127"/>
  <c r="R126"/>
  <c r="Q126"/>
  <c r="P126"/>
  <c r="W126" s="1"/>
  <c r="Y126" s="1"/>
  <c r="M126"/>
  <c r="R125"/>
  <c r="Q125"/>
  <c r="P125"/>
  <c r="M125"/>
  <c r="R124"/>
  <c r="Q124"/>
  <c r="P124"/>
  <c r="M124"/>
  <c r="R123"/>
  <c r="Q123"/>
  <c r="P123"/>
  <c r="M123"/>
  <c r="R122"/>
  <c r="Q122"/>
  <c r="P122"/>
  <c r="W122" s="1"/>
  <c r="Y122" s="1"/>
  <c r="M122"/>
  <c r="R121"/>
  <c r="Q121"/>
  <c r="P121"/>
  <c r="W121" s="1"/>
  <c r="Y121" s="1"/>
  <c r="M121"/>
  <c r="R120"/>
  <c r="Q120"/>
  <c r="P120"/>
  <c r="M120"/>
  <c r="R119"/>
  <c r="Q119"/>
  <c r="P119"/>
  <c r="M119"/>
  <c r="R118"/>
  <c r="Q118"/>
  <c r="P118"/>
  <c r="W118" s="1"/>
  <c r="Y118" s="1"/>
  <c r="M118"/>
  <c r="R117"/>
  <c r="Q117"/>
  <c r="P117"/>
  <c r="M117"/>
  <c r="R116"/>
  <c r="Q116"/>
  <c r="P116"/>
  <c r="M116"/>
  <c r="R115"/>
  <c r="Q115"/>
  <c r="P115"/>
  <c r="W115" s="1"/>
  <c r="Y115" s="1"/>
  <c r="M115"/>
  <c r="R114"/>
  <c r="Q114"/>
  <c r="P114"/>
  <c r="W114" s="1"/>
  <c r="Y114" s="1"/>
  <c r="M114"/>
  <c r="R113"/>
  <c r="Q113"/>
  <c r="P113"/>
  <c r="M113"/>
  <c r="R112"/>
  <c r="Q112"/>
  <c r="P112"/>
  <c r="W112" s="1"/>
  <c r="Y112" s="1"/>
  <c r="M112"/>
  <c r="R111"/>
  <c r="Q111"/>
  <c r="P111"/>
  <c r="M111"/>
  <c r="Y110"/>
  <c r="R110"/>
  <c r="Q110"/>
  <c r="P110"/>
  <c r="W110" s="1"/>
  <c r="M110"/>
  <c r="R109"/>
  <c r="Q109"/>
  <c r="P109"/>
  <c r="M109"/>
  <c r="R108"/>
  <c r="Q108"/>
  <c r="P108"/>
  <c r="M108"/>
  <c r="R107"/>
  <c r="Q107"/>
  <c r="P107"/>
  <c r="M107"/>
  <c r="R106"/>
  <c r="Q106"/>
  <c r="P106"/>
  <c r="W106" s="1"/>
  <c r="Y106" s="1"/>
  <c r="M106"/>
  <c r="R105"/>
  <c r="Q105"/>
  <c r="P105"/>
  <c r="W105" s="1"/>
  <c r="Y105" s="1"/>
  <c r="M105"/>
  <c r="R104"/>
  <c r="Q104"/>
  <c r="P104"/>
  <c r="M104"/>
  <c r="R103"/>
  <c r="Q103"/>
  <c r="P103"/>
  <c r="M103"/>
  <c r="R102"/>
  <c r="Q102"/>
  <c r="P102"/>
  <c r="W102" s="1"/>
  <c r="Y102" s="1"/>
  <c r="M102"/>
  <c r="R101"/>
  <c r="Q101"/>
  <c r="P101"/>
  <c r="M101"/>
  <c r="R100"/>
  <c r="Q100"/>
  <c r="P100"/>
  <c r="M100"/>
  <c r="R99"/>
  <c r="Q99"/>
  <c r="P99"/>
  <c r="W99" s="1"/>
  <c r="Y99" s="1"/>
  <c r="M99"/>
  <c r="R98"/>
  <c r="Q98"/>
  <c r="P98"/>
  <c r="W98" s="1"/>
  <c r="Y98" s="1"/>
  <c r="M98"/>
  <c r="R97"/>
  <c r="Q97"/>
  <c r="P97"/>
  <c r="M97"/>
  <c r="R96"/>
  <c r="Q96"/>
  <c r="P96"/>
  <c r="W96" s="1"/>
  <c r="Y96" s="1"/>
  <c r="M96"/>
  <c r="R95"/>
  <c r="Q95"/>
  <c r="P95"/>
  <c r="M95"/>
  <c r="R94"/>
  <c r="Q94"/>
  <c r="P94"/>
  <c r="W94" s="1"/>
  <c r="Y94" s="1"/>
  <c r="M94"/>
  <c r="R93"/>
  <c r="Q93"/>
  <c r="P93"/>
  <c r="M93"/>
  <c r="R92"/>
  <c r="Q92"/>
  <c r="P92"/>
  <c r="M92"/>
  <c r="R91"/>
  <c r="Q91"/>
  <c r="P91"/>
  <c r="M91"/>
  <c r="R90"/>
  <c r="Q90"/>
  <c r="V90" s="1"/>
  <c r="P90"/>
  <c r="W90" s="1"/>
  <c r="Y90" s="1"/>
  <c r="M90"/>
  <c r="AK89"/>
  <c r="S89"/>
  <c r="R89"/>
  <c r="Q89"/>
  <c r="P89"/>
  <c r="W89" s="1"/>
  <c r="Y89" s="1"/>
  <c r="M89"/>
  <c r="AK88"/>
  <c r="S88"/>
  <c r="R88"/>
  <c r="Q88"/>
  <c r="P88"/>
  <c r="M88"/>
  <c r="AK87"/>
  <c r="S87"/>
  <c r="R87"/>
  <c r="Q87"/>
  <c r="P87"/>
  <c r="M87"/>
  <c r="AK86"/>
  <c r="S86"/>
  <c r="R86"/>
  <c r="Q86"/>
  <c r="P86"/>
  <c r="T86" s="1"/>
  <c r="M86"/>
  <c r="AK85"/>
  <c r="S85"/>
  <c r="R85"/>
  <c r="Q85"/>
  <c r="P85"/>
  <c r="W85" s="1"/>
  <c r="Y85" s="1"/>
  <c r="M85"/>
  <c r="AK84"/>
  <c r="S84"/>
  <c r="R84"/>
  <c r="Q84"/>
  <c r="P84"/>
  <c r="M84"/>
  <c r="AK83"/>
  <c r="S83"/>
  <c r="Q83"/>
  <c r="P83"/>
  <c r="M83"/>
  <c r="AK82"/>
  <c r="S82"/>
  <c r="Q82"/>
  <c r="P82"/>
  <c r="W82" s="1"/>
  <c r="Y82" s="1"/>
  <c r="M82"/>
  <c r="AK81"/>
  <c r="S81"/>
  <c r="R81"/>
  <c r="Q81"/>
  <c r="P81"/>
  <c r="T81" s="1"/>
  <c r="M81"/>
  <c r="AK80"/>
  <c r="S80"/>
  <c r="R80"/>
  <c r="Q80"/>
  <c r="P80"/>
  <c r="W80" s="1"/>
  <c r="Y80" s="1"/>
  <c r="M80"/>
  <c r="AK79"/>
  <c r="S79"/>
  <c r="R79"/>
  <c r="Q79"/>
  <c r="P79"/>
  <c r="W79" s="1"/>
  <c r="Y79" s="1"/>
  <c r="M79"/>
  <c r="AK78"/>
  <c r="S78"/>
  <c r="R78"/>
  <c r="Q78"/>
  <c r="P78"/>
  <c r="M78"/>
  <c r="AK77"/>
  <c r="S77"/>
  <c r="R77"/>
  <c r="Q77"/>
  <c r="P77"/>
  <c r="M77"/>
  <c r="AK76"/>
  <c r="S76"/>
  <c r="R76"/>
  <c r="Q76"/>
  <c r="P76"/>
  <c r="W76" s="1"/>
  <c r="Y76" s="1"/>
  <c r="M76"/>
  <c r="AK75"/>
  <c r="S75"/>
  <c r="R75"/>
  <c r="Q75"/>
  <c r="P75"/>
  <c r="W75" s="1"/>
  <c r="Y75" s="1"/>
  <c r="M75"/>
  <c r="AK74"/>
  <c r="S74"/>
  <c r="R74"/>
  <c r="Q74"/>
  <c r="P74"/>
  <c r="M74"/>
  <c r="AK73"/>
  <c r="S73"/>
  <c r="R73"/>
  <c r="Q73"/>
  <c r="P73"/>
  <c r="T73" s="1"/>
  <c r="M73"/>
  <c r="AK72"/>
  <c r="S72"/>
  <c r="R72"/>
  <c r="Q72"/>
  <c r="P72"/>
  <c r="W72" s="1"/>
  <c r="Y72" s="1"/>
  <c r="M72"/>
  <c r="AK71"/>
  <c r="S71"/>
  <c r="R71"/>
  <c r="Q71"/>
  <c r="P71"/>
  <c r="W71" s="1"/>
  <c r="Y71" s="1"/>
  <c r="M71"/>
  <c r="AK70"/>
  <c r="S70"/>
  <c r="R70"/>
  <c r="Q70"/>
  <c r="P70"/>
  <c r="M70"/>
  <c r="AK69"/>
  <c r="S69"/>
  <c r="R69"/>
  <c r="Q69"/>
  <c r="P69"/>
  <c r="M69"/>
  <c r="AK68"/>
  <c r="S68"/>
  <c r="R68"/>
  <c r="Q68"/>
  <c r="P68"/>
  <c r="W68" s="1"/>
  <c r="Y68" s="1"/>
  <c r="M68"/>
  <c r="T67"/>
  <c r="S67"/>
  <c r="R67"/>
  <c r="Q67"/>
  <c r="P67"/>
  <c r="W67" s="1"/>
  <c r="Y67" s="1"/>
  <c r="M67"/>
  <c r="T66"/>
  <c r="S66"/>
  <c r="R66"/>
  <c r="Q66"/>
  <c r="P66"/>
  <c r="W66" s="1"/>
  <c r="Y66" s="1"/>
  <c r="M66"/>
  <c r="T65"/>
  <c r="S65"/>
  <c r="R65"/>
  <c r="Q65"/>
  <c r="P65"/>
  <c r="W65" s="1"/>
  <c r="Y65" s="1"/>
  <c r="M65"/>
  <c r="T64"/>
  <c r="S64"/>
  <c r="R64"/>
  <c r="Q64"/>
  <c r="P64"/>
  <c r="W64" s="1"/>
  <c r="Y64" s="1"/>
  <c r="M64"/>
  <c r="T63"/>
  <c r="S63"/>
  <c r="R63"/>
  <c r="Q63"/>
  <c r="P63"/>
  <c r="W63" s="1"/>
  <c r="Y63" s="1"/>
  <c r="M63"/>
  <c r="T62"/>
  <c r="S62"/>
  <c r="R62"/>
  <c r="Q62"/>
  <c r="P62"/>
  <c r="W62" s="1"/>
  <c r="Y62" s="1"/>
  <c r="M62"/>
  <c r="T61"/>
  <c r="S61"/>
  <c r="R61"/>
  <c r="Q61"/>
  <c r="P61"/>
  <c r="W61" s="1"/>
  <c r="Y61" s="1"/>
  <c r="M61"/>
  <c r="T60"/>
  <c r="S60"/>
  <c r="R60"/>
  <c r="Q60"/>
  <c r="P60"/>
  <c r="W60" s="1"/>
  <c r="Y60" s="1"/>
  <c r="M60"/>
  <c r="T59"/>
  <c r="S59"/>
  <c r="R59"/>
  <c r="Q59"/>
  <c r="P59"/>
  <c r="W59" s="1"/>
  <c r="Y59" s="1"/>
  <c r="M59"/>
  <c r="T58"/>
  <c r="S58"/>
  <c r="R58"/>
  <c r="Q58"/>
  <c r="P58"/>
  <c r="W58" s="1"/>
  <c r="Y58" s="1"/>
  <c r="M58"/>
  <c r="T57"/>
  <c r="S57"/>
  <c r="R57"/>
  <c r="Q57"/>
  <c r="P57"/>
  <c r="W57" s="1"/>
  <c r="Y57" s="1"/>
  <c r="M57"/>
  <c r="T56"/>
  <c r="S56"/>
  <c r="R56"/>
  <c r="Q56"/>
  <c r="P56"/>
  <c r="W56" s="1"/>
  <c r="Y56" s="1"/>
  <c r="M56"/>
  <c r="W55"/>
  <c r="Y55" s="1"/>
  <c r="T55"/>
  <c r="S55"/>
  <c r="R55"/>
  <c r="Q55"/>
  <c r="P55"/>
  <c r="M55"/>
  <c r="T54"/>
  <c r="S54"/>
  <c r="R54"/>
  <c r="Q54"/>
  <c r="P54"/>
  <c r="W54" s="1"/>
  <c r="Y54" s="1"/>
  <c r="M54"/>
  <c r="T53"/>
  <c r="S53"/>
  <c r="R53"/>
  <c r="Q53"/>
  <c r="P53"/>
  <c r="W53" s="1"/>
  <c r="Y53" s="1"/>
  <c r="M53"/>
  <c r="T52"/>
  <c r="S52"/>
  <c r="R52"/>
  <c r="Q52"/>
  <c r="P52"/>
  <c r="W52" s="1"/>
  <c r="Y52" s="1"/>
  <c r="M52"/>
  <c r="T51"/>
  <c r="S51"/>
  <c r="R51"/>
  <c r="Q51"/>
  <c r="P51"/>
  <c r="W51" s="1"/>
  <c r="Y51" s="1"/>
  <c r="M51"/>
  <c r="T50"/>
  <c r="S50"/>
  <c r="R50"/>
  <c r="Q50"/>
  <c r="P50"/>
  <c r="W50" s="1"/>
  <c r="Y50" s="1"/>
  <c r="M50"/>
  <c r="T49"/>
  <c r="S49"/>
  <c r="R49"/>
  <c r="Q49"/>
  <c r="P49"/>
  <c r="W49" s="1"/>
  <c r="Y49" s="1"/>
  <c r="M49"/>
  <c r="T48"/>
  <c r="S48"/>
  <c r="R48"/>
  <c r="Q48"/>
  <c r="P48"/>
  <c r="W48" s="1"/>
  <c r="Y48" s="1"/>
  <c r="M48"/>
  <c r="T47"/>
  <c r="S47"/>
  <c r="R47"/>
  <c r="Q47"/>
  <c r="P47"/>
  <c r="W47" s="1"/>
  <c r="Y47" s="1"/>
  <c r="M47"/>
  <c r="T46"/>
  <c r="S46"/>
  <c r="R46"/>
  <c r="Q46"/>
  <c r="P46"/>
  <c r="W46" s="1"/>
  <c r="Y46" s="1"/>
  <c r="M46"/>
  <c r="T45"/>
  <c r="S45"/>
  <c r="R45"/>
  <c r="Q45"/>
  <c r="P45"/>
  <c r="W45" s="1"/>
  <c r="Y45" s="1"/>
  <c r="M45"/>
  <c r="AK44"/>
  <c r="S44"/>
  <c r="R44"/>
  <c r="Q44"/>
  <c r="P44"/>
  <c r="W44" s="1"/>
  <c r="Y44" s="1"/>
  <c r="M44"/>
  <c r="AK43"/>
  <c r="S43"/>
  <c r="R43"/>
  <c r="Q43"/>
  <c r="P43"/>
  <c r="T43" s="1"/>
  <c r="M43"/>
  <c r="AK42"/>
  <c r="S42"/>
  <c r="R42"/>
  <c r="Q42"/>
  <c r="P42"/>
  <c r="M42"/>
  <c r="AK41"/>
  <c r="S41"/>
  <c r="R41"/>
  <c r="Q41"/>
  <c r="P41"/>
  <c r="W41" s="1"/>
  <c r="Y41" s="1"/>
  <c r="M41"/>
  <c r="AK40"/>
  <c r="S40"/>
  <c r="R40"/>
  <c r="Q40"/>
  <c r="P40"/>
  <c r="W40" s="1"/>
  <c r="Y40" s="1"/>
  <c r="M40"/>
  <c r="AK39"/>
  <c r="S39"/>
  <c r="R39"/>
  <c r="Q39"/>
  <c r="P39"/>
  <c r="M39"/>
  <c r="AK38"/>
  <c r="S38"/>
  <c r="R38"/>
  <c r="Q38"/>
  <c r="P38"/>
  <c r="M38"/>
  <c r="AK37"/>
  <c r="S37"/>
  <c r="R37"/>
  <c r="Q37"/>
  <c r="P37"/>
  <c r="W37" s="1"/>
  <c r="Y37" s="1"/>
  <c r="M37"/>
  <c r="AK36"/>
  <c r="S36"/>
  <c r="R36"/>
  <c r="Q36"/>
  <c r="P36"/>
  <c r="W36" s="1"/>
  <c r="Y36" s="1"/>
  <c r="M36"/>
  <c r="AK35"/>
  <c r="S35"/>
  <c r="R35"/>
  <c r="Q35"/>
  <c r="P35"/>
  <c r="M35"/>
  <c r="T34"/>
  <c r="S34"/>
  <c r="R34"/>
  <c r="Q34"/>
  <c r="P34"/>
  <c r="W34" s="1"/>
  <c r="Y34" s="1"/>
  <c r="M34"/>
  <c r="T33"/>
  <c r="S33"/>
  <c r="R33"/>
  <c r="Q33"/>
  <c r="P33"/>
  <c r="W33" s="1"/>
  <c r="Y33" s="1"/>
  <c r="M33"/>
  <c r="AK32"/>
  <c r="S32"/>
  <c r="R32"/>
  <c r="Q32"/>
  <c r="P32"/>
  <c r="W32" s="1"/>
  <c r="Y32" s="1"/>
  <c r="M32"/>
  <c r="AK31"/>
  <c r="S31"/>
  <c r="R31"/>
  <c r="Q31"/>
  <c r="P31"/>
  <c r="T31" s="1"/>
  <c r="M31"/>
  <c r="AK30"/>
  <c r="S30"/>
  <c r="R30"/>
  <c r="Q30"/>
  <c r="P30"/>
  <c r="M30"/>
  <c r="AK29"/>
  <c r="S29"/>
  <c r="R29"/>
  <c r="Q29"/>
  <c r="P29"/>
  <c r="W29" s="1"/>
  <c r="Y29" s="1"/>
  <c r="M29"/>
  <c r="AK28"/>
  <c r="S28"/>
  <c r="R28"/>
  <c r="Q28"/>
  <c r="P28"/>
  <c r="W28" s="1"/>
  <c r="Y28" s="1"/>
  <c r="M28"/>
  <c r="AK27"/>
  <c r="S27"/>
  <c r="R27"/>
  <c r="Q27"/>
  <c r="P27"/>
  <c r="T27" s="1"/>
  <c r="M27"/>
  <c r="AK26"/>
  <c r="S26"/>
  <c r="R26"/>
  <c r="Q26"/>
  <c r="P26"/>
  <c r="M26"/>
  <c r="AK25"/>
  <c r="S25"/>
  <c r="R25"/>
  <c r="Q25"/>
  <c r="P25"/>
  <c r="W25" s="1"/>
  <c r="Y25" s="1"/>
  <c r="M25"/>
  <c r="AK24"/>
  <c r="S24"/>
  <c r="R24"/>
  <c r="Q24"/>
  <c r="P24"/>
  <c r="W24" s="1"/>
  <c r="Y24" s="1"/>
  <c r="M24"/>
  <c r="AK23"/>
  <c r="S23"/>
  <c r="R23"/>
  <c r="Q23"/>
  <c r="P23"/>
  <c r="M23"/>
  <c r="AK22"/>
  <c r="S22"/>
  <c r="R22"/>
  <c r="Q22"/>
  <c r="P22"/>
  <c r="M22"/>
  <c r="AK21"/>
  <c r="S21"/>
  <c r="R21"/>
  <c r="Q21"/>
  <c r="P21"/>
  <c r="W21" s="1"/>
  <c r="Y21" s="1"/>
  <c r="M21"/>
  <c r="AK20"/>
  <c r="S20"/>
  <c r="R20"/>
  <c r="Q20"/>
  <c r="P20"/>
  <c r="W20" s="1"/>
  <c r="Y20" s="1"/>
  <c r="M20"/>
  <c r="AK19"/>
  <c r="S19"/>
  <c r="R19"/>
  <c r="Q19"/>
  <c r="P19"/>
  <c r="M19"/>
  <c r="T18"/>
  <c r="S18"/>
  <c r="R18"/>
  <c r="Q18"/>
  <c r="P18"/>
  <c r="W18" s="1"/>
  <c r="Y18" s="1"/>
  <c r="M18"/>
  <c r="T17"/>
  <c r="S17"/>
  <c r="R17"/>
  <c r="Q17"/>
  <c r="P17"/>
  <c r="W17" s="1"/>
  <c r="Y17" s="1"/>
  <c r="M17"/>
  <c r="T16"/>
  <c r="S16"/>
  <c r="R16"/>
  <c r="Q16"/>
  <c r="P16"/>
  <c r="W16" s="1"/>
  <c r="Y16" s="1"/>
  <c r="M16"/>
  <c r="T15"/>
  <c r="S15"/>
  <c r="R15"/>
  <c r="Q15"/>
  <c r="P15"/>
  <c r="W15" s="1"/>
  <c r="Y15" s="1"/>
  <c r="M15"/>
  <c r="AB14"/>
  <c r="T14"/>
  <c r="S14"/>
  <c r="R14"/>
  <c r="Q14"/>
  <c r="P14"/>
  <c r="W14" s="1"/>
  <c r="Y14" s="1"/>
  <c r="M14"/>
  <c r="T13"/>
  <c r="S13"/>
  <c r="R13"/>
  <c r="Q13"/>
  <c r="P13"/>
  <c r="W13" s="1"/>
  <c r="Y13" s="1"/>
  <c r="M13"/>
  <c r="T12"/>
  <c r="S12"/>
  <c r="R12"/>
  <c r="Q12"/>
  <c r="P12"/>
  <c r="M12"/>
  <c r="V158" l="1"/>
  <c r="V160"/>
  <c r="X160" s="1"/>
  <c r="Z160" s="1"/>
  <c r="AD160" s="1"/>
  <c r="AE160" s="1"/>
  <c r="V231"/>
  <c r="X231" s="1"/>
  <c r="Z231" s="1"/>
  <c r="V245"/>
  <c r="X245" s="1"/>
  <c r="Z245" s="1"/>
  <c r="W12"/>
  <c r="Y12" s="1"/>
  <c r="V169"/>
  <c r="V187"/>
  <c r="X187" s="1"/>
  <c r="Z187" s="1"/>
  <c r="V216"/>
  <c r="X216" s="1"/>
  <c r="Z216" s="1"/>
  <c r="V252"/>
  <c r="V92"/>
  <c r="X92" s="1"/>
  <c r="Z92" s="1"/>
  <c r="V119"/>
  <c r="X119" s="1"/>
  <c r="Z119" s="1"/>
  <c r="V86"/>
  <c r="X86" s="1"/>
  <c r="Z86" s="1"/>
  <c r="V96"/>
  <c r="V137"/>
  <c r="X137" s="1"/>
  <c r="Z137" s="1"/>
  <c r="AD137" s="1"/>
  <c r="AE137" s="1"/>
  <c r="V164"/>
  <c r="V165"/>
  <c r="V172"/>
  <c r="V183"/>
  <c r="X183" s="1"/>
  <c r="Z183" s="1"/>
  <c r="AD183" s="1"/>
  <c r="AE183" s="1"/>
  <c r="V196"/>
  <c r="X196" s="1"/>
  <c r="Z196" s="1"/>
  <c r="V197"/>
  <c r="X197" s="1"/>
  <c r="Z197" s="1"/>
  <c r="V200"/>
  <c r="V235"/>
  <c r="X235" s="1"/>
  <c r="Z235" s="1"/>
  <c r="AD235" s="1"/>
  <c r="AE235" s="1"/>
  <c r="V47"/>
  <c r="X47" s="1"/>
  <c r="Z47" s="1"/>
  <c r="AD47" s="1"/>
  <c r="AE47" s="1"/>
  <c r="V91"/>
  <c r="X91" s="1"/>
  <c r="Z91" s="1"/>
  <c r="V102"/>
  <c r="X102" s="1"/>
  <c r="Z102" s="1"/>
  <c r="V120"/>
  <c r="X120" s="1"/>
  <c r="Z120" s="1"/>
  <c r="V206"/>
  <c r="V219"/>
  <c r="X219" s="1"/>
  <c r="Z219" s="1"/>
  <c r="AD219" s="1"/>
  <c r="AE219" s="1"/>
  <c r="V232"/>
  <c r="V239"/>
  <c r="X239" s="1"/>
  <c r="Z239" s="1"/>
  <c r="AD239" s="1"/>
  <c r="AE239" s="1"/>
  <c r="V248"/>
  <c r="T83"/>
  <c r="V83" s="1"/>
  <c r="AL83" s="1"/>
  <c r="V115"/>
  <c r="V150"/>
  <c r="X150" s="1"/>
  <c r="Z150" s="1"/>
  <c r="AD150" s="1"/>
  <c r="AE150" s="1"/>
  <c r="V215"/>
  <c r="X215" s="1"/>
  <c r="Z215" s="1"/>
  <c r="AD215" s="1"/>
  <c r="AE215" s="1"/>
  <c r="V222"/>
  <c r="X222" s="1"/>
  <c r="Z222" s="1"/>
  <c r="V263"/>
  <c r="V289"/>
  <c r="X289" s="1"/>
  <c r="Z289" s="1"/>
  <c r="V27"/>
  <c r="X27" s="1"/>
  <c r="Z27" s="1"/>
  <c r="V99"/>
  <c r="V104"/>
  <c r="X104" s="1"/>
  <c r="Z104" s="1"/>
  <c r="V126"/>
  <c r="V127"/>
  <c r="X127" s="1"/>
  <c r="Z127" s="1"/>
  <c r="V132"/>
  <c r="X132" s="1"/>
  <c r="Z132" s="1"/>
  <c r="V133"/>
  <c r="X133" s="1"/>
  <c r="Z133" s="1"/>
  <c r="V138"/>
  <c r="X138" s="1"/>
  <c r="Z138" s="1"/>
  <c r="AD138" s="1"/>
  <c r="AE138" s="1"/>
  <c r="V162"/>
  <c r="V185"/>
  <c r="X185" s="1"/>
  <c r="Z185" s="1"/>
  <c r="AD185" s="1"/>
  <c r="AE185" s="1"/>
  <c r="V191"/>
  <c r="X191" s="1"/>
  <c r="Z191" s="1"/>
  <c r="AD191" s="1"/>
  <c r="AE191" s="1"/>
  <c r="V201"/>
  <c r="X201" s="1"/>
  <c r="Z201" s="1"/>
  <c r="AD201" s="1"/>
  <c r="AE201" s="1"/>
  <c r="V208"/>
  <c r="X208" s="1"/>
  <c r="Z208" s="1"/>
  <c r="V213"/>
  <c r="X213" s="1"/>
  <c r="Z213" s="1"/>
  <c r="V228"/>
  <c r="V229"/>
  <c r="V233"/>
  <c r="V236"/>
  <c r="X236" s="1"/>
  <c r="Z236" s="1"/>
  <c r="AD236" s="1"/>
  <c r="AE236" s="1"/>
  <c r="V247"/>
  <c r="X247" s="1"/>
  <c r="Z247" s="1"/>
  <c r="AD247" s="1"/>
  <c r="AE247" s="1"/>
  <c r="V260"/>
  <c r="X260" s="1"/>
  <c r="Z260" s="1"/>
  <c r="V267"/>
  <c r="V283"/>
  <c r="V286"/>
  <c r="X286" s="1"/>
  <c r="Z286" s="1"/>
  <c r="V110"/>
  <c r="X110" s="1"/>
  <c r="Z110" s="1"/>
  <c r="AD110" s="1"/>
  <c r="AE110" s="1"/>
  <c r="V111"/>
  <c r="V114"/>
  <c r="X114" s="1"/>
  <c r="Z114" s="1"/>
  <c r="AD114" s="1"/>
  <c r="AE114" s="1"/>
  <c r="V116"/>
  <c r="V117"/>
  <c r="X117" s="1"/>
  <c r="Z117" s="1"/>
  <c r="V122"/>
  <c r="X122" s="1"/>
  <c r="Z122" s="1"/>
  <c r="AD122" s="1"/>
  <c r="AE122" s="1"/>
  <c r="V123"/>
  <c r="X123" s="1"/>
  <c r="Z123" s="1"/>
  <c r="V124"/>
  <c r="V128"/>
  <c r="V134"/>
  <c r="X134" s="1"/>
  <c r="Z134" s="1"/>
  <c r="V146"/>
  <c r="V149"/>
  <c r="X149" s="1"/>
  <c r="Z149" s="1"/>
  <c r="AD149" s="1"/>
  <c r="AE149" s="1"/>
  <c r="V153"/>
  <c r="X153" s="1"/>
  <c r="Z153" s="1"/>
  <c r="AD153" s="1"/>
  <c r="AE153" s="1"/>
  <c r="V161"/>
  <c r="V173"/>
  <c r="X173" s="1"/>
  <c r="Z173" s="1"/>
  <c r="V174"/>
  <c r="X174" s="1"/>
  <c r="Z174" s="1"/>
  <c r="V180"/>
  <c r="X180" s="1"/>
  <c r="Z180" s="1"/>
  <c r="V184"/>
  <c r="V192"/>
  <c r="X192" s="1"/>
  <c r="Z192" s="1"/>
  <c r="V204"/>
  <c r="X204" s="1"/>
  <c r="Z204" s="1"/>
  <c r="AD204" s="1"/>
  <c r="AE204" s="1"/>
  <c r="V211"/>
  <c r="X211" s="1"/>
  <c r="Z211" s="1"/>
  <c r="AD211" s="1"/>
  <c r="AE211" s="1"/>
  <c r="V212"/>
  <c r="X212" s="1"/>
  <c r="Z212" s="1"/>
  <c r="V220"/>
  <c r="X220" s="1"/>
  <c r="Z220" s="1"/>
  <c r="AD220" s="1"/>
  <c r="AE220" s="1"/>
  <c r="V223"/>
  <c r="V249"/>
  <c r="X249" s="1"/>
  <c r="Z249" s="1"/>
  <c r="AD249" s="1"/>
  <c r="AE249" s="1"/>
  <c r="V254"/>
  <c r="X254" s="1"/>
  <c r="Z254" s="1"/>
  <c r="V255"/>
  <c r="X255" s="1"/>
  <c r="Z255" s="1"/>
  <c r="AD255" s="1"/>
  <c r="AE255" s="1"/>
  <c r="V265"/>
  <c r="X265" s="1"/>
  <c r="Z265" s="1"/>
  <c r="AD265" s="1"/>
  <c r="AE265" s="1"/>
  <c r="V271"/>
  <c r="X271" s="1"/>
  <c r="Z271" s="1"/>
  <c r="AD271" s="1"/>
  <c r="AE271" s="1"/>
  <c r="V272"/>
  <c r="V277"/>
  <c r="V281"/>
  <c r="V292"/>
  <c r="V293"/>
  <c r="X293" s="1"/>
  <c r="Z293" s="1"/>
  <c r="V73"/>
  <c r="AL73" s="1"/>
  <c r="V81"/>
  <c r="AL81" s="1"/>
  <c r="V103"/>
  <c r="X103" s="1"/>
  <c r="Z103" s="1"/>
  <c r="V130"/>
  <c r="X130" s="1"/>
  <c r="Z130" s="1"/>
  <c r="AD130" s="1"/>
  <c r="AE130" s="1"/>
  <c r="V142"/>
  <c r="X142" s="1"/>
  <c r="Z142" s="1"/>
  <c r="V154"/>
  <c r="X154" s="1"/>
  <c r="Z154" s="1"/>
  <c r="AD154" s="1"/>
  <c r="AE154" s="1"/>
  <c r="V190"/>
  <c r="X190" s="1"/>
  <c r="Z190" s="1"/>
  <c r="AD190" s="1"/>
  <c r="AE190" s="1"/>
  <c r="V207"/>
  <c r="X207" s="1"/>
  <c r="Z207" s="1"/>
  <c r="AD207" s="1"/>
  <c r="AE207" s="1"/>
  <c r="V217"/>
  <c r="AD231"/>
  <c r="AE231" s="1"/>
  <c r="V251"/>
  <c r="X251" s="1"/>
  <c r="Z251" s="1"/>
  <c r="AD251" s="1"/>
  <c r="AE251" s="1"/>
  <c r="V261"/>
  <c r="X261" s="1"/>
  <c r="Z261" s="1"/>
  <c r="V264"/>
  <c r="X264" s="1"/>
  <c r="Z264" s="1"/>
  <c r="V270"/>
  <c r="X270" s="1"/>
  <c r="Z270" s="1"/>
  <c r="V279"/>
  <c r="X279" s="1"/>
  <c r="Z279" s="1"/>
  <c r="AD279" s="1"/>
  <c r="V280"/>
  <c r="X280" s="1"/>
  <c r="Z280" s="1"/>
  <c r="W83"/>
  <c r="Y83" s="1"/>
  <c r="V94"/>
  <c r="X94" s="1"/>
  <c r="Z94" s="1"/>
  <c r="AD94" s="1"/>
  <c r="AE94" s="1"/>
  <c r="V95"/>
  <c r="X95" s="1"/>
  <c r="Z95" s="1"/>
  <c r="V98"/>
  <c r="X98" s="1"/>
  <c r="Z98" s="1"/>
  <c r="AD98" s="1"/>
  <c r="AE98" s="1"/>
  <c r="V100"/>
  <c r="V101"/>
  <c r="X101" s="1"/>
  <c r="Z101" s="1"/>
  <c r="V106"/>
  <c r="X106" s="1"/>
  <c r="Z106" s="1"/>
  <c r="AD106" s="1"/>
  <c r="AE106" s="1"/>
  <c r="V107"/>
  <c r="V108"/>
  <c r="V112"/>
  <c r="X112" s="1"/>
  <c r="Z112" s="1"/>
  <c r="AD112" s="1"/>
  <c r="AE112" s="1"/>
  <c r="V118"/>
  <c r="X118" s="1"/>
  <c r="Z118" s="1"/>
  <c r="AD118" s="1"/>
  <c r="AE118" s="1"/>
  <c r="V131"/>
  <c r="X131" s="1"/>
  <c r="Z131" s="1"/>
  <c r="AD131" s="1"/>
  <c r="AE131" s="1"/>
  <c r="V135"/>
  <c r="V139"/>
  <c r="X139" s="1"/>
  <c r="Z139" s="1"/>
  <c r="V140"/>
  <c r="X140" s="1"/>
  <c r="Z140" s="1"/>
  <c r="V145"/>
  <c r="X145" s="1"/>
  <c r="Z145" s="1"/>
  <c r="AD145" s="1"/>
  <c r="AE145" s="1"/>
  <c r="V151"/>
  <c r="X151" s="1"/>
  <c r="Z151" s="1"/>
  <c r="AD151" s="1"/>
  <c r="AE151" s="1"/>
  <c r="V156"/>
  <c r="X156" s="1"/>
  <c r="Z156" s="1"/>
  <c r="AD156" s="1"/>
  <c r="AE156" s="1"/>
  <c r="V157"/>
  <c r="X157" s="1"/>
  <c r="Z157" s="1"/>
  <c r="AD157" s="1"/>
  <c r="AE157" s="1"/>
  <c r="V167"/>
  <c r="X167" s="1"/>
  <c r="Z167" s="1"/>
  <c r="AD167" s="1"/>
  <c r="V168"/>
  <c r="X168" s="1"/>
  <c r="Z168" s="1"/>
  <c r="V171"/>
  <c r="V175"/>
  <c r="X175" s="1"/>
  <c r="Z175" s="1"/>
  <c r="AD175" s="1"/>
  <c r="AE175" s="1"/>
  <c r="V181"/>
  <c r="X181" s="1"/>
  <c r="Z181" s="1"/>
  <c r="AD181" s="1"/>
  <c r="AE181" s="1"/>
  <c r="V188"/>
  <c r="X188" s="1"/>
  <c r="Z188" s="1"/>
  <c r="AD188" s="1"/>
  <c r="AE188" s="1"/>
  <c r="V199"/>
  <c r="X199" s="1"/>
  <c r="Z199" s="1"/>
  <c r="AD199" s="1"/>
  <c r="AE199" s="1"/>
  <c r="X203"/>
  <c r="Z203" s="1"/>
  <c r="AD203" s="1"/>
  <c r="AE203" s="1"/>
  <c r="W212"/>
  <c r="Y212" s="1"/>
  <c r="V225"/>
  <c r="X225" s="1"/>
  <c r="Z225" s="1"/>
  <c r="V237"/>
  <c r="V238"/>
  <c r="X238" s="1"/>
  <c r="Z238" s="1"/>
  <c r="V244"/>
  <c r="AD245"/>
  <c r="AE245" s="1"/>
  <c r="W254"/>
  <c r="Y254" s="1"/>
  <c r="V256"/>
  <c r="X256" s="1"/>
  <c r="Z256" s="1"/>
  <c r="V268"/>
  <c r="X268" s="1"/>
  <c r="Z268" s="1"/>
  <c r="AD268" s="1"/>
  <c r="AE268" s="1"/>
  <c r="V275"/>
  <c r="X275" s="1"/>
  <c r="Z275" s="1"/>
  <c r="AD275" s="1"/>
  <c r="AE275" s="1"/>
  <c r="V276"/>
  <c r="V284"/>
  <c r="X284" s="1"/>
  <c r="Z284" s="1"/>
  <c r="AD284" s="1"/>
  <c r="V287"/>
  <c r="X287" s="1"/>
  <c r="Z287" s="1"/>
  <c r="AD287" s="1"/>
  <c r="AE287" s="1"/>
  <c r="X165"/>
  <c r="Z165" s="1"/>
  <c r="X200"/>
  <c r="Z200" s="1"/>
  <c r="X232"/>
  <c r="Z232" s="1"/>
  <c r="X90"/>
  <c r="Z90" s="1"/>
  <c r="AD90" s="1"/>
  <c r="AE90" s="1"/>
  <c r="X126"/>
  <c r="Z126" s="1"/>
  <c r="AD126" s="1"/>
  <c r="AE126" s="1"/>
  <c r="X229"/>
  <c r="Z229" s="1"/>
  <c r="X111"/>
  <c r="Z111" s="1"/>
  <c r="X116"/>
  <c r="Z116" s="1"/>
  <c r="X124"/>
  <c r="Z124" s="1"/>
  <c r="X223"/>
  <c r="Z223" s="1"/>
  <c r="AD223" s="1"/>
  <c r="AE223" s="1"/>
  <c r="X277"/>
  <c r="Z277" s="1"/>
  <c r="X100"/>
  <c r="Z100" s="1"/>
  <c r="X107"/>
  <c r="Z107" s="1"/>
  <c r="X108"/>
  <c r="Z108" s="1"/>
  <c r="X99"/>
  <c r="Z99" s="1"/>
  <c r="AD99" s="1"/>
  <c r="AE99" s="1"/>
  <c r="X115"/>
  <c r="Z115" s="1"/>
  <c r="AD115" s="1"/>
  <c r="AE115" s="1"/>
  <c r="X146"/>
  <c r="Z146" s="1"/>
  <c r="AD146" s="1"/>
  <c r="AE146" s="1"/>
  <c r="X158"/>
  <c r="Z158" s="1"/>
  <c r="X161"/>
  <c r="Z161" s="1"/>
  <c r="AD161" s="1"/>
  <c r="AE161" s="1"/>
  <c r="X164"/>
  <c r="Z164" s="1"/>
  <c r="X169"/>
  <c r="Z169" s="1"/>
  <c r="AD169" s="1"/>
  <c r="AE169" s="1"/>
  <c r="V170"/>
  <c r="W170"/>
  <c r="Y170" s="1"/>
  <c r="X172"/>
  <c r="Z172" s="1"/>
  <c r="AD172" s="1"/>
  <c r="AE172" s="1"/>
  <c r="X184"/>
  <c r="Z184" s="1"/>
  <c r="AD184" s="1"/>
  <c r="X228"/>
  <c r="Z228" s="1"/>
  <c r="X233"/>
  <c r="Z233" s="1"/>
  <c r="AD233" s="1"/>
  <c r="V234"/>
  <c r="W234"/>
  <c r="Y234" s="1"/>
  <c r="X248"/>
  <c r="Z248" s="1"/>
  <c r="AD248" s="1"/>
  <c r="AE248" s="1"/>
  <c r="X292"/>
  <c r="Z292" s="1"/>
  <c r="V152"/>
  <c r="W152"/>
  <c r="Y152" s="1"/>
  <c r="X162"/>
  <c r="Z162" s="1"/>
  <c r="AD162" s="1"/>
  <c r="V163"/>
  <c r="W163"/>
  <c r="Y163" s="1"/>
  <c r="V186"/>
  <c r="W186"/>
  <c r="Y186" s="1"/>
  <c r="X244"/>
  <c r="Z244" s="1"/>
  <c r="V250"/>
  <c r="W250"/>
  <c r="Y250" s="1"/>
  <c r="X252"/>
  <c r="Z252" s="1"/>
  <c r="AD252" s="1"/>
  <c r="AE252" s="1"/>
  <c r="X272"/>
  <c r="Z272" s="1"/>
  <c r="V202"/>
  <c r="W202"/>
  <c r="Y202" s="1"/>
  <c r="V266"/>
  <c r="W266"/>
  <c r="Y266" s="1"/>
  <c r="X217"/>
  <c r="Z217" s="1"/>
  <c r="AD217" s="1"/>
  <c r="AE217" s="1"/>
  <c r="V218"/>
  <c r="W218"/>
  <c r="Y218" s="1"/>
  <c r="X276"/>
  <c r="Z276" s="1"/>
  <c r="AD276" s="1"/>
  <c r="AE276" s="1"/>
  <c r="V282"/>
  <c r="W282"/>
  <c r="Y282" s="1"/>
  <c r="W92"/>
  <c r="Y92" s="1"/>
  <c r="W95"/>
  <c r="Y95" s="1"/>
  <c r="W108"/>
  <c r="Y108" s="1"/>
  <c r="W111"/>
  <c r="Y111" s="1"/>
  <c r="W124"/>
  <c r="Y124" s="1"/>
  <c r="W127"/>
  <c r="Y127" s="1"/>
  <c r="W197"/>
  <c r="Y197" s="1"/>
  <c r="W200"/>
  <c r="Y200" s="1"/>
  <c r="X206"/>
  <c r="Z206" s="1"/>
  <c r="W261"/>
  <c r="Y261" s="1"/>
  <c r="W264"/>
  <c r="Y264" s="1"/>
  <c r="W91"/>
  <c r="Y91" s="1"/>
  <c r="V97"/>
  <c r="W101"/>
  <c r="Y101" s="1"/>
  <c r="W104"/>
  <c r="Y104" s="1"/>
  <c r="W107"/>
  <c r="Y107" s="1"/>
  <c r="V113"/>
  <c r="W117"/>
  <c r="Y117" s="1"/>
  <c r="W120"/>
  <c r="Y120" s="1"/>
  <c r="W123"/>
  <c r="Y123" s="1"/>
  <c r="V129"/>
  <c r="W133"/>
  <c r="Y133" s="1"/>
  <c r="V136"/>
  <c r="W140"/>
  <c r="Y140" s="1"/>
  <c r="V143"/>
  <c r="V144"/>
  <c r="V155"/>
  <c r="W164"/>
  <c r="Y164" s="1"/>
  <c r="V177"/>
  <c r="V189"/>
  <c r="W206"/>
  <c r="Y206" s="1"/>
  <c r="W213"/>
  <c r="Y213" s="1"/>
  <c r="W216"/>
  <c r="Y216" s="1"/>
  <c r="W225"/>
  <c r="Y225" s="1"/>
  <c r="V227"/>
  <c r="W228"/>
  <c r="Y228" s="1"/>
  <c r="X237"/>
  <c r="Z237" s="1"/>
  <c r="V241"/>
  <c r="V253"/>
  <c r="W270"/>
  <c r="Y270" s="1"/>
  <c r="W277"/>
  <c r="Y277" s="1"/>
  <c r="AD277" s="1"/>
  <c r="AE277" s="1"/>
  <c r="W280"/>
  <c r="Y280" s="1"/>
  <c r="W289"/>
  <c r="Y289" s="1"/>
  <c r="V291"/>
  <c r="W292"/>
  <c r="Y292" s="1"/>
  <c r="V93"/>
  <c r="X96"/>
  <c r="Z96" s="1"/>
  <c r="AD96" s="1"/>
  <c r="AE96" s="1"/>
  <c r="W97"/>
  <c r="Y97" s="1"/>
  <c r="W100"/>
  <c r="Y100" s="1"/>
  <c r="AD102"/>
  <c r="AE102" s="1"/>
  <c r="W103"/>
  <c r="Y103" s="1"/>
  <c r="V109"/>
  <c r="W113"/>
  <c r="Y113" s="1"/>
  <c r="W116"/>
  <c r="Y116" s="1"/>
  <c r="W119"/>
  <c r="Y119" s="1"/>
  <c r="V125"/>
  <c r="W129"/>
  <c r="Y129" s="1"/>
  <c r="W132"/>
  <c r="Y132" s="1"/>
  <c r="AD134"/>
  <c r="AE134" s="1"/>
  <c r="W135"/>
  <c r="Y135" s="1"/>
  <c r="AD135" s="1"/>
  <c r="W136"/>
  <c r="Y136" s="1"/>
  <c r="W139"/>
  <c r="Y139" s="1"/>
  <c r="AD141"/>
  <c r="AE141" s="1"/>
  <c r="W142"/>
  <c r="Y142" s="1"/>
  <c r="W143"/>
  <c r="Y143" s="1"/>
  <c r="W165"/>
  <c r="Y165" s="1"/>
  <c r="AD165" s="1"/>
  <c r="AE165" s="1"/>
  <c r="W168"/>
  <c r="Y168" s="1"/>
  <c r="W177"/>
  <c r="Y177" s="1"/>
  <c r="V179"/>
  <c r="W180"/>
  <c r="Y180" s="1"/>
  <c r="V193"/>
  <c r="V205"/>
  <c r="W222"/>
  <c r="Y222" s="1"/>
  <c r="V224"/>
  <c r="W229"/>
  <c r="Y229" s="1"/>
  <c r="W232"/>
  <c r="Y232" s="1"/>
  <c r="AD232" s="1"/>
  <c r="AE232" s="1"/>
  <c r="W241"/>
  <c r="Y241" s="1"/>
  <c r="V243"/>
  <c r="W244"/>
  <c r="Y244" s="1"/>
  <c r="V257"/>
  <c r="V269"/>
  <c r="W286"/>
  <c r="Y286" s="1"/>
  <c r="V288"/>
  <c r="W293"/>
  <c r="Y293" s="1"/>
  <c r="W93"/>
  <c r="Y93" s="1"/>
  <c r="V105"/>
  <c r="W109"/>
  <c r="Y109" s="1"/>
  <c r="V121"/>
  <c r="W125"/>
  <c r="Y125" s="1"/>
  <c r="V147"/>
  <c r="W174"/>
  <c r="Y174" s="1"/>
  <c r="V176"/>
  <c r="AD187"/>
  <c r="AE187" s="1"/>
  <c r="W193"/>
  <c r="Y193" s="1"/>
  <c r="V195"/>
  <c r="W196"/>
  <c r="Y196" s="1"/>
  <c r="V209"/>
  <c r="V221"/>
  <c r="W238"/>
  <c r="Y238" s="1"/>
  <c r="V240"/>
  <c r="W257"/>
  <c r="Y257" s="1"/>
  <c r="V259"/>
  <c r="W260"/>
  <c r="Y260" s="1"/>
  <c r="X263"/>
  <c r="Z263" s="1"/>
  <c r="AD263" s="1"/>
  <c r="AE263" s="1"/>
  <c r="V273"/>
  <c r="V285"/>
  <c r="W144"/>
  <c r="Y144" s="1"/>
  <c r="V148"/>
  <c r="W155"/>
  <c r="Y155" s="1"/>
  <c r="W158"/>
  <c r="Y158" s="1"/>
  <c r="AD158" s="1"/>
  <c r="AE158" s="1"/>
  <c r="V159"/>
  <c r="V166"/>
  <c r="W173"/>
  <c r="Y173" s="1"/>
  <c r="W176"/>
  <c r="Y176" s="1"/>
  <c r="V182"/>
  <c r="W189"/>
  <c r="Y189" s="1"/>
  <c r="W192"/>
  <c r="Y192" s="1"/>
  <c r="V198"/>
  <c r="W205"/>
  <c r="Y205" s="1"/>
  <c r="W208"/>
  <c r="Y208" s="1"/>
  <c r="V214"/>
  <c r="W221"/>
  <c r="Y221" s="1"/>
  <c r="W224"/>
  <c r="Y224" s="1"/>
  <c r="V230"/>
  <c r="W237"/>
  <c r="Y237" s="1"/>
  <c r="W240"/>
  <c r="Y240" s="1"/>
  <c r="V246"/>
  <c r="W253"/>
  <c r="Y253" s="1"/>
  <c r="W256"/>
  <c r="Y256" s="1"/>
  <c r="V262"/>
  <c r="W269"/>
  <c r="Y269" s="1"/>
  <c r="W272"/>
  <c r="Y272" s="1"/>
  <c r="V278"/>
  <c r="W285"/>
  <c r="Y285" s="1"/>
  <c r="W288"/>
  <c r="Y288" s="1"/>
  <c r="W148"/>
  <c r="Y148" s="1"/>
  <c r="W159"/>
  <c r="Y159" s="1"/>
  <c r="W166"/>
  <c r="Y166" s="1"/>
  <c r="V178"/>
  <c r="W182"/>
  <c r="Y182" s="1"/>
  <c r="V194"/>
  <c r="W198"/>
  <c r="Y198" s="1"/>
  <c r="V210"/>
  <c r="W214"/>
  <c r="Y214" s="1"/>
  <c r="V226"/>
  <c r="W230"/>
  <c r="Y230" s="1"/>
  <c r="V242"/>
  <c r="W246"/>
  <c r="Y246" s="1"/>
  <c r="V258"/>
  <c r="W262"/>
  <c r="Y262" s="1"/>
  <c r="V274"/>
  <c r="W278"/>
  <c r="Y278" s="1"/>
  <c r="V290"/>
  <c r="W27"/>
  <c r="Y27" s="1"/>
  <c r="W31"/>
  <c r="Y31" s="1"/>
  <c r="W43"/>
  <c r="Y43" s="1"/>
  <c r="V49"/>
  <c r="X49" s="1"/>
  <c r="Z49" s="1"/>
  <c r="AD49" s="1"/>
  <c r="AE49" s="1"/>
  <c r="V54"/>
  <c r="X54" s="1"/>
  <c r="Z54" s="1"/>
  <c r="AD54" s="1"/>
  <c r="V57"/>
  <c r="X57" s="1"/>
  <c r="Z57" s="1"/>
  <c r="AD57" s="1"/>
  <c r="AE57" s="1"/>
  <c r="V62"/>
  <c r="X62" s="1"/>
  <c r="Z62" s="1"/>
  <c r="AD62" s="1"/>
  <c r="AE62" s="1"/>
  <c r="V65"/>
  <c r="X65" s="1"/>
  <c r="Z65" s="1"/>
  <c r="AD65" s="1"/>
  <c r="AE65" s="1"/>
  <c r="W73"/>
  <c r="Y73" s="1"/>
  <c r="W81"/>
  <c r="Y81" s="1"/>
  <c r="V13"/>
  <c r="V17"/>
  <c r="X17" s="1"/>
  <c r="Z17" s="1"/>
  <c r="AD17" s="1"/>
  <c r="AE17" s="1"/>
  <c r="V33"/>
  <c r="X33" s="1"/>
  <c r="Z33" s="1"/>
  <c r="AD33" s="1"/>
  <c r="T35"/>
  <c r="V35" s="1"/>
  <c r="AL35" s="1"/>
  <c r="W35"/>
  <c r="Y35" s="1"/>
  <c r="T38"/>
  <c r="V38" s="1"/>
  <c r="AL38" s="1"/>
  <c r="W38"/>
  <c r="Y38" s="1"/>
  <c r="V48"/>
  <c r="X48" s="1"/>
  <c r="Z48" s="1"/>
  <c r="AD48" s="1"/>
  <c r="V51"/>
  <c r="X51" s="1"/>
  <c r="Z51" s="1"/>
  <c r="AD51" s="1"/>
  <c r="AE51" s="1"/>
  <c r="V56"/>
  <c r="X56" s="1"/>
  <c r="Z56" s="1"/>
  <c r="AD56" s="1"/>
  <c r="AE56" s="1"/>
  <c r="V59"/>
  <c r="X59" s="1"/>
  <c r="Z59" s="1"/>
  <c r="AD59" s="1"/>
  <c r="AE59" s="1"/>
  <c r="V64"/>
  <c r="X64" s="1"/>
  <c r="Z64" s="1"/>
  <c r="AD64" s="1"/>
  <c r="AE64" s="1"/>
  <c r="V67"/>
  <c r="X67" s="1"/>
  <c r="Z67" s="1"/>
  <c r="AD67" s="1"/>
  <c r="AE67" s="1"/>
  <c r="T74"/>
  <c r="V74" s="1"/>
  <c r="X74" s="1"/>
  <c r="Z74" s="1"/>
  <c r="W74"/>
  <c r="Y74" s="1"/>
  <c r="T84"/>
  <c r="V84" s="1"/>
  <c r="AL84" s="1"/>
  <c r="W84"/>
  <c r="Y84" s="1"/>
  <c r="V14"/>
  <c r="X14" s="1"/>
  <c r="Z14" s="1"/>
  <c r="AD14" s="1"/>
  <c r="AE14" s="1"/>
  <c r="T22"/>
  <c r="V22" s="1"/>
  <c r="X22" s="1"/>
  <c r="Z22" s="1"/>
  <c r="W22"/>
  <c r="Y22" s="1"/>
  <c r="T39"/>
  <c r="V39" s="1"/>
  <c r="X39" s="1"/>
  <c r="Z39" s="1"/>
  <c r="W39"/>
  <c r="Y39" s="1"/>
  <c r="V45"/>
  <c r="X45" s="1"/>
  <c r="Z45" s="1"/>
  <c r="AD45" s="1"/>
  <c r="AE45" s="1"/>
  <c r="V50"/>
  <c r="X50" s="1"/>
  <c r="Z50" s="1"/>
  <c r="AD50" s="1"/>
  <c r="AE50" s="1"/>
  <c r="V53"/>
  <c r="V58"/>
  <c r="V61"/>
  <c r="X61" s="1"/>
  <c r="Z61" s="1"/>
  <c r="AD61" s="1"/>
  <c r="AE61" s="1"/>
  <c r="V66"/>
  <c r="X66" s="1"/>
  <c r="Z66" s="1"/>
  <c r="AD66" s="1"/>
  <c r="T69"/>
  <c r="V69" s="1"/>
  <c r="X69" s="1"/>
  <c r="Z69" s="1"/>
  <c r="W69"/>
  <c r="Y69" s="1"/>
  <c r="T77"/>
  <c r="V77" s="1"/>
  <c r="AL77" s="1"/>
  <c r="W77"/>
  <c r="Y77" s="1"/>
  <c r="T82"/>
  <c r="V82" s="1"/>
  <c r="AL82" s="1"/>
  <c r="T87"/>
  <c r="V87" s="1"/>
  <c r="AL87" s="1"/>
  <c r="W87"/>
  <c r="Y87" s="1"/>
  <c r="V16"/>
  <c r="X16" s="1"/>
  <c r="Z16" s="1"/>
  <c r="AD16" s="1"/>
  <c r="AE16" s="1"/>
  <c r="T19"/>
  <c r="V19" s="1"/>
  <c r="AL19" s="1"/>
  <c r="W19"/>
  <c r="Y19" s="1"/>
  <c r="T23"/>
  <c r="V23" s="1"/>
  <c r="W23"/>
  <c r="Y23" s="1"/>
  <c r="T26"/>
  <c r="V26" s="1"/>
  <c r="AL26" s="1"/>
  <c r="W26"/>
  <c r="Y26" s="1"/>
  <c r="T30"/>
  <c r="V30" s="1"/>
  <c r="W30"/>
  <c r="Y30" s="1"/>
  <c r="T42"/>
  <c r="W42"/>
  <c r="Y42" s="1"/>
  <c r="V46"/>
  <c r="X46" s="1"/>
  <c r="Z46" s="1"/>
  <c r="AD46" s="1"/>
  <c r="AE46" s="1"/>
  <c r="V52"/>
  <c r="X52" s="1"/>
  <c r="Z52" s="1"/>
  <c r="AD52" s="1"/>
  <c r="AE52" s="1"/>
  <c r="V55"/>
  <c r="X55" s="1"/>
  <c r="Z55" s="1"/>
  <c r="AD55" s="1"/>
  <c r="AE55" s="1"/>
  <c r="V60"/>
  <c r="X60" s="1"/>
  <c r="Z60" s="1"/>
  <c r="AD60" s="1"/>
  <c r="AE60" s="1"/>
  <c r="V63"/>
  <c r="X63" s="1"/>
  <c r="Z63" s="1"/>
  <c r="AD63" s="1"/>
  <c r="AE63" s="1"/>
  <c r="T70"/>
  <c r="V70" s="1"/>
  <c r="AL70" s="1"/>
  <c r="W70"/>
  <c r="Y70" s="1"/>
  <c r="T78"/>
  <c r="V78" s="1"/>
  <c r="W78"/>
  <c r="Y78" s="1"/>
  <c r="T88"/>
  <c r="V88" s="1"/>
  <c r="AL88" s="1"/>
  <c r="W88"/>
  <c r="Y88" s="1"/>
  <c r="X13"/>
  <c r="Z13" s="1"/>
  <c r="AD13" s="1"/>
  <c r="X81"/>
  <c r="Z81" s="1"/>
  <c r="AD81" s="1"/>
  <c r="AE81" s="1"/>
  <c r="X53"/>
  <c r="Z53" s="1"/>
  <c r="AD53" s="1"/>
  <c r="AE53" s="1"/>
  <c r="AL69"/>
  <c r="X87"/>
  <c r="Z87" s="1"/>
  <c r="T21"/>
  <c r="V21" s="1"/>
  <c r="T24"/>
  <c r="V24" s="1"/>
  <c r="AL27"/>
  <c r="T29"/>
  <c r="V29" s="1"/>
  <c r="T32"/>
  <c r="V32" s="1"/>
  <c r="V34"/>
  <c r="T36"/>
  <c r="V36" s="1"/>
  <c r="AL39"/>
  <c r="V12"/>
  <c r="V18"/>
  <c r="V31"/>
  <c r="V42"/>
  <c r="V43"/>
  <c r="AL43" s="1"/>
  <c r="X73"/>
  <c r="Z73" s="1"/>
  <c r="V15"/>
  <c r="T20"/>
  <c r="V20" s="1"/>
  <c r="AL20" s="1"/>
  <c r="T25"/>
  <c r="V25" s="1"/>
  <c r="AL25" s="1"/>
  <c r="T28"/>
  <c r="V28" s="1"/>
  <c r="T40"/>
  <c r="V40" s="1"/>
  <c r="T37"/>
  <c r="V37" s="1"/>
  <c r="T41"/>
  <c r="V41" s="1"/>
  <c r="T68"/>
  <c r="V68" s="1"/>
  <c r="T72"/>
  <c r="V72" s="1"/>
  <c r="T76"/>
  <c r="V76" s="1"/>
  <c r="T80"/>
  <c r="V80" s="1"/>
  <c r="W86"/>
  <c r="Y86" s="1"/>
  <c r="T44"/>
  <c r="V44" s="1"/>
  <c r="AL44" s="1"/>
  <c r="T71"/>
  <c r="V71" s="1"/>
  <c r="T75"/>
  <c r="V75" s="1"/>
  <c r="T79"/>
  <c r="V79" s="1"/>
  <c r="T85"/>
  <c r="V85" s="1"/>
  <c r="AL85" s="1"/>
  <c r="T89"/>
  <c r="V89" s="1"/>
  <c r="AK8"/>
  <c r="T8"/>
  <c r="S8"/>
  <c r="R8"/>
  <c r="Q8"/>
  <c r="P8"/>
  <c r="W8" s="1"/>
  <c r="Y8" s="1"/>
  <c r="M8"/>
  <c r="AK7"/>
  <c r="T7"/>
  <c r="S7"/>
  <c r="R7"/>
  <c r="Q7"/>
  <c r="P7"/>
  <c r="W7" s="1"/>
  <c r="Y7" s="1"/>
  <c r="M7"/>
  <c r="AK6"/>
  <c r="T6"/>
  <c r="S6"/>
  <c r="R6"/>
  <c r="Q6"/>
  <c r="P6"/>
  <c r="W6" s="1"/>
  <c r="Y6" s="1"/>
  <c r="M6"/>
  <c r="AK5"/>
  <c r="Z5"/>
  <c r="T5"/>
  <c r="T9" s="1"/>
  <c r="S5"/>
  <c r="S9" s="1"/>
  <c r="R5"/>
  <c r="Q5"/>
  <c r="P5"/>
  <c r="P9" s="1"/>
  <c r="M5"/>
  <c r="R9" l="1"/>
  <c r="Q9"/>
  <c r="AD86"/>
  <c r="AD256"/>
  <c r="AE256" s="1"/>
  <c r="AE86"/>
  <c r="X88"/>
  <c r="Z88" s="1"/>
  <c r="AD88" s="1"/>
  <c r="X26"/>
  <c r="Z26" s="1"/>
  <c r="AD26" s="1"/>
  <c r="AE26" s="1"/>
  <c r="AD238"/>
  <c r="AE238" s="1"/>
  <c r="AE135"/>
  <c r="W5"/>
  <c r="W9" s="1"/>
  <c r="AD216"/>
  <c r="AE216" s="1"/>
  <c r="AD91"/>
  <c r="AE91" s="1"/>
  <c r="AD87"/>
  <c r="AE87" s="1"/>
  <c r="AL86"/>
  <c r="AL22"/>
  <c r="AD74"/>
  <c r="AD173"/>
  <c r="AE173" s="1"/>
  <c r="AD222"/>
  <c r="AE222" s="1"/>
  <c r="AD280"/>
  <c r="AE280" s="1"/>
  <c r="AD95"/>
  <c r="AE95" s="1"/>
  <c r="X281"/>
  <c r="Z281" s="1"/>
  <c r="AD281" s="1"/>
  <c r="AE281" s="1"/>
  <c r="AD119"/>
  <c r="AE119" s="1"/>
  <c r="AD174"/>
  <c r="AE174" s="1"/>
  <c r="AD225"/>
  <c r="AE225" s="1"/>
  <c r="X77"/>
  <c r="Z77" s="1"/>
  <c r="AD77" s="1"/>
  <c r="AE77" s="1"/>
  <c r="AE279"/>
  <c r="AD254"/>
  <c r="AE254" s="1"/>
  <c r="AD212"/>
  <c r="AE212" s="1"/>
  <c r="X38"/>
  <c r="Z38" s="1"/>
  <c r="AD38" s="1"/>
  <c r="AE38" s="1"/>
  <c r="AE233"/>
  <c r="X58"/>
  <c r="Z58" s="1"/>
  <c r="AD58" s="1"/>
  <c r="AE58" s="1"/>
  <c r="AD208"/>
  <c r="AE208" s="1"/>
  <c r="AD229"/>
  <c r="AE229" s="1"/>
  <c r="AD132"/>
  <c r="AE132" s="1"/>
  <c r="AD289"/>
  <c r="AE289" s="1"/>
  <c r="AD111"/>
  <c r="AE111" s="1"/>
  <c r="AE162"/>
  <c r="AE48"/>
  <c r="AE184"/>
  <c r="X171"/>
  <c r="Z171" s="1"/>
  <c r="AD171" s="1"/>
  <c r="AE171" s="1"/>
  <c r="AD180"/>
  <c r="AE180" s="1"/>
  <c r="AL78"/>
  <c r="AE33"/>
  <c r="AD27"/>
  <c r="AE27" s="1"/>
  <c r="AD260"/>
  <c r="AE260" s="1"/>
  <c r="AE167"/>
  <c r="AD293"/>
  <c r="AE293" s="1"/>
  <c r="AD139"/>
  <c r="AE139" s="1"/>
  <c r="AD100"/>
  <c r="AE100" s="1"/>
  <c r="AD292"/>
  <c r="AE292" s="1"/>
  <c r="AD164"/>
  <c r="AE164" s="1"/>
  <c r="AE284"/>
  <c r="X267"/>
  <c r="Z267" s="1"/>
  <c r="AD267" s="1"/>
  <c r="AE267" s="1"/>
  <c r="X283"/>
  <c r="Z283" s="1"/>
  <c r="AD283" s="1"/>
  <c r="AE283" s="1"/>
  <c r="AD104"/>
  <c r="AE104" s="1"/>
  <c r="AD127"/>
  <c r="AE127" s="1"/>
  <c r="X78"/>
  <c r="Z78" s="1"/>
  <c r="AD78" s="1"/>
  <c r="AE78" s="1"/>
  <c r="X84"/>
  <c r="Z84" s="1"/>
  <c r="AD84" s="1"/>
  <c r="AE84" s="1"/>
  <c r="AD69"/>
  <c r="AE69" s="1"/>
  <c r="AD39"/>
  <c r="AE39" s="1"/>
  <c r="AE13"/>
  <c r="AD196"/>
  <c r="AE196" s="1"/>
  <c r="AD286"/>
  <c r="AE286" s="1"/>
  <c r="X128"/>
  <c r="Z128" s="1"/>
  <c r="AD128" s="1"/>
  <c r="AE128" s="1"/>
  <c r="AD133"/>
  <c r="AE133" s="1"/>
  <c r="AD120"/>
  <c r="AE120" s="1"/>
  <c r="X121"/>
  <c r="Z121" s="1"/>
  <c r="AD121" s="1"/>
  <c r="AE121" s="1"/>
  <c r="X253"/>
  <c r="Z253" s="1"/>
  <c r="AD253" s="1"/>
  <c r="AE253" s="1"/>
  <c r="X144"/>
  <c r="Z144" s="1"/>
  <c r="AD144" s="1"/>
  <c r="AE144" s="1"/>
  <c r="X274"/>
  <c r="Z274" s="1"/>
  <c r="AD274" s="1"/>
  <c r="AE274" s="1"/>
  <c r="X210"/>
  <c r="Z210" s="1"/>
  <c r="AD210" s="1"/>
  <c r="AE210" s="1"/>
  <c r="X159"/>
  <c r="Z159" s="1"/>
  <c r="AD159" s="1"/>
  <c r="AE159" s="1"/>
  <c r="X273"/>
  <c r="Z273" s="1"/>
  <c r="AD273" s="1"/>
  <c r="AE273" s="1"/>
  <c r="X259"/>
  <c r="Z259" s="1"/>
  <c r="AD259" s="1"/>
  <c r="AE259" s="1"/>
  <c r="X224"/>
  <c r="Z224" s="1"/>
  <c r="AD224" s="1"/>
  <c r="AE224" s="1"/>
  <c r="X205"/>
  <c r="Z205" s="1"/>
  <c r="AD205" s="1"/>
  <c r="AE205" s="1"/>
  <c r="X93"/>
  <c r="Z93" s="1"/>
  <c r="AD93" s="1"/>
  <c r="AE93" s="1"/>
  <c r="X177"/>
  <c r="Z177" s="1"/>
  <c r="X155"/>
  <c r="Z155" s="1"/>
  <c r="AD155" s="1"/>
  <c r="AE155" s="1"/>
  <c r="X136"/>
  <c r="Z136" s="1"/>
  <c r="AD136" s="1"/>
  <c r="AE136" s="1"/>
  <c r="X97"/>
  <c r="Z97" s="1"/>
  <c r="AD97" s="1"/>
  <c r="AE97" s="1"/>
  <c r="X218"/>
  <c r="Z218" s="1"/>
  <c r="AD218" s="1"/>
  <c r="AE218" s="1"/>
  <c r="X266"/>
  <c r="Z266" s="1"/>
  <c r="AD266" s="1"/>
  <c r="AE266" s="1"/>
  <c r="X202"/>
  <c r="Z202" s="1"/>
  <c r="AD202" s="1"/>
  <c r="AE202" s="1"/>
  <c r="X186"/>
  <c r="Z186" s="1"/>
  <c r="AD186" s="1"/>
  <c r="AE186" s="1"/>
  <c r="X152"/>
  <c r="Z152" s="1"/>
  <c r="AD152" s="1"/>
  <c r="AE152" s="1"/>
  <c r="X170"/>
  <c r="Z170" s="1"/>
  <c r="AD170" s="1"/>
  <c r="AE170" s="1"/>
  <c r="X278"/>
  <c r="Z278" s="1"/>
  <c r="AD278" s="1"/>
  <c r="AE278" s="1"/>
  <c r="X262"/>
  <c r="Z262" s="1"/>
  <c r="AD262" s="1"/>
  <c r="AE262" s="1"/>
  <c r="X246"/>
  <c r="Z246" s="1"/>
  <c r="AD246" s="1"/>
  <c r="AE246" s="1"/>
  <c r="X230"/>
  <c r="Z230" s="1"/>
  <c r="X214"/>
  <c r="Z214" s="1"/>
  <c r="AD214" s="1"/>
  <c r="AE214" s="1"/>
  <c r="X198"/>
  <c r="Z198" s="1"/>
  <c r="AD198" s="1"/>
  <c r="AE198" s="1"/>
  <c r="X182"/>
  <c r="Z182" s="1"/>
  <c r="X166"/>
  <c r="Z166" s="1"/>
  <c r="X285"/>
  <c r="Z285" s="1"/>
  <c r="AD285" s="1"/>
  <c r="AE285" s="1"/>
  <c r="X240"/>
  <c r="Z240" s="1"/>
  <c r="AD240" s="1"/>
  <c r="AE240" s="1"/>
  <c r="X221"/>
  <c r="Z221" s="1"/>
  <c r="AD221" s="1"/>
  <c r="AE221" s="1"/>
  <c r="X176"/>
  <c r="Z176" s="1"/>
  <c r="AD176" s="1"/>
  <c r="AE176" s="1"/>
  <c r="X147"/>
  <c r="Z147" s="1"/>
  <c r="AD147" s="1"/>
  <c r="AE147" s="1"/>
  <c r="X105"/>
  <c r="Z105" s="1"/>
  <c r="AD105" s="1"/>
  <c r="AE105" s="1"/>
  <c r="X257"/>
  <c r="Z257" s="1"/>
  <c r="AD257" s="1"/>
  <c r="AE257" s="1"/>
  <c r="X241"/>
  <c r="Z241" s="1"/>
  <c r="AD241" s="1"/>
  <c r="AE241" s="1"/>
  <c r="X227"/>
  <c r="Z227" s="1"/>
  <c r="AD227" s="1"/>
  <c r="AE227" s="1"/>
  <c r="AE113"/>
  <c r="X113"/>
  <c r="Z113" s="1"/>
  <c r="AD166"/>
  <c r="AE166" s="1"/>
  <c r="AD192"/>
  <c r="AE192" s="1"/>
  <c r="AD168"/>
  <c r="AE168" s="1"/>
  <c r="AD113"/>
  <c r="AD107"/>
  <c r="AE107" s="1"/>
  <c r="AD197"/>
  <c r="AE197" s="1"/>
  <c r="AD92"/>
  <c r="AE92" s="1"/>
  <c r="AD182"/>
  <c r="AE182" s="1"/>
  <c r="AD244"/>
  <c r="AE244" s="1"/>
  <c r="AD177"/>
  <c r="AE177" s="1"/>
  <c r="AD142"/>
  <c r="AE142" s="1"/>
  <c r="AD116"/>
  <c r="AE116" s="1"/>
  <c r="AD103"/>
  <c r="AE103" s="1"/>
  <c r="AD206"/>
  <c r="AE206" s="1"/>
  <c r="AD140"/>
  <c r="AE140" s="1"/>
  <c r="AD123"/>
  <c r="AE123" s="1"/>
  <c r="AD101"/>
  <c r="AE101" s="1"/>
  <c r="AD261"/>
  <c r="AE261" s="1"/>
  <c r="AD200"/>
  <c r="AE200" s="1"/>
  <c r="AD108"/>
  <c r="AE108" s="1"/>
  <c r="X193"/>
  <c r="Z193" s="1"/>
  <c r="AD193" s="1"/>
  <c r="AE193" s="1"/>
  <c r="X242"/>
  <c r="Z242" s="1"/>
  <c r="AD242" s="1"/>
  <c r="AE242" s="1"/>
  <c r="X178"/>
  <c r="Z178" s="1"/>
  <c r="AD178" s="1"/>
  <c r="AE178" s="1"/>
  <c r="X148"/>
  <c r="Z148" s="1"/>
  <c r="AD148" s="1"/>
  <c r="AE148" s="1"/>
  <c r="X209"/>
  <c r="Z209" s="1"/>
  <c r="AD209" s="1"/>
  <c r="AE209" s="1"/>
  <c r="X195"/>
  <c r="Z195" s="1"/>
  <c r="AD195" s="1"/>
  <c r="AE195" s="1"/>
  <c r="AE243"/>
  <c r="X243"/>
  <c r="Z243" s="1"/>
  <c r="AD243" s="1"/>
  <c r="X125"/>
  <c r="Z125" s="1"/>
  <c r="AD125" s="1"/>
  <c r="AE125" s="1"/>
  <c r="X290"/>
  <c r="Z290" s="1"/>
  <c r="AD290" s="1"/>
  <c r="AE290" s="1"/>
  <c r="X258"/>
  <c r="Z258" s="1"/>
  <c r="AD258" s="1"/>
  <c r="AE258" s="1"/>
  <c r="X226"/>
  <c r="Z226" s="1"/>
  <c r="AD226" s="1"/>
  <c r="AE226" s="1"/>
  <c r="X194"/>
  <c r="Z194" s="1"/>
  <c r="AD194" s="1"/>
  <c r="AE194" s="1"/>
  <c r="X288"/>
  <c r="Z288" s="1"/>
  <c r="AD288" s="1"/>
  <c r="AE288" s="1"/>
  <c r="X269"/>
  <c r="Z269" s="1"/>
  <c r="AD269" s="1"/>
  <c r="AE269" s="1"/>
  <c r="X179"/>
  <c r="Z179" s="1"/>
  <c r="AD179" s="1"/>
  <c r="AE179" s="1"/>
  <c r="X109"/>
  <c r="Z109" s="1"/>
  <c r="AD109" s="1"/>
  <c r="AE109" s="1"/>
  <c r="X291"/>
  <c r="Z291" s="1"/>
  <c r="AD291" s="1"/>
  <c r="AE291" s="1"/>
  <c r="X189"/>
  <c r="Z189" s="1"/>
  <c r="AD189" s="1"/>
  <c r="AE189" s="1"/>
  <c r="X143"/>
  <c r="Z143" s="1"/>
  <c r="X129"/>
  <c r="Z129" s="1"/>
  <c r="AD129" s="1"/>
  <c r="AE129" s="1"/>
  <c r="X282"/>
  <c r="Z282" s="1"/>
  <c r="AD282" s="1"/>
  <c r="AE282" s="1"/>
  <c r="X250"/>
  <c r="Z250" s="1"/>
  <c r="AD250" s="1"/>
  <c r="AE250" s="1"/>
  <c r="X163"/>
  <c r="Z163" s="1"/>
  <c r="AD163" s="1"/>
  <c r="AE163" s="1"/>
  <c r="X234"/>
  <c r="Z234" s="1"/>
  <c r="AD234" s="1"/>
  <c r="AE234" s="1"/>
  <c r="AD230"/>
  <c r="AE230" s="1"/>
  <c r="AD272"/>
  <c r="AE272" s="1"/>
  <c r="AD237"/>
  <c r="AE237" s="1"/>
  <c r="AD143"/>
  <c r="AE143" s="1"/>
  <c r="AD270"/>
  <c r="AE270" s="1"/>
  <c r="AD228"/>
  <c r="AE228" s="1"/>
  <c r="AD213"/>
  <c r="AE213" s="1"/>
  <c r="AD117"/>
  <c r="AE117" s="1"/>
  <c r="AD264"/>
  <c r="AE264" s="1"/>
  <c r="AD124"/>
  <c r="AE124" s="1"/>
  <c r="AE54"/>
  <c r="X19"/>
  <c r="Z19" s="1"/>
  <c r="AD19" s="1"/>
  <c r="AE19" s="1"/>
  <c r="X83"/>
  <c r="Z83" s="1"/>
  <c r="AD83" s="1"/>
  <c r="AE83" s="1"/>
  <c r="AD73"/>
  <c r="AE73" s="1"/>
  <c r="AE66"/>
  <c r="AL74"/>
  <c r="X70"/>
  <c r="Z70" s="1"/>
  <c r="AD70" s="1"/>
  <c r="AE70" s="1"/>
  <c r="AE74"/>
  <c r="AD22"/>
  <c r="AE22" s="1"/>
  <c r="AE88"/>
  <c r="X82"/>
  <c r="Z82" s="1"/>
  <c r="AD82" s="1"/>
  <c r="AE82" s="1"/>
  <c r="X89"/>
  <c r="Z89" s="1"/>
  <c r="AD89" s="1"/>
  <c r="AE89" s="1"/>
  <c r="AL89"/>
  <c r="X71"/>
  <c r="Z71" s="1"/>
  <c r="AD71" s="1"/>
  <c r="AE71" s="1"/>
  <c r="X76"/>
  <c r="Z76" s="1"/>
  <c r="AD76" s="1"/>
  <c r="AE76" s="1"/>
  <c r="AL76"/>
  <c r="X37"/>
  <c r="Z37" s="1"/>
  <c r="AD37" s="1"/>
  <c r="AE37" s="1"/>
  <c r="AL37"/>
  <c r="X28"/>
  <c r="Z28" s="1"/>
  <c r="AD28" s="1"/>
  <c r="AE28" s="1"/>
  <c r="X30"/>
  <c r="Z30" s="1"/>
  <c r="AD30" s="1"/>
  <c r="AE30" s="1"/>
  <c r="AL30"/>
  <c r="X36"/>
  <c r="Z36" s="1"/>
  <c r="AD36" s="1"/>
  <c r="AE36" s="1"/>
  <c r="X24"/>
  <c r="Z24" s="1"/>
  <c r="AD24" s="1"/>
  <c r="AE24" s="1"/>
  <c r="X75"/>
  <c r="Z75" s="1"/>
  <c r="AD75" s="1"/>
  <c r="AE75" s="1"/>
  <c r="X80"/>
  <c r="Z80" s="1"/>
  <c r="AD80" s="1"/>
  <c r="AE80" s="1"/>
  <c r="AL80"/>
  <c r="X41"/>
  <c r="Z41" s="1"/>
  <c r="AD41" s="1"/>
  <c r="AE41" s="1"/>
  <c r="AL41"/>
  <c r="X23"/>
  <c r="Z23" s="1"/>
  <c r="AD23" s="1"/>
  <c r="AE23" s="1"/>
  <c r="X31"/>
  <c r="Z31" s="1"/>
  <c r="AD31" s="1"/>
  <c r="AE31" s="1"/>
  <c r="X29"/>
  <c r="Z29" s="1"/>
  <c r="AD29" s="1"/>
  <c r="AE29" s="1"/>
  <c r="AL29"/>
  <c r="X79"/>
  <c r="Z79" s="1"/>
  <c r="AD79" s="1"/>
  <c r="AE79" s="1"/>
  <c r="X68"/>
  <c r="Z68" s="1"/>
  <c r="AD68" s="1"/>
  <c r="AE68" s="1"/>
  <c r="AL68"/>
  <c r="X40"/>
  <c r="Z40" s="1"/>
  <c r="AD40" s="1"/>
  <c r="AE40" s="1"/>
  <c r="X15"/>
  <c r="Z15" s="1"/>
  <c r="AD15" s="1"/>
  <c r="AE15" s="1"/>
  <c r="X42"/>
  <c r="Z42" s="1"/>
  <c r="AD42" s="1"/>
  <c r="AE42" s="1"/>
  <c r="AL42"/>
  <c r="X12"/>
  <c r="X32"/>
  <c r="Z32" s="1"/>
  <c r="AD32" s="1"/>
  <c r="AE32" s="1"/>
  <c r="X85"/>
  <c r="Z85" s="1"/>
  <c r="AD85" s="1"/>
  <c r="AE85" s="1"/>
  <c r="AE44"/>
  <c r="X44"/>
  <c r="Z44" s="1"/>
  <c r="AD44" s="1"/>
  <c r="X72"/>
  <c r="Z72" s="1"/>
  <c r="AD72" s="1"/>
  <c r="AE72" s="1"/>
  <c r="AL72"/>
  <c r="AE25"/>
  <c r="X25"/>
  <c r="Z25" s="1"/>
  <c r="AD25" s="1"/>
  <c r="X20"/>
  <c r="Z20" s="1"/>
  <c r="AD20" s="1"/>
  <c r="AE20" s="1"/>
  <c r="X43"/>
  <c r="Z43" s="1"/>
  <c r="AD43" s="1"/>
  <c r="AE43" s="1"/>
  <c r="X35"/>
  <c r="Z35" s="1"/>
  <c r="AD35" s="1"/>
  <c r="AE35" s="1"/>
  <c r="X18"/>
  <c r="Z18" s="1"/>
  <c r="AD18" s="1"/>
  <c r="AE18" s="1"/>
  <c r="AE34"/>
  <c r="X34"/>
  <c r="Z34" s="1"/>
  <c r="AD34" s="1"/>
  <c r="X21"/>
  <c r="Z21" s="1"/>
  <c r="AD21" s="1"/>
  <c r="AE21" s="1"/>
  <c r="AL21"/>
  <c r="AL36"/>
  <c r="AL28"/>
  <c r="AL75"/>
  <c r="AL24"/>
  <c r="AL31"/>
  <c r="AL23"/>
  <c r="AL71"/>
  <c r="AL32"/>
  <c r="AL40"/>
  <c r="AL79"/>
  <c r="V7"/>
  <c r="X7" s="1"/>
  <c r="Z7" s="1"/>
  <c r="AD7" s="1"/>
  <c r="AE7" s="1"/>
  <c r="V8"/>
  <c r="X8" s="1"/>
  <c r="Z8" s="1"/>
  <c r="AD8" s="1"/>
  <c r="AE8" s="1"/>
  <c r="V5"/>
  <c r="V6"/>
  <c r="X6" s="1"/>
  <c r="X9" s="1"/>
  <c r="V9" l="1"/>
  <c r="Y5"/>
  <c r="Y9" s="1"/>
  <c r="Z12"/>
  <c r="Z6"/>
  <c r="Z9" s="1"/>
  <c r="AD5" l="1"/>
  <c r="AD9" s="1"/>
  <c r="AD12"/>
  <c r="AD6"/>
  <c r="AE5" l="1"/>
  <c r="AE9" s="1"/>
  <c r="AE12"/>
  <c r="AE6"/>
  <c r="L9" l="1"/>
  <c r="K9"/>
</calcChain>
</file>

<file path=xl/sharedStrings.xml><?xml version="1.0" encoding="utf-8"?>
<sst xmlns="http://schemas.openxmlformats.org/spreadsheetml/2006/main" count="1640" uniqueCount="880">
  <si>
    <t>S. No.</t>
  </si>
  <si>
    <t>Designation</t>
  </si>
  <si>
    <t>Wages per month</t>
  </si>
  <si>
    <t>PF Base</t>
  </si>
  <si>
    <t>ESI Base</t>
  </si>
  <si>
    <t>Deductions</t>
  </si>
  <si>
    <t>Net Payable</t>
  </si>
  <si>
    <t>Dated</t>
  </si>
  <si>
    <t>Others</t>
  </si>
  <si>
    <t>LWF</t>
  </si>
  <si>
    <t>Total</t>
  </si>
  <si>
    <t>Adv.</t>
  </si>
  <si>
    <t>HRA</t>
  </si>
  <si>
    <t>GLOBE MANAGEMENT SERVICES</t>
  </si>
  <si>
    <t>UAN No.</t>
  </si>
  <si>
    <t>Arrear</t>
  </si>
  <si>
    <t>Emp. Roll No.</t>
  </si>
  <si>
    <t>EMPLOYEE'S NAME</t>
  </si>
  <si>
    <t>Father's name</t>
  </si>
  <si>
    <t>E S I No.</t>
  </si>
  <si>
    <t>P F No.</t>
  </si>
  <si>
    <t>Attendence</t>
  </si>
  <si>
    <t>Earnings</t>
  </si>
  <si>
    <t>Cheque no.</t>
  </si>
  <si>
    <t>Wages</t>
  </si>
  <si>
    <t>Conv</t>
  </si>
  <si>
    <t>Reg Deys</t>
  </si>
  <si>
    <t>O T hrs</t>
  </si>
  <si>
    <t>O T amt.</t>
  </si>
  <si>
    <t xml:space="preserve">Gross salary </t>
  </si>
  <si>
    <t>P F</t>
  </si>
  <si>
    <t>ESI</t>
  </si>
  <si>
    <t>TOTAL</t>
  </si>
  <si>
    <t>DAVINDER SINGH</t>
  </si>
  <si>
    <t>Bhag Singh</t>
  </si>
  <si>
    <t>Back Office Support</t>
  </si>
  <si>
    <t>NA</t>
  </si>
  <si>
    <t>100130641355</t>
  </si>
  <si>
    <t>NEFT</t>
  </si>
  <si>
    <t>BALAK RAM</t>
  </si>
  <si>
    <t>RAM BALI</t>
  </si>
  <si>
    <t>Store support, Lucknow</t>
  </si>
  <si>
    <t>100571669385</t>
  </si>
  <si>
    <t>SHEO SWAROOP RAWAT</t>
  </si>
  <si>
    <t>Late Saddhoo Rawat</t>
  </si>
  <si>
    <t>100350160842</t>
  </si>
  <si>
    <t>AVDHESH KUMAR</t>
  </si>
  <si>
    <t>RAJESH KUMAR</t>
  </si>
  <si>
    <t>Office boy, Kanpur</t>
  </si>
  <si>
    <t>101115121000</t>
  </si>
  <si>
    <t>RAVINDRA SINGH</t>
  </si>
  <si>
    <t>MAKHAN SINGH</t>
  </si>
  <si>
    <t>GOVERDHAN SINGH</t>
  </si>
  <si>
    <t>BALLU SINGH</t>
  </si>
  <si>
    <t>SAITAN SINGH</t>
  </si>
  <si>
    <t>MANJEET SINGH</t>
  </si>
  <si>
    <t>RORAN SINGH</t>
  </si>
  <si>
    <t>RANJEET SINGH</t>
  </si>
  <si>
    <t>MORMUKUT</t>
  </si>
  <si>
    <t>PURAN SINGH</t>
  </si>
  <si>
    <t>SARABJEET SINGH</t>
  </si>
  <si>
    <t>SHYAM SINGH</t>
  </si>
  <si>
    <t>GURMEET SINGH</t>
  </si>
  <si>
    <t>DHARMENDRA SINGH</t>
  </si>
  <si>
    <t>VIKESH KUMAR</t>
  </si>
  <si>
    <t>MAHENDRA SINGH</t>
  </si>
  <si>
    <t>PRADEEP SINGH</t>
  </si>
  <si>
    <t>INDRA SINGH</t>
  </si>
  <si>
    <t>MONU KUMAR PASWAN</t>
  </si>
  <si>
    <t>LALA PASWAN</t>
  </si>
  <si>
    <t>RAVENDRA SINGH</t>
  </si>
  <si>
    <t>MORMUKUT SINGH</t>
  </si>
  <si>
    <t>JAY PRAKASH SINGH</t>
  </si>
  <si>
    <t>PRADEEP</t>
  </si>
  <si>
    <t>RAKAM SINGH</t>
  </si>
  <si>
    <t>KAUSHAL</t>
  </si>
  <si>
    <t>Erector</t>
  </si>
  <si>
    <t>100155913876</t>
  </si>
  <si>
    <t>100311500840</t>
  </si>
  <si>
    <t>Technician</t>
  </si>
  <si>
    <t>100050517048</t>
  </si>
  <si>
    <t>100307904667</t>
  </si>
  <si>
    <t>Helper</t>
  </si>
  <si>
    <t>100282507309</t>
  </si>
  <si>
    <t>100733955495</t>
  </si>
  <si>
    <t>100752216933</t>
  </si>
  <si>
    <t>101439032776</t>
  </si>
  <si>
    <t>101439118571</t>
  </si>
  <si>
    <t>101439051067</t>
  </si>
  <si>
    <t>101439060896</t>
  </si>
  <si>
    <t>101440435591</t>
  </si>
  <si>
    <t>100171358632</t>
  </si>
  <si>
    <t>101432745083</t>
  </si>
  <si>
    <t>101439580344</t>
  </si>
  <si>
    <t xml:space="preserve"> </t>
  </si>
  <si>
    <t>Wages Register for the month: Oct-2020</t>
  </si>
  <si>
    <t>DHARMENDRA KUMAR TIWARI</t>
  </si>
  <si>
    <t>RAJENDRA PRASAD</t>
  </si>
  <si>
    <t>H/K Emp. Kanpur</t>
  </si>
  <si>
    <t>100136211551</t>
  </si>
  <si>
    <t>DHARAMVEER SINGH</t>
  </si>
  <si>
    <t>RAM AVTAR SINGH</t>
  </si>
  <si>
    <t>H/K Emp. Shakti Nagar</t>
  </si>
  <si>
    <t>100135760989</t>
  </si>
  <si>
    <t>SANDEEP MISHRA</t>
  </si>
  <si>
    <t>RAMESH CHANDA MISHRA</t>
  </si>
  <si>
    <t>H/K Emp. Gorakhpur</t>
  </si>
  <si>
    <t>101438889497</t>
  </si>
  <si>
    <t>BILOCHAN SINGH</t>
  </si>
  <si>
    <t>GHEESARAM</t>
  </si>
  <si>
    <t>Rescue operation</t>
  </si>
  <si>
    <t>101297506290</t>
  </si>
  <si>
    <t>RAMESH KUMAR</t>
  </si>
  <si>
    <t>101361566547</t>
  </si>
  <si>
    <t>MASLAHAT WARIS</t>
  </si>
  <si>
    <t>MUBARAQ ALI</t>
  </si>
  <si>
    <t>101464200571</t>
  </si>
  <si>
    <t>MERAJ HUSSAIN</t>
  </si>
  <si>
    <t>MOHAMMAD HUSSAIN</t>
  </si>
  <si>
    <t>100732945486</t>
  </si>
  <si>
    <t xml:space="preserve">VISHAL MISHRA  </t>
  </si>
  <si>
    <t>ADITYA KUMAR MISHRA</t>
  </si>
  <si>
    <t>H/K Emp. Kanpur-1</t>
  </si>
  <si>
    <t>101273527300</t>
  </si>
  <si>
    <t>OM PRAKASH</t>
  </si>
  <si>
    <t>BINDA PRASAD</t>
  </si>
  <si>
    <t>H/K Emp. Kanpur-2</t>
  </si>
  <si>
    <t>100260817914</t>
  </si>
  <si>
    <t xml:space="preserve">GIRJESH SINGH     </t>
  </si>
  <si>
    <t>BALWAN SINGH</t>
  </si>
  <si>
    <t>101174218686</t>
  </si>
  <si>
    <t>SARVESH KUMAR SRIVASTAV</t>
  </si>
  <si>
    <t>RAJESHWAR PRASAD</t>
  </si>
  <si>
    <t>H/K Emp. Varanasi</t>
  </si>
  <si>
    <t>100339737512</t>
  </si>
  <si>
    <t>VIKRAM SINGH</t>
  </si>
  <si>
    <t>ASHOK SINGH</t>
  </si>
  <si>
    <t>H/K Emp. Allahabad</t>
  </si>
  <si>
    <t>100507971676</t>
  </si>
  <si>
    <t>ANKIT RAWAT</t>
  </si>
  <si>
    <t>RUPAN RWAT</t>
  </si>
  <si>
    <t>101599518908</t>
  </si>
  <si>
    <t>MOHD. ASLAM</t>
  </si>
  <si>
    <t>ALEEM</t>
  </si>
  <si>
    <t>H/K Emp. Lucknow</t>
  </si>
  <si>
    <t>100230549865</t>
  </si>
  <si>
    <t>SUNIL NATHANIEAL</t>
  </si>
  <si>
    <t>VICTAR ETHENIYAR</t>
  </si>
  <si>
    <t>100371019743</t>
  </si>
  <si>
    <t>VIVEK KUMAR TIWARI</t>
  </si>
  <si>
    <t>SHIV SAGAR TIWARI</t>
  </si>
  <si>
    <t>100571813223</t>
  </si>
  <si>
    <t>HARISH BHATIA</t>
  </si>
  <si>
    <t>LAXMAN BHATIA</t>
  </si>
  <si>
    <t>100162091793</t>
  </si>
  <si>
    <t>SANTOSH MAURYA</t>
  </si>
  <si>
    <t>RAM AGYA MAURYA</t>
  </si>
  <si>
    <t>100733462794</t>
  </si>
  <si>
    <t>HARJEET SINGH</t>
  </si>
  <si>
    <t>Late Harbans Singh</t>
  </si>
  <si>
    <t>100162536695</t>
  </si>
  <si>
    <t>ABHISHEK TIWARI</t>
  </si>
  <si>
    <t>SHRIKANT TIWARI</t>
  </si>
  <si>
    <t>SUNIL KUMAR</t>
  </si>
  <si>
    <t>LATE RAM DAYAL</t>
  </si>
  <si>
    <t>101363184738</t>
  </si>
  <si>
    <t>006032</t>
  </si>
  <si>
    <t>NARESH PAL</t>
  </si>
  <si>
    <t>HK Empl. Delhi</t>
  </si>
  <si>
    <t>101257085165</t>
  </si>
  <si>
    <t>ANKUR KUMAR</t>
  </si>
  <si>
    <t>BIGU PRASAD KUSHAVAHA</t>
  </si>
  <si>
    <t>101598143465</t>
  </si>
  <si>
    <t>KIRAN PAL</t>
  </si>
  <si>
    <t>ATTAR SINGH</t>
  </si>
  <si>
    <t>100507977005</t>
  </si>
  <si>
    <t>NANDAN SINGH</t>
  </si>
  <si>
    <t>YODHA SINGH</t>
  </si>
  <si>
    <t>100509559472</t>
  </si>
  <si>
    <t>VIJAY SINGH RAWAT</t>
  </si>
  <si>
    <t>LATE SH. K. S. RAWAT</t>
  </si>
  <si>
    <t>100508438345</t>
  </si>
  <si>
    <t>MADAN LAL</t>
  </si>
  <si>
    <t>Shyam Lal</t>
  </si>
  <si>
    <t>100509336938</t>
  </si>
  <si>
    <t>RAM YATAN HAZARI</t>
  </si>
  <si>
    <t>AKLU PASWAN</t>
  </si>
  <si>
    <t>100302469440</t>
  </si>
  <si>
    <t>ARJUN</t>
  </si>
  <si>
    <t>RAM MILAN</t>
  </si>
  <si>
    <t>100509022964</t>
  </si>
  <si>
    <t>VINOD KUMAR</t>
  </si>
  <si>
    <t>JAGMAL SINGH</t>
  </si>
  <si>
    <t>100408030957</t>
  </si>
  <si>
    <t>PANKAJ KUMAR PANDEY</t>
  </si>
  <si>
    <t>RAJESH PANDEY</t>
  </si>
  <si>
    <t>100508987318</t>
  </si>
  <si>
    <t>AKASH VERMA</t>
  </si>
  <si>
    <t>VINDHYACHAL VERMA</t>
  </si>
  <si>
    <t>100509533685</t>
  </si>
  <si>
    <t>SHAMSHER ALI</t>
  </si>
  <si>
    <t>MOHD. SUBRATI</t>
  </si>
  <si>
    <t>100508718210</t>
  </si>
  <si>
    <t>ARVIND SINGH</t>
  </si>
  <si>
    <t>RAM SARAN</t>
  </si>
  <si>
    <t>Rescue opperation</t>
  </si>
  <si>
    <t>100509033357</t>
  </si>
  <si>
    <t>AKASH SHARMA</t>
  </si>
  <si>
    <t>ANUP SHARMA</t>
  </si>
  <si>
    <t>100571064635</t>
  </si>
  <si>
    <t>RANJAN SINGH</t>
  </si>
  <si>
    <t>VIRENDRA SINGH</t>
  </si>
  <si>
    <t>HK Empl. Gurgaon</t>
  </si>
  <si>
    <t>101253206251</t>
  </si>
  <si>
    <t>MOHIT SHARMA</t>
  </si>
  <si>
    <t>100508807756</t>
  </si>
  <si>
    <t>AJEET YADAV</t>
  </si>
  <si>
    <t>RAM AWADH YADAV</t>
  </si>
  <si>
    <t>101426497285</t>
  </si>
  <si>
    <t>JASHOBANTA PAIRA</t>
  </si>
  <si>
    <t>BHUPATI PAIRA</t>
  </si>
  <si>
    <t>100957439125</t>
  </si>
  <si>
    <t>PUNEET</t>
  </si>
  <si>
    <t>RAM KISHAN SINGH</t>
  </si>
  <si>
    <t>101486610531</t>
  </si>
  <si>
    <t>BIPUL YADAV</t>
  </si>
  <si>
    <t>MURLIDHAR YADAV</t>
  </si>
  <si>
    <t>101108177111</t>
  </si>
  <si>
    <t>RAMESH</t>
  </si>
  <si>
    <t>ISHWAR SINGH</t>
  </si>
  <si>
    <t>101259735278</t>
  </si>
  <si>
    <t>VIJAY KUMAR SINGH</t>
  </si>
  <si>
    <t>SATYENDRA SINGH</t>
  </si>
  <si>
    <t>101462155606</t>
  </si>
  <si>
    <t>TEETU SINGH</t>
  </si>
  <si>
    <t>NAROTTAM SINGH</t>
  </si>
  <si>
    <t>101445375596</t>
  </si>
  <si>
    <t>JAY PRAKASH PRASAD</t>
  </si>
  <si>
    <t>SH. RAMBACHAN RAM</t>
  </si>
  <si>
    <t>100509059215</t>
  </si>
  <si>
    <t>SUNIL DOBAL</t>
  </si>
  <si>
    <t>PRAYAG SINGH</t>
  </si>
  <si>
    <t>100571622333</t>
  </si>
  <si>
    <t>HARENDER KUMAR SINGH</t>
  </si>
  <si>
    <t>BHARAT SINGH</t>
  </si>
  <si>
    <t>100161024047</t>
  </si>
  <si>
    <t>MAHAPAT SINGH</t>
  </si>
  <si>
    <t>101324578676</t>
  </si>
  <si>
    <t>KRISHNA KUMAR RAJAK</t>
  </si>
  <si>
    <t>SH. JAGESHWAR RAJAT</t>
  </si>
  <si>
    <t>100508386704</t>
  </si>
  <si>
    <t>MAHESH SINGH MEHRA</t>
  </si>
  <si>
    <t>UMED SINGH MEHRA</t>
  </si>
  <si>
    <t>101086583725</t>
  </si>
  <si>
    <t>ROCKEY SINGH</t>
  </si>
  <si>
    <t>KANHAIYAN SINGH</t>
  </si>
  <si>
    <t>100764171414</t>
  </si>
  <si>
    <t>CHINTU</t>
  </si>
  <si>
    <t>ANAND</t>
  </si>
  <si>
    <t>101103924694</t>
  </si>
  <si>
    <t>SANJAY</t>
  </si>
  <si>
    <t>KALI RAM</t>
  </si>
  <si>
    <t>101328259878</t>
  </si>
  <si>
    <t>AMIT</t>
  </si>
  <si>
    <t>SHISHPAL</t>
  </si>
  <si>
    <t>101514010361</t>
  </si>
  <si>
    <t>BHAWANI SINGH</t>
  </si>
  <si>
    <t>SHRI KRISHAN</t>
  </si>
  <si>
    <t>101320515084</t>
  </si>
  <si>
    <t>NITU</t>
  </si>
  <si>
    <t>HARBANS</t>
  </si>
  <si>
    <t>101559114536</t>
  </si>
  <si>
    <t>ARUN KUMAR GIRI</t>
  </si>
  <si>
    <t>GHURA GIRI</t>
  </si>
  <si>
    <t>101080647087</t>
  </si>
  <si>
    <t>RAVINDER KUMAR</t>
  </si>
  <si>
    <t>BHIM SINGH</t>
  </si>
  <si>
    <t>100966579748</t>
  </si>
  <si>
    <t>KISHAN SINGH</t>
  </si>
  <si>
    <t>BAHADUR SINGH</t>
  </si>
  <si>
    <t>100984867527</t>
  </si>
  <si>
    <t>LAL SINGH RAWAT</t>
  </si>
  <si>
    <t>RANJEET SINGH RAWAT</t>
  </si>
  <si>
    <t>100733614022</t>
  </si>
  <si>
    <t>RAVI RANJAN KUMAR SINGH</t>
  </si>
  <si>
    <t>BHAGIRATH SINGH</t>
  </si>
  <si>
    <t>101199039894</t>
  </si>
  <si>
    <t>SUMER SINGH</t>
  </si>
  <si>
    <t>101177776348</t>
  </si>
  <si>
    <t>BHARAT</t>
  </si>
  <si>
    <t>DEVENDER KUMAR</t>
  </si>
  <si>
    <t>101257180504</t>
  </si>
  <si>
    <t>RAKESH</t>
  </si>
  <si>
    <t>RAMHET</t>
  </si>
  <si>
    <t>101069576260</t>
  </si>
  <si>
    <t>DEEPAK KUMAR RAJ</t>
  </si>
  <si>
    <t>GAURISHANKAR RAVANI</t>
  </si>
  <si>
    <t>101074784653</t>
  </si>
  <si>
    <t>BHUPENDRA SINGH</t>
  </si>
  <si>
    <t>DEVENDRA SINGH NEGI</t>
  </si>
  <si>
    <t>100732053009</t>
  </si>
  <si>
    <t>JAY SHANKAR PRASAD GUPTA</t>
  </si>
  <si>
    <t>SH. TULSI PRASAD GUTA</t>
  </si>
  <si>
    <t>100509471355</t>
  </si>
  <si>
    <t>HARPAL</t>
  </si>
  <si>
    <t>VED PRAKASH</t>
  </si>
  <si>
    <t>100954685307</t>
  </si>
  <si>
    <t>KALINGA KESHARI NAYAK</t>
  </si>
  <si>
    <t>KAILASH CHANDRA NAYAK</t>
  </si>
  <si>
    <t>101476225916</t>
  </si>
  <si>
    <t>KAWALJEET SINGH</t>
  </si>
  <si>
    <t>MAHENDER SINGH</t>
  </si>
  <si>
    <t>100732821824</t>
  </si>
  <si>
    <t>NITIN KUMAR</t>
  </si>
  <si>
    <t>SH. SANTOSH KUMAR</t>
  </si>
  <si>
    <t>100509188699</t>
  </si>
  <si>
    <t>ROHIT SHARMA</t>
  </si>
  <si>
    <t>RAJENDER SHARMA</t>
  </si>
  <si>
    <t>101486608179</t>
  </si>
  <si>
    <t>AMIT KUMAR</t>
  </si>
  <si>
    <t>RANVEER SINGH</t>
  </si>
  <si>
    <t>RANBIR SINGH</t>
  </si>
  <si>
    <t>101424928456</t>
  </si>
  <si>
    <t>JOGENDER SINGH</t>
  </si>
  <si>
    <t>101428967906</t>
  </si>
  <si>
    <t>GAURAV</t>
  </si>
  <si>
    <t>MOOLCHAND</t>
  </si>
  <si>
    <t>101515571869</t>
  </si>
  <si>
    <t>KARAN SHARMA</t>
  </si>
  <si>
    <t>HARISH KUMAR SHARMA</t>
  </si>
  <si>
    <t>101492587756</t>
  </si>
  <si>
    <t>VIKRANT SHARMA</t>
  </si>
  <si>
    <t>101592742205</t>
  </si>
  <si>
    <t>VIJENDRA SINGH</t>
  </si>
  <si>
    <t>GULAB SINGH</t>
  </si>
  <si>
    <t>101208564634</t>
  </si>
  <si>
    <t>Devender Singh</t>
  </si>
  <si>
    <t>PADAM SINGH</t>
  </si>
  <si>
    <t>100891159388</t>
  </si>
  <si>
    <t>RAHUL KUMAR</t>
  </si>
  <si>
    <t>RAMESH CHANDRA</t>
  </si>
  <si>
    <t>101188236601</t>
  </si>
  <si>
    <t>HEERESH KUMAR</t>
  </si>
  <si>
    <t>JAY PAL SINGH</t>
  </si>
  <si>
    <t>101161780984</t>
  </si>
  <si>
    <t>YOGENDRA SINGH PARIHAR</t>
  </si>
  <si>
    <t>NARAYAN SINGH PARIHAR</t>
  </si>
  <si>
    <t>100733113063</t>
  </si>
  <si>
    <t>RAMVEER SINGH</t>
  </si>
  <si>
    <t>OMVEER SINGH</t>
  </si>
  <si>
    <t>Harpal Singh</t>
  </si>
  <si>
    <t>100261300081</t>
  </si>
  <si>
    <t>RAMVIR</t>
  </si>
  <si>
    <t>HARPAL SINGH</t>
  </si>
  <si>
    <t>100306789965</t>
  </si>
  <si>
    <t>SUNIL KUMAR SHARMA</t>
  </si>
  <si>
    <t>MOOLCHAND SHARMA</t>
  </si>
  <si>
    <t>100370816513</t>
  </si>
  <si>
    <t>ASHISH MERAVI</t>
  </si>
  <si>
    <t>PREM SINGH</t>
  </si>
  <si>
    <t>101432707237</t>
  </si>
  <si>
    <t>ANIL KUMAR</t>
  </si>
  <si>
    <t>BALAM RAM</t>
  </si>
  <si>
    <t>100731766457</t>
  </si>
  <si>
    <t>BANTI KUMAR</t>
  </si>
  <si>
    <t>BALAM RAM CHAUHAN</t>
  </si>
  <si>
    <t>100883986778</t>
  </si>
  <si>
    <t>SHYAM MALHOTRA</t>
  </si>
  <si>
    <t>JAGAN NATH</t>
  </si>
  <si>
    <t>100887097297</t>
  </si>
  <si>
    <t>VINOD</t>
  </si>
  <si>
    <t>PYARE LAL</t>
  </si>
  <si>
    <t>100407802973</t>
  </si>
  <si>
    <t>GLOBE MANAGEMENT</t>
  </si>
  <si>
    <t>KISHUN SAH</t>
  </si>
  <si>
    <t>CHANDRIKA SAH</t>
  </si>
  <si>
    <t>Accountant</t>
  </si>
  <si>
    <t>100194907355</t>
  </si>
  <si>
    <t>SANDEEP KUMAR</t>
  </si>
  <si>
    <t>VINOD PRASAD</t>
  </si>
  <si>
    <t>Office Executive</t>
  </si>
  <si>
    <t>100481893808</t>
  </si>
  <si>
    <t>AMIT KUMAR UPADHYAY</t>
  </si>
  <si>
    <t>VIJAY KUMAR UPADHYAY</t>
  </si>
  <si>
    <t>101364624589</t>
  </si>
  <si>
    <t>RITESH PANDAY</t>
  </si>
  <si>
    <t>SURYABHAN PANDAY</t>
  </si>
  <si>
    <t>Safety Sup</t>
  </si>
  <si>
    <t>101140729234</t>
  </si>
  <si>
    <t>NAUSHAD ALI PAINTER</t>
  </si>
  <si>
    <t>NAUSHAD ALI</t>
  </si>
  <si>
    <t>CHHOTE KHAN</t>
  </si>
  <si>
    <t>Painter</t>
  </si>
  <si>
    <t>100252381568</t>
  </si>
  <si>
    <t>VIJAY PRAKASH SINGH</t>
  </si>
  <si>
    <t>AMARABAHADUR</t>
  </si>
  <si>
    <t>100001537772</t>
  </si>
  <si>
    <t>MOHD WARIS</t>
  </si>
  <si>
    <t>MOHD AYAZ</t>
  </si>
  <si>
    <t>100921349827</t>
  </si>
  <si>
    <t>SALMAN KHAN</t>
  </si>
  <si>
    <t>101369762576</t>
  </si>
  <si>
    <t>RAJENDER SINGH</t>
  </si>
  <si>
    <t>RAJENDER SINGH PILKHWAL</t>
  </si>
  <si>
    <t xml:space="preserve">KUNWAR SINGH </t>
  </si>
  <si>
    <t>100294300295</t>
  </si>
  <si>
    <t>RAM GOPAL</t>
  </si>
  <si>
    <t>LATE MAHADEV</t>
  </si>
  <si>
    <t>100571417759</t>
  </si>
  <si>
    <t>SURESH KUMAR</t>
  </si>
  <si>
    <t>SURESH</t>
  </si>
  <si>
    <t>JAGDISH CHAND</t>
  </si>
  <si>
    <t>100373449827</t>
  </si>
  <si>
    <t>LALIT KUMAR</t>
  </si>
  <si>
    <t>DHARAM SINGH</t>
  </si>
  <si>
    <t>100203487406</t>
  </si>
  <si>
    <t>MUKESH KUMAR</t>
  </si>
  <si>
    <t>LATE SHREE NOUBAT SINGH</t>
  </si>
  <si>
    <t>100998195293</t>
  </si>
  <si>
    <t>HARISH CHANDRA BHAGAT</t>
  </si>
  <si>
    <t>DULAMANI BHAGAT</t>
  </si>
  <si>
    <t>100162140944</t>
  </si>
  <si>
    <t>UMESH CHANDRA</t>
  </si>
  <si>
    <t>HARISH CHANDRA</t>
  </si>
  <si>
    <t>100911272843</t>
  </si>
  <si>
    <t>RAM AYODHYA KUMAR SINGH</t>
  </si>
  <si>
    <t>JAI RAM SINGH</t>
  </si>
  <si>
    <t>100300747192</t>
  </si>
  <si>
    <t>SUDHIR KUMAR</t>
  </si>
  <si>
    <t>MUKHTAR SINGH</t>
  </si>
  <si>
    <t>101364174073</t>
  </si>
  <si>
    <t>BHAGWAN CHAUDHARY</t>
  </si>
  <si>
    <t>BHAGWAN CHOUDHARY</t>
  </si>
  <si>
    <t>LATE UTTIM CHAUDHARY</t>
  </si>
  <si>
    <t>100109873893</t>
  </si>
  <si>
    <t>SANJEEV KUMAR</t>
  </si>
  <si>
    <t>HIRA KANT JHA</t>
  </si>
  <si>
    <t>100334639602</t>
  </si>
  <si>
    <t>RAM NARESH</t>
  </si>
  <si>
    <t>SRI RAM</t>
  </si>
  <si>
    <t>100301748415</t>
  </si>
  <si>
    <t>SANTOSH KUMAR</t>
  </si>
  <si>
    <t>RAM UDGAR</t>
  </si>
  <si>
    <t>100336815255</t>
  </si>
  <si>
    <t>RAM BABU</t>
  </si>
  <si>
    <t>DEEPAK KUMAR</t>
  </si>
  <si>
    <t>101288332674</t>
  </si>
  <si>
    <t>RATAN KUMAR JHA</t>
  </si>
  <si>
    <t>CHHEDI JHA</t>
  </si>
  <si>
    <t>101169891659</t>
  </si>
  <si>
    <t>RAJU KUMAR MISHRA</t>
  </si>
  <si>
    <t>BADRINATH MISHRA</t>
  </si>
  <si>
    <t>100731751320</t>
  </si>
  <si>
    <t>GOPAL SINGH</t>
  </si>
  <si>
    <t>101445306327</t>
  </si>
  <si>
    <t>DEEPAK SHAH</t>
  </si>
  <si>
    <t>BAIJNATH SHAH</t>
  </si>
  <si>
    <t>100956138412</t>
  </si>
  <si>
    <t xml:space="preserve">SANTOSH KUMAR JHA </t>
  </si>
  <si>
    <t>RAJENDER JHA</t>
  </si>
  <si>
    <t>1115170352</t>
  </si>
  <si>
    <t>101185025500</t>
  </si>
  <si>
    <t>GAUTAM KUMAR JHA</t>
  </si>
  <si>
    <t>DURGA KANT JHA</t>
  </si>
  <si>
    <t>100885766198</t>
  </si>
  <si>
    <t>BARUN KUMAR</t>
  </si>
  <si>
    <t>MADHUSUDAN CHAUDHRY</t>
  </si>
  <si>
    <t>101297524506</t>
  </si>
  <si>
    <t>LALITESH JHA</t>
  </si>
  <si>
    <t>DINANATH JHA</t>
  </si>
  <si>
    <t>101373217425</t>
  </si>
  <si>
    <t>ROHIT KUMAR</t>
  </si>
  <si>
    <t>DINESH KUMAR</t>
  </si>
  <si>
    <t>1115658302</t>
  </si>
  <si>
    <t>101552047374</t>
  </si>
  <si>
    <t xml:space="preserve">SANJAY VERMA </t>
  </si>
  <si>
    <t xml:space="preserve">GANGA RAM VERMA </t>
  </si>
  <si>
    <t>1115761152</t>
  </si>
  <si>
    <t>101611415480</t>
  </si>
  <si>
    <t>ROUSHAN KUMAR</t>
  </si>
  <si>
    <t>RAMDEV MAHTO</t>
  </si>
  <si>
    <t>1115761113</t>
  </si>
  <si>
    <t>101552047303</t>
  </si>
  <si>
    <t xml:space="preserve">SHANKAR JHA </t>
  </si>
  <si>
    <t>1115761782</t>
  </si>
  <si>
    <t>101612097770</t>
  </si>
  <si>
    <t>MUKESH KUMAR LAKHERA</t>
  </si>
  <si>
    <t>LELE DHAR LAKHERA</t>
  </si>
  <si>
    <t>101552046880</t>
  </si>
  <si>
    <t>RAHUL KUMAR JHA</t>
  </si>
  <si>
    <t>AJAY KUMAR JHA</t>
  </si>
  <si>
    <t>101017185300</t>
  </si>
  <si>
    <t>RUPESH KUMAR</t>
  </si>
  <si>
    <t>100316757332</t>
  </si>
  <si>
    <t>SHYAM KUMAR</t>
  </si>
  <si>
    <t>PRADEEP CHAUDHARY</t>
  </si>
  <si>
    <t>101002589938</t>
  </si>
  <si>
    <t>SAURAV KUMAR MANDAL</t>
  </si>
  <si>
    <t>NIRANJAN MANDAL</t>
  </si>
  <si>
    <t>101514059608</t>
  </si>
  <si>
    <t>VIKASH RAJ</t>
  </si>
  <si>
    <t>DAMU PRASAD</t>
  </si>
  <si>
    <t>101514062080</t>
  </si>
  <si>
    <t xml:space="preserve">RAMESH CHANDRA </t>
  </si>
  <si>
    <t>CHANDAN JHA</t>
  </si>
  <si>
    <t>SHKTI NATH JHA</t>
  </si>
  <si>
    <t>100122269857</t>
  </si>
  <si>
    <t>YOGENDRA</t>
  </si>
  <si>
    <t>PRABHU SINGH</t>
  </si>
  <si>
    <t>100673936333</t>
  </si>
  <si>
    <t>RAKESH KUMAR MISHRA</t>
  </si>
  <si>
    <t>UMESH MISHRA</t>
  </si>
  <si>
    <t>100299985440</t>
  </si>
  <si>
    <t xml:space="preserve">SURAJ KUMAR JHA </t>
  </si>
  <si>
    <t>PAWAN JHA</t>
  </si>
  <si>
    <t>101593655747</t>
  </si>
  <si>
    <t>RAJKUMAR JHA</t>
  </si>
  <si>
    <t>KUMOD JHA</t>
  </si>
  <si>
    <t>100732653936</t>
  </si>
  <si>
    <t>BOSKI NATH CHOUDHARY</t>
  </si>
  <si>
    <t>VEDNATH CHOUDHARY</t>
  </si>
  <si>
    <t>101269408241</t>
  </si>
  <si>
    <t>GAGAN KUMAR CHOUDHARY</t>
  </si>
  <si>
    <t>SUMAN CHOUDHARY</t>
  </si>
  <si>
    <t>101592322937</t>
  </si>
  <si>
    <t>ASHOK KUMAR</t>
  </si>
  <si>
    <t>MOOL CHAND</t>
  </si>
  <si>
    <t>101080647041</t>
  </si>
  <si>
    <t>SHYAM KISHOR</t>
  </si>
  <si>
    <t>101281727430</t>
  </si>
  <si>
    <t>VIVEK KUMAR PARVAT</t>
  </si>
  <si>
    <t>BHAIRO PARVAT</t>
  </si>
  <si>
    <t>101250255757</t>
  </si>
  <si>
    <t>YASHPAL SINGH</t>
  </si>
  <si>
    <t>Fatoo Singh</t>
  </si>
  <si>
    <t>100415059402</t>
  </si>
  <si>
    <t>MANOJ SAINI</t>
  </si>
  <si>
    <t>TEK CHAND SAINY</t>
  </si>
  <si>
    <t>100222169591</t>
  </si>
  <si>
    <t>MANOJ KUMAR</t>
  </si>
  <si>
    <t>VASUDAV PRASAD GUPTA</t>
  </si>
  <si>
    <t>100221485603</t>
  </si>
  <si>
    <t>KUMOD KUMAR PODDAR</t>
  </si>
  <si>
    <t>KRISHAN DEV PODDAR</t>
  </si>
  <si>
    <t>100571386756</t>
  </si>
  <si>
    <t>AMIT VATSAL</t>
  </si>
  <si>
    <t>SATYAPAL SINGH</t>
  </si>
  <si>
    <t>100571776743</t>
  </si>
  <si>
    <t>VISHAL KUMAR CHAUHAN</t>
  </si>
  <si>
    <t>SUBHASH SINGH</t>
  </si>
  <si>
    <t>100734035073</t>
  </si>
  <si>
    <t>JAGMOHAN SINGH</t>
  </si>
  <si>
    <t>100170867623</t>
  </si>
  <si>
    <t>ANOJ KUMAR SAH</t>
  </si>
  <si>
    <t>BASUDEV SAH</t>
  </si>
  <si>
    <t>100731811886</t>
  </si>
  <si>
    <t>NARENDRA SINGH</t>
  </si>
  <si>
    <t>101076993402</t>
  </si>
  <si>
    <t>AKSAH SINGH</t>
  </si>
  <si>
    <t>SUMAR BAHADUR SINGH</t>
  </si>
  <si>
    <t>101197359046</t>
  </si>
  <si>
    <t>SHIVDAYAL</t>
  </si>
  <si>
    <t>DAYASHANKAR</t>
  </si>
  <si>
    <t>101199094783</t>
  </si>
  <si>
    <t>KHEM CHAND</t>
  </si>
  <si>
    <t>100508499260</t>
  </si>
  <si>
    <t>RAVINDER SINGH</t>
  </si>
  <si>
    <t>DILWAR SINGH</t>
  </si>
  <si>
    <t>101220344184</t>
  </si>
  <si>
    <t>UPENDER SINGH</t>
  </si>
  <si>
    <t>DHIRENDER SINGH</t>
  </si>
  <si>
    <t>100732080672</t>
  </si>
  <si>
    <t>ADARSH SHARMA</t>
  </si>
  <si>
    <t>SANJEET SHARMA</t>
  </si>
  <si>
    <t>101288332661</t>
  </si>
  <si>
    <t>GURUDEV MUNI</t>
  </si>
  <si>
    <t>RAMADEV MUNI</t>
  </si>
  <si>
    <t>101389186550</t>
  </si>
  <si>
    <t>SUSHIL KUMAR</t>
  </si>
  <si>
    <t>LAL BAHADUR MAHTO</t>
  </si>
  <si>
    <t>100956138393</t>
  </si>
  <si>
    <t>RAM AYODHYA MAHTO</t>
  </si>
  <si>
    <t>101038186378</t>
  </si>
  <si>
    <t>101450879089</t>
  </si>
  <si>
    <t>TEJPAL SINGH RAWAT</t>
  </si>
  <si>
    <t>UMMED SINGH RAWAT</t>
  </si>
  <si>
    <t>101199978520</t>
  </si>
  <si>
    <t>SUMIT KUMAR</t>
  </si>
  <si>
    <t>HARI SHYAM</t>
  </si>
  <si>
    <t>100956138386</t>
  </si>
  <si>
    <t xml:space="preserve">NITIN CHAUHAN </t>
  </si>
  <si>
    <t>SHISHPAL SINGH</t>
  </si>
  <si>
    <t>101564919240</t>
  </si>
  <si>
    <t xml:space="preserve">DABBALU KUMAR MAHTO </t>
  </si>
  <si>
    <t>SURESH MAHTO</t>
  </si>
  <si>
    <t>101592198430</t>
  </si>
  <si>
    <t>JATINDER SHARMA</t>
  </si>
  <si>
    <t>RAM NARAYAN SHARMA</t>
  </si>
  <si>
    <t>100173327209</t>
  </si>
  <si>
    <t>PREM SHANKAR</t>
  </si>
  <si>
    <t>PRABHU NATH</t>
  </si>
  <si>
    <t>101220488945</t>
  </si>
  <si>
    <t>RAM PARTAP</t>
  </si>
  <si>
    <t>101439125902</t>
  </si>
  <si>
    <t>SHISHU PAL SINGH</t>
  </si>
  <si>
    <t>Nain Singh</t>
  </si>
  <si>
    <t>100351181559</t>
  </si>
  <si>
    <t>GOVIND SINGH</t>
  </si>
  <si>
    <t>101172846177</t>
  </si>
  <si>
    <t>PRAMOD BABU</t>
  </si>
  <si>
    <t>RADHEY SHYAM SAXENA</t>
  </si>
  <si>
    <t>100276542919</t>
  </si>
  <si>
    <t>ANIL SHARMA</t>
  </si>
  <si>
    <t>PUSHKAR SHARMA</t>
  </si>
  <si>
    <t>100083936655</t>
  </si>
  <si>
    <t xml:space="preserve">MD SAMEER </t>
  </si>
  <si>
    <t>ILIYAAS</t>
  </si>
  <si>
    <t>101600241811</t>
  </si>
  <si>
    <t>YAD RAM</t>
  </si>
  <si>
    <t>Umarao Singh</t>
  </si>
  <si>
    <t>100414552451</t>
  </si>
  <si>
    <t xml:space="preserve">NARESH KUMAR </t>
  </si>
  <si>
    <t>LT SURAJ BHAN</t>
  </si>
  <si>
    <t>100928565366</t>
  </si>
  <si>
    <t>NANDKISHOR DUBEY</t>
  </si>
  <si>
    <t>101297539792</t>
  </si>
  <si>
    <t>ANIL CHOUDHARY</t>
  </si>
  <si>
    <t>SARVIND CHAUDHARY</t>
  </si>
  <si>
    <t>100509196276</t>
  </si>
  <si>
    <t>PAWAN KUMAR</t>
  </si>
  <si>
    <t>JAY PRASAD</t>
  </si>
  <si>
    <t>101388086556</t>
  </si>
  <si>
    <t>CHAND BABU</t>
  </si>
  <si>
    <t>KALLAN KHAN</t>
  </si>
  <si>
    <t>101420838464</t>
  </si>
  <si>
    <t>101326145679</t>
  </si>
  <si>
    <t>ARMAAN</t>
  </si>
  <si>
    <t>JALALUDDIN</t>
  </si>
  <si>
    <t>101505718677</t>
  </si>
  <si>
    <t>PURSHOTTAM KUMAR</t>
  </si>
  <si>
    <t>AMAR SINGH</t>
  </si>
  <si>
    <t>100282708047</t>
  </si>
  <si>
    <t>RAVISH</t>
  </si>
  <si>
    <t>PREM DAS</t>
  </si>
  <si>
    <t>100571622950</t>
  </si>
  <si>
    <t>SHEELENDRA</t>
  </si>
  <si>
    <t>KUWAR PAL SINGH</t>
  </si>
  <si>
    <t>100956138449</t>
  </si>
  <si>
    <t>SHASHI KANT RAM</t>
  </si>
  <si>
    <t>HARI KRISHAN</t>
  </si>
  <si>
    <t>101024558351</t>
  </si>
  <si>
    <t>MONU</t>
  </si>
  <si>
    <t>DEVENDER</t>
  </si>
  <si>
    <t>101208559871</t>
  </si>
  <si>
    <t>AJEET KUMAR</t>
  </si>
  <si>
    <t>101244599879</t>
  </si>
  <si>
    <t>RAKESH KUMAR</t>
  </si>
  <si>
    <t>101177775440</t>
  </si>
  <si>
    <t>SIPAHEE THAKUR</t>
  </si>
  <si>
    <t>DREPAL THAKUR</t>
  </si>
  <si>
    <t>101587287264</t>
  </si>
  <si>
    <t>ANIL</t>
  </si>
  <si>
    <t>101209263990</t>
  </si>
  <si>
    <t>RAKESH KUMAR SAH</t>
  </si>
  <si>
    <t>SATAN SAH</t>
  </si>
  <si>
    <t>101592758248</t>
  </si>
  <si>
    <t>A J CONTRACTOR</t>
  </si>
  <si>
    <t>JUGAL KISHORE</t>
  </si>
  <si>
    <t>MANI RAM</t>
  </si>
  <si>
    <t>100178642862</t>
  </si>
  <si>
    <t>LOKESH MEHRA</t>
  </si>
  <si>
    <t>Joginder Pal Mehra</t>
  </si>
  <si>
    <t>100206455416</t>
  </si>
  <si>
    <t>KRISHAN LAL</t>
  </si>
  <si>
    <t>100079877779</t>
  </si>
  <si>
    <t>NARAYAN CHAUDHARY</t>
  </si>
  <si>
    <t>SINGHESHWAR CHAUDHARY</t>
  </si>
  <si>
    <t>100059155782</t>
  </si>
  <si>
    <t>AJAY VISHWAKARMA</t>
  </si>
  <si>
    <t>RAMMURTI</t>
  </si>
  <si>
    <t>101269963531</t>
  </si>
  <si>
    <t>TRIBHUVAN SINGH</t>
  </si>
  <si>
    <t>SANT KUMAR</t>
  </si>
  <si>
    <t>100956138454</t>
  </si>
  <si>
    <t xml:space="preserve">KULDEEP SINGH </t>
  </si>
  <si>
    <t>Rajender Singh</t>
  </si>
  <si>
    <t>101389165794</t>
  </si>
  <si>
    <t>FAQUIR CHAND</t>
  </si>
  <si>
    <t>HEMRAJ</t>
  </si>
  <si>
    <t>100732336387</t>
  </si>
  <si>
    <t xml:space="preserve">DEBU CHAUDHARY </t>
  </si>
  <si>
    <t>BILTU CHAUDHARY</t>
  </si>
  <si>
    <t>100128781353</t>
  </si>
  <si>
    <t xml:space="preserve">SUNDER SINGH </t>
  </si>
  <si>
    <t xml:space="preserve">ANAND SINGH   </t>
  </si>
  <si>
    <t>100369730617</t>
  </si>
  <si>
    <t>100956138465</t>
  </si>
  <si>
    <t>DEEPAK CHANDRA</t>
  </si>
  <si>
    <t>100706424982</t>
  </si>
  <si>
    <t>JAGBIR BHANDARI</t>
  </si>
  <si>
    <t>Singheshwar Bhandari</t>
  </si>
  <si>
    <t>100170284889</t>
  </si>
  <si>
    <t>KRISHNA</t>
  </si>
  <si>
    <t>100196126846</t>
  </si>
  <si>
    <t>RAGHUBIR BHANDARI</t>
  </si>
  <si>
    <t>100290421887</t>
  </si>
  <si>
    <t>SURESH CHAUDHARY</t>
  </si>
  <si>
    <t>LATE LUXMAN CHAUDHARY</t>
  </si>
  <si>
    <t>100373786108</t>
  </si>
  <si>
    <t>DILIP CHAUDHARY</t>
  </si>
  <si>
    <t>UTIMLAL CHAUDHARY</t>
  </si>
  <si>
    <t>100137772721</t>
  </si>
  <si>
    <t>SAJJAN KAMATI</t>
  </si>
  <si>
    <t>SUDESHI KAMATI</t>
  </si>
  <si>
    <t>100328335232</t>
  </si>
  <si>
    <t>SUSHIL PANDEY</t>
  </si>
  <si>
    <t>Laxmi Pandey</t>
  </si>
  <si>
    <t>100638091249</t>
  </si>
  <si>
    <t>RAM KUMAR BHANDARI</t>
  </si>
  <si>
    <t>PAWAN BHANDARI</t>
  </si>
  <si>
    <t>101080647073</t>
  </si>
  <si>
    <t>SHIV KUMAR</t>
  </si>
  <si>
    <t>Late Shayam Lal</t>
  </si>
  <si>
    <t>100351368820</t>
  </si>
  <si>
    <t>JAGDEEP</t>
  </si>
  <si>
    <t>JAI CHAND</t>
  </si>
  <si>
    <t>101411114719</t>
  </si>
  <si>
    <t>SURAJ KUMAR BHANDARI</t>
  </si>
  <si>
    <t>PAVAN BHANDARI</t>
  </si>
  <si>
    <t>101411120829</t>
  </si>
  <si>
    <t>SANJAY THAKUR</t>
  </si>
  <si>
    <t>RAM ADHIN THAKUR</t>
  </si>
  <si>
    <t>100509003161</t>
  </si>
  <si>
    <t>SATPAL SINGH</t>
  </si>
  <si>
    <t>HARISHCHAND</t>
  </si>
  <si>
    <t>101174288304</t>
  </si>
  <si>
    <t>PARVENDRA SINGH</t>
  </si>
  <si>
    <t>HARICHANDRA SINGH</t>
  </si>
  <si>
    <t>101314540940</t>
  </si>
  <si>
    <t>MANOJ KUMAR JADON</t>
  </si>
  <si>
    <t>INDERJEET SINGH</t>
  </si>
  <si>
    <t>100221703239</t>
  </si>
  <si>
    <t>SINGH MECHANICAL WORKS</t>
  </si>
  <si>
    <t>REUBEN SINGH</t>
  </si>
  <si>
    <t>A J SINGH</t>
  </si>
  <si>
    <t>100313203462</t>
  </si>
  <si>
    <t>GOMATI PRASAD</t>
  </si>
  <si>
    <t>100571258851</t>
  </si>
  <si>
    <t>101273800748</t>
  </si>
  <si>
    <t>GAJENDRA KUMAR</t>
  </si>
  <si>
    <t>RAJENDER KUMAR</t>
  </si>
  <si>
    <t>BADRI PRASAD</t>
  </si>
  <si>
    <t>100294260269</t>
  </si>
  <si>
    <t>JAMAN</t>
  </si>
  <si>
    <t>100766997141</t>
  </si>
  <si>
    <t xml:space="preserve">ASHOK KUMAR </t>
  </si>
  <si>
    <t>KIRENDER SINGH</t>
  </si>
  <si>
    <t>101595106716</t>
  </si>
  <si>
    <t>ABHISHEK KUMAR</t>
  </si>
  <si>
    <t>NARESH KUMAR</t>
  </si>
  <si>
    <t>100073154675</t>
  </si>
  <si>
    <t>KULWANT SINGH</t>
  </si>
  <si>
    <t>BALBIR SINGH</t>
  </si>
  <si>
    <t>101359674640</t>
  </si>
  <si>
    <t>MOHAN SAO</t>
  </si>
  <si>
    <t>101359674638</t>
  </si>
  <si>
    <t>RANJEET SAHU</t>
  </si>
  <si>
    <t>101359674617</t>
  </si>
  <si>
    <t>SUMIT</t>
  </si>
  <si>
    <t>101359674629</t>
  </si>
  <si>
    <t>NAVJEET SINGH</t>
  </si>
  <si>
    <t>JAGJEET SINGH</t>
  </si>
  <si>
    <t>101276239677</t>
  </si>
  <si>
    <t>SUNNY DHADWAL</t>
  </si>
  <si>
    <t>SURINDER KUMAR</t>
  </si>
  <si>
    <t>101522963851</t>
  </si>
  <si>
    <t>AKSHAY KUMAR</t>
  </si>
  <si>
    <t>MADHO RAM DHIMAN</t>
  </si>
  <si>
    <t>101606180838</t>
  </si>
  <si>
    <t>ASHUTOSH SINGH YADAV</t>
  </si>
  <si>
    <t>ARUN KUMAR YADAV</t>
  </si>
  <si>
    <t>100883422744</t>
  </si>
  <si>
    <t>ASHISH KUMAR UPADHYAY</t>
  </si>
  <si>
    <t>100993752934</t>
  </si>
  <si>
    <t>SONU RAM PATLE</t>
  </si>
  <si>
    <t>ASHA RAM PATLE</t>
  </si>
  <si>
    <t>RINKU YADAV</t>
  </si>
  <si>
    <t>DENTA DEEN</t>
  </si>
  <si>
    <t>100479532552</t>
  </si>
  <si>
    <t>SANJAY KUMAR SINGH</t>
  </si>
  <si>
    <t>RAM NATH</t>
  </si>
  <si>
    <t>101252460378</t>
  </si>
  <si>
    <t>LALBAHADUR VERMA</t>
  </si>
  <si>
    <t>BHAIRAM</t>
  </si>
  <si>
    <t>101408225476</t>
  </si>
  <si>
    <t>RAJ KUMAR RAWAT</t>
  </si>
  <si>
    <t>SHIV CHARAN</t>
  </si>
  <si>
    <t>100292373003</t>
  </si>
  <si>
    <t>NARAIN</t>
  </si>
  <si>
    <t>100093670587</t>
  </si>
  <si>
    <t>SANTOSH</t>
  </si>
  <si>
    <t>SHRICHAND</t>
  </si>
  <si>
    <t>101115152753</t>
  </si>
  <si>
    <t>SACHIN KUMAR</t>
  </si>
  <si>
    <t>101138933537</t>
  </si>
  <si>
    <t>SUNNY KUMAR</t>
  </si>
  <si>
    <t>MANVEER</t>
  </si>
  <si>
    <t>101592696771</t>
  </si>
  <si>
    <t>AWADHESH KUMAR</t>
  </si>
  <si>
    <t>RAM KARAN</t>
  </si>
  <si>
    <t>100096822282</t>
  </si>
  <si>
    <t>SUNEEL KUMAR YADAV</t>
  </si>
  <si>
    <t>MULCHAND</t>
  </si>
  <si>
    <t>101439546244</t>
  </si>
  <si>
    <t>SURAJ KUMAR</t>
  </si>
  <si>
    <t>MR. RADHESHYAM</t>
  </si>
  <si>
    <t>101406865856</t>
  </si>
  <si>
    <t>NIRMAL</t>
  </si>
  <si>
    <t>101367589446</t>
  </si>
  <si>
    <t>SANTOSH RAJPUT</t>
  </si>
  <si>
    <t>LT. LAXAMAN RAJPUT</t>
  </si>
  <si>
    <t>100337384731</t>
  </si>
  <si>
    <t>ADITYA SINGH</t>
  </si>
  <si>
    <t>100043701302</t>
  </si>
  <si>
    <t>PARDEEP GUPTA</t>
  </si>
  <si>
    <t>BAIJNATH GUPTA</t>
  </si>
  <si>
    <t>100979592310</t>
  </si>
  <si>
    <t>DURGESH KUMAR</t>
  </si>
  <si>
    <t>DASHRATH</t>
  </si>
  <si>
    <t>101449786062</t>
  </si>
  <si>
    <t>SHISHIR</t>
  </si>
  <si>
    <t>PRADIP KUMAR</t>
  </si>
  <si>
    <t>101392597966</t>
  </si>
  <si>
    <t>VISHAL KUMAR</t>
  </si>
  <si>
    <t>101467330930</t>
  </si>
  <si>
    <t>HARIOM</t>
  </si>
  <si>
    <t>RAM PRAKASH SHARMA</t>
  </si>
  <si>
    <t>101225530601</t>
  </si>
  <si>
    <t>SHIKHAR MISHRA</t>
  </si>
  <si>
    <t>Late Shri Rajendra Kumar MIshra</t>
  </si>
  <si>
    <t>100350624813</t>
  </si>
  <si>
    <t>BRIJNATH PRASAD HARIJAN</t>
  </si>
  <si>
    <t>SRIRAM</t>
  </si>
  <si>
    <t>101499197943</t>
  </si>
  <si>
    <t>ABHIMANYU PRASAD</t>
  </si>
  <si>
    <t>101605483200</t>
  </si>
  <si>
    <t>MUNESHWAR RAWAT</t>
  </si>
  <si>
    <t>NANHEY LAL</t>
  </si>
  <si>
    <t>100238171028</t>
  </si>
  <si>
    <t>SURAJ</t>
  </si>
  <si>
    <t>GAREEBE LAL</t>
  </si>
  <si>
    <t>101408199833</t>
  </si>
  <si>
    <t>VIJAY SHANKAR PANDEY</t>
  </si>
  <si>
    <t>GOPAL PANDEY</t>
  </si>
  <si>
    <t>101275267007</t>
  </si>
  <si>
    <t>ASHWANI KUMAR</t>
  </si>
  <si>
    <t>RAM SAKAL VISHWAKARMA</t>
  </si>
  <si>
    <t>100047016001</t>
  </si>
  <si>
    <t>ABHISHEK KUMAR VISHWAKARMA</t>
  </si>
  <si>
    <t>DHARAM CHAND VISHWAKARMA</t>
  </si>
  <si>
    <t>101363853424</t>
  </si>
  <si>
    <t>SHESHNATH VISHWAKARMA</t>
  </si>
  <si>
    <t>DHARMACHAND VISHWAKARMA</t>
  </si>
  <si>
    <t>101241427051</t>
  </si>
  <si>
    <t>ANUJ KUMAR</t>
  </si>
  <si>
    <t>KRISHAN CHANDRA</t>
  </si>
  <si>
    <t>Service repair</t>
  </si>
  <si>
    <t>101222860545</t>
  </si>
  <si>
    <t>MAHESH KUMAR CHATURVEDI</t>
  </si>
  <si>
    <t>LATE MUKUND LAL CHATURVEDI</t>
  </si>
  <si>
    <t>101325495904</t>
  </si>
  <si>
    <t>SACHIN</t>
  </si>
  <si>
    <t>SHAMSHER</t>
  </si>
  <si>
    <t>1115758725</t>
  </si>
  <si>
    <t>101608492338</t>
  </si>
  <si>
    <t>LAXMI NARAYAN</t>
  </si>
  <si>
    <t>3515905999</t>
  </si>
  <si>
    <t>101384694693</t>
  </si>
  <si>
    <t>Const Support</t>
  </si>
  <si>
    <t>006030</t>
  </si>
</sst>
</file>

<file path=xl/styles.xml><?xml version="1.0" encoding="utf-8"?>
<styleSheet xmlns="http://schemas.openxmlformats.org/spreadsheetml/2006/main">
  <numFmts count="6">
    <numFmt numFmtId="164" formatCode="_-* #,##0.00_-;\-* #,##0.00_-;_-* &quot;-&quot;??_-;_-@_-"/>
    <numFmt numFmtId="165" formatCode="[$-409]mmm\-yy;@"/>
    <numFmt numFmtId="166" formatCode="[$-409]dd\-mmm\-yy;@"/>
    <numFmt numFmtId="167" formatCode="dd/mm/yy;@"/>
    <numFmt numFmtId="168" formatCode="_(* #,##0.00_);_(* \(#,##0.00\);_(* &quot;-&quot;??_);_(@_)"/>
    <numFmt numFmtId="169" formatCode="_(* #,##0_);_(* \(#,##0\);_(* &quot;-&quot;??_);_(@_)"/>
  </numFmts>
  <fonts count="17"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  <font>
      <sz val="9"/>
      <color rgb="FF363636"/>
      <name val="Arial"/>
      <family val="2"/>
    </font>
    <font>
      <sz val="9"/>
      <color rgb="FF0000FF"/>
      <name val="Arial"/>
      <family val="2"/>
    </font>
    <font>
      <sz val="9"/>
      <color rgb="FFFF0000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 applyFont="0" applyFill="0" applyBorder="0" applyAlignment="0" applyProtection="0"/>
    <xf numFmtId="0" fontId="2" fillId="0" borderId="0"/>
  </cellStyleXfs>
  <cellXfs count="287">
    <xf numFmtId="0" fontId="0" fillId="0" borderId="0" xfId="0"/>
    <xf numFmtId="0" fontId="3" fillId="0" borderId="0" xfId="0" applyFont="1" applyFill="1" applyBorder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/>
    <xf numFmtId="164" fontId="3" fillId="0" borderId="0" xfId="1" applyFont="1" applyFill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1" fontId="3" fillId="0" borderId="0" xfId="1" applyNumberFormat="1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1" xfId="4" applyFont="1" applyFill="1" applyBorder="1" applyAlignment="1">
      <alignment horizontal="right" vertical="center"/>
    </xf>
    <xf numFmtId="0" fontId="5" fillId="0" borderId="1" xfId="7" applyFont="1" applyFill="1" applyBorder="1" applyAlignment="1">
      <alignment horizontal="center" vertical="center"/>
    </xf>
    <xf numFmtId="0" fontId="5" fillId="0" borderId="1" xfId="7" applyFont="1" applyFill="1" applyBorder="1" applyAlignment="1">
      <alignment horizontal="right" vertical="center"/>
    </xf>
    <xf numFmtId="14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7" applyFont="1" applyFill="1" applyBorder="1" applyAlignment="1">
      <alignment vertical="center"/>
    </xf>
    <xf numFmtId="0" fontId="5" fillId="0" borderId="1" xfId="7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quotePrefix="1" applyNumberFormat="1" applyFont="1" applyFill="1" applyBorder="1" applyAlignment="1">
      <alignment horizontal="center" vertical="center"/>
    </xf>
    <xf numFmtId="0" fontId="5" fillId="0" borderId="1" xfId="9" applyNumberFormat="1" applyFont="1" applyFill="1" applyBorder="1" applyAlignment="1">
      <alignment horizontal="right" vertical="center"/>
    </xf>
    <xf numFmtId="0" fontId="5" fillId="0" borderId="1" xfId="0" quotePrefix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1" xfId="0" quotePrefix="1" applyFont="1" applyFill="1" applyBorder="1" applyAlignment="1">
      <alignment vertical="center"/>
    </xf>
    <xf numFmtId="0" fontId="5" fillId="0" borderId="1" xfId="6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right" vertical="center"/>
    </xf>
    <xf numFmtId="1" fontId="5" fillId="0" borderId="1" xfId="0" applyNumberFormat="1" applyFont="1" applyFill="1" applyBorder="1" applyAlignment="1">
      <alignment vertical="center"/>
    </xf>
    <xf numFmtId="0" fontId="5" fillId="0" borderId="1" xfId="3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horizontal="right" vertical="center"/>
    </xf>
    <xf numFmtId="0" fontId="5" fillId="0" borderId="1" xfId="0" quotePrefix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wrapText="1"/>
    </xf>
    <xf numFmtId="0" fontId="5" fillId="0" borderId="1" xfId="8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6" applyFont="1" applyFill="1" applyBorder="1" applyAlignment="1">
      <alignment horizontal="left" vertical="center" wrapText="1"/>
    </xf>
    <xf numFmtId="167" fontId="5" fillId="0" borderId="1" xfId="1" applyNumberFormat="1" applyFont="1" applyFill="1" applyBorder="1" applyAlignment="1">
      <alignment horizontal="center" vertical="center"/>
    </xf>
    <xf numFmtId="167" fontId="4" fillId="0" borderId="1" xfId="1" applyNumberFormat="1" applyFont="1" applyFill="1" applyBorder="1" applyAlignment="1">
      <alignment horizontal="center" vertical="center"/>
    </xf>
    <xf numFmtId="167" fontId="5" fillId="0" borderId="1" xfId="9" applyNumberFormat="1" applyFont="1" applyFill="1" applyBorder="1" applyAlignment="1">
      <alignment horizontal="center" vertical="center"/>
    </xf>
    <xf numFmtId="0" fontId="5" fillId="0" borderId="1" xfId="8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vertical="center"/>
    </xf>
    <xf numFmtId="0" fontId="5" fillId="0" borderId="1" xfId="6" quotePrefix="1" applyFont="1" applyFill="1" applyBorder="1" applyAlignment="1">
      <alignment vertical="center" wrapText="1"/>
    </xf>
    <xf numFmtId="0" fontId="5" fillId="0" borderId="0" xfId="1" applyNumberFormat="1" applyFont="1" applyFill="1" applyBorder="1" applyAlignment="1">
      <alignment vertical="center"/>
    </xf>
    <xf numFmtId="0" fontId="5" fillId="0" borderId="0" xfId="6" quotePrefix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168" fontId="5" fillId="0" borderId="0" xfId="9" applyNumberFormat="1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vertical="center"/>
    </xf>
    <xf numFmtId="164" fontId="5" fillId="0" borderId="0" xfId="1" applyFont="1" applyFill="1" applyBorder="1" applyAlignment="1">
      <alignment horizontal="center" vertical="center"/>
    </xf>
    <xf numFmtId="164" fontId="4" fillId="0" borderId="0" xfId="1" applyFont="1" applyFill="1" applyBorder="1" applyAlignment="1">
      <alignment horizontal="center" vertical="center"/>
    </xf>
    <xf numFmtId="0" fontId="8" fillId="0" borderId="1" xfId="8" applyFont="1" applyFill="1" applyBorder="1" applyAlignment="1">
      <alignment vertical="center"/>
    </xf>
    <xf numFmtId="0" fontId="8" fillId="0" borderId="1" xfId="8" applyFont="1" applyFill="1" applyBorder="1" applyAlignment="1">
      <alignment vertical="center" wrapText="1"/>
    </xf>
    <xf numFmtId="0" fontId="8" fillId="0" borderId="1" xfId="8" applyFont="1" applyFill="1" applyBorder="1" applyAlignment="1">
      <alignment horizontal="center" vertical="center"/>
    </xf>
    <xf numFmtId="168" fontId="4" fillId="0" borderId="0" xfId="9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8" fontId="5" fillId="0" borderId="0" xfId="9" applyNumberFormat="1" applyFont="1" applyFill="1" applyBorder="1" applyAlignment="1">
      <alignment horizontal="left" vertical="center"/>
    </xf>
    <xf numFmtId="0" fontId="5" fillId="0" borderId="1" xfId="8" applyFont="1" applyFill="1" applyBorder="1" applyAlignment="1">
      <alignment horizontal="left" vertical="center" wrapText="1"/>
    </xf>
    <xf numFmtId="169" fontId="5" fillId="0" borderId="0" xfId="9" applyNumberFormat="1" applyFont="1" applyFill="1" applyBorder="1" applyAlignment="1">
      <alignment horizontal="left" vertical="center"/>
    </xf>
    <xf numFmtId="164" fontId="5" fillId="0" borderId="0" xfId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64" fontId="4" fillId="0" borderId="0" xfId="1" applyFont="1" applyFill="1" applyBorder="1" applyAlignment="1">
      <alignment vertical="center"/>
    </xf>
    <xf numFmtId="0" fontId="5" fillId="0" borderId="1" xfId="0" quotePrefix="1" applyNumberFormat="1" applyFont="1" applyFill="1" applyBorder="1" applyAlignment="1">
      <alignment vertical="center"/>
    </xf>
    <xf numFmtId="164" fontId="5" fillId="0" borderId="0" xfId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" xfId="7" applyFont="1" applyFill="1" applyBorder="1" applyAlignment="1">
      <alignment horizontal="right"/>
    </xf>
    <xf numFmtId="0" fontId="8" fillId="0" borderId="1" xfId="8" applyFont="1" applyFill="1" applyBorder="1" applyAlignment="1">
      <alignment horizontal="right" vertical="center"/>
    </xf>
    <xf numFmtId="0" fontId="5" fillId="0" borderId="1" xfId="9" quotePrefix="1" applyNumberFormat="1" applyFont="1" applyFill="1" applyBorder="1" applyAlignment="1">
      <alignment horizontal="center" vertical="center"/>
    </xf>
    <xf numFmtId="0" fontId="5" fillId="0" borderId="1" xfId="9" applyNumberFormat="1" applyFont="1" applyFill="1" applyBorder="1" applyAlignment="1">
      <alignment horizontal="center" vertical="center"/>
    </xf>
    <xf numFmtId="1" fontId="5" fillId="0" borderId="1" xfId="6" quotePrefix="1" applyNumberFormat="1" applyFont="1" applyFill="1" applyBorder="1" applyAlignment="1">
      <alignment vertical="center"/>
    </xf>
    <xf numFmtId="1" fontId="5" fillId="0" borderId="1" xfId="0" quotePrefix="1" applyNumberFormat="1" applyFont="1" applyFill="1" applyBorder="1" applyAlignment="1">
      <alignment vertical="center"/>
    </xf>
    <xf numFmtId="0" fontId="5" fillId="0" borderId="1" xfId="3" applyFont="1" applyFill="1" applyBorder="1" applyAlignment="1">
      <alignment vertical="center" wrapText="1"/>
    </xf>
    <xf numFmtId="0" fontId="5" fillId="0" borderId="1" xfId="8" applyFont="1" applyFill="1" applyBorder="1" applyAlignment="1">
      <alignment vertical="center"/>
    </xf>
    <xf numFmtId="0" fontId="5" fillId="0" borderId="1" xfId="6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right" vertical="center"/>
    </xf>
    <xf numFmtId="0" fontId="5" fillId="0" borderId="3" xfId="0" applyNumberFormat="1" applyFont="1" applyFill="1" applyBorder="1" applyAlignment="1">
      <alignment vertical="center"/>
    </xf>
    <xf numFmtId="0" fontId="5" fillId="0" borderId="3" xfId="1" applyNumberFormat="1" applyFont="1" applyFill="1" applyBorder="1" applyAlignment="1">
      <alignment vertical="center"/>
    </xf>
    <xf numFmtId="1" fontId="5" fillId="0" borderId="1" xfId="0" quotePrefix="1" applyNumberFormat="1" applyFont="1" applyFill="1" applyBorder="1" applyAlignment="1">
      <alignment horizontal="center" vertical="center" wrapText="1"/>
    </xf>
    <xf numFmtId="1" fontId="5" fillId="0" borderId="3" xfId="0" quotePrefix="1" applyNumberFormat="1" applyFont="1" applyFill="1" applyBorder="1" applyAlignment="1">
      <alignment horizontal="center" vertical="center" wrapText="1"/>
    </xf>
    <xf numFmtId="1" fontId="5" fillId="0" borderId="1" xfId="0" quotePrefix="1" applyNumberFormat="1" applyFont="1" applyFill="1" applyBorder="1" applyAlignment="1">
      <alignment horizontal="right" vertical="center"/>
    </xf>
    <xf numFmtId="0" fontId="8" fillId="0" borderId="1" xfId="8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right" vertical="center" wrapText="1"/>
    </xf>
    <xf numFmtId="0" fontId="4" fillId="0" borderId="1" xfId="1" applyNumberFormat="1" applyFont="1" applyFill="1" applyBorder="1" applyAlignment="1">
      <alignment horizontal="center" vertical="center"/>
    </xf>
    <xf numFmtId="0" fontId="5" fillId="0" borderId="1" xfId="7" quotePrefix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NumberFormat="1" applyFont="1" applyFill="1" applyBorder="1" applyAlignment="1">
      <alignment horizontal="right" wrapText="1"/>
    </xf>
    <xf numFmtId="0" fontId="5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1" xfId="0" applyFont="1" applyFill="1" applyBorder="1" applyAlignment="1">
      <alignment horizontal="left" vertical="top" wrapText="1"/>
    </xf>
    <xf numFmtId="0" fontId="8" fillId="0" borderId="1" xfId="8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1" fontId="8" fillId="0" borderId="1" xfId="8" quotePrefix="1" applyNumberFormat="1" applyFont="1" applyFill="1" applyBorder="1" applyAlignment="1">
      <alignment horizontal="left" vertical="center" wrapText="1"/>
    </xf>
    <xf numFmtId="0" fontId="8" fillId="0" borderId="1" xfId="1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quotePrefix="1" applyFont="1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0" borderId="1" xfId="7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5" fillId="4" borderId="1" xfId="7" applyFont="1" applyFill="1" applyBorder="1" applyAlignment="1">
      <alignment horizontal="right" vertical="center"/>
    </xf>
    <xf numFmtId="0" fontId="3" fillId="0" borderId="1" xfId="0" quotePrefix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" fontId="5" fillId="0" borderId="1" xfId="0" quotePrefix="1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4" fontId="5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3" borderId="1" xfId="7" applyFont="1" applyFill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9" fillId="0" borderId="1" xfId="0" quotePrefix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2" fillId="0" borderId="5" xfId="6" applyFont="1" applyFill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1" fontId="5" fillId="0" borderId="1" xfId="0" applyNumberFormat="1" applyFont="1" applyBorder="1" applyAlignment="1">
      <alignment vertical="center" wrapText="1"/>
    </xf>
    <xf numFmtId="0" fontId="9" fillId="0" borderId="1" xfId="0" applyFont="1" applyFill="1" applyBorder="1" applyAlignment="1">
      <alignment horizontal="left" vertical="top" wrapText="1"/>
    </xf>
    <xf numFmtId="1" fontId="5" fillId="0" borderId="1" xfId="0" quotePrefix="1" applyNumberFormat="1" applyFont="1" applyBorder="1" applyAlignment="1">
      <alignment vertical="center"/>
    </xf>
    <xf numFmtId="1" fontId="5" fillId="0" borderId="1" xfId="0" applyNumberFormat="1" applyFont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8" fillId="0" borderId="1" xfId="8" applyFont="1" applyBorder="1" applyAlignment="1">
      <alignment vertical="center" wrapText="1"/>
    </xf>
    <xf numFmtId="0" fontId="5" fillId="0" borderId="1" xfId="0" applyNumberFormat="1" applyFont="1" applyBorder="1" applyAlignment="1">
      <alignment horizontal="right" vertical="center"/>
    </xf>
    <xf numFmtId="0" fontId="5" fillId="3" borderId="1" xfId="0" applyNumberFormat="1" applyFont="1" applyFill="1" applyBorder="1" applyAlignment="1">
      <alignment horizontal="right" vertical="center"/>
    </xf>
    <xf numFmtId="0" fontId="8" fillId="0" borderId="5" xfId="8" applyFont="1" applyFill="1" applyBorder="1" applyAlignment="1">
      <alignment horizontal="left" vertical="center"/>
    </xf>
    <xf numFmtId="0" fontId="5" fillId="0" borderId="1" xfId="10" applyFont="1" applyBorder="1" applyAlignment="1">
      <alignment vertical="center"/>
    </xf>
    <xf numFmtId="1" fontId="5" fillId="0" borderId="1" xfId="0" applyNumberFormat="1" applyFont="1" applyBorder="1" applyAlignment="1">
      <alignment vertical="center"/>
    </xf>
    <xf numFmtId="0" fontId="5" fillId="0" borderId="1" xfId="7" quotePrefix="1" applyFont="1" applyBorder="1" applyAlignment="1">
      <alignment vertical="center"/>
    </xf>
    <xf numFmtId="1" fontId="5" fillId="0" borderId="1" xfId="0" quotePrefix="1" applyNumberFormat="1" applyFont="1" applyBorder="1" applyAlignment="1">
      <alignment horizontal="left" vertical="center"/>
    </xf>
    <xf numFmtId="1" fontId="8" fillId="0" borderId="1" xfId="8" quotePrefix="1" applyNumberFormat="1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8" fillId="0" borderId="1" xfId="8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8" fillId="0" borderId="1" xfId="8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" fontId="5" fillId="0" borderId="1" xfId="0" quotePrefix="1" applyNumberFormat="1" applyFont="1" applyBorder="1" applyAlignment="1">
      <alignment horizontal="left" vertical="center" wrapText="1"/>
    </xf>
    <xf numFmtId="164" fontId="4" fillId="0" borderId="0" xfId="1" applyFont="1" applyFill="1" applyBorder="1" applyAlignment="1">
      <alignment horizontal="left" vertical="center"/>
    </xf>
    <xf numFmtId="168" fontId="5" fillId="0" borderId="0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1" fontId="5" fillId="0" borderId="5" xfId="0" quotePrefix="1" applyNumberFormat="1" applyFont="1" applyBorder="1" applyAlignment="1">
      <alignment horizontal="left" vertical="center"/>
    </xf>
    <xf numFmtId="168" fontId="5" fillId="0" borderId="0" xfId="9" applyNumberFormat="1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horizontal="left" vertical="center"/>
    </xf>
    <xf numFmtId="0" fontId="8" fillId="0" borderId="1" xfId="6" applyFont="1" applyFill="1" applyBorder="1" applyAlignment="1">
      <alignment horizontal="center" vertical="center"/>
    </xf>
    <xf numFmtId="1" fontId="8" fillId="0" borderId="1" xfId="6" quotePrefix="1" applyNumberFormat="1" applyFont="1" applyFill="1" applyBorder="1" applyAlignment="1">
      <alignment horizontal="left" vertical="center" wrapText="1"/>
    </xf>
    <xf numFmtId="166" fontId="5" fillId="0" borderId="1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/>
    </xf>
    <xf numFmtId="14" fontId="5" fillId="0" borderId="0" xfId="0" applyNumberFormat="1" applyFont="1" applyFill="1" applyAlignment="1">
      <alignment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1" xfId="6" applyFont="1" applyFill="1" applyBorder="1" applyAlignment="1">
      <alignment vertical="center" wrapText="1"/>
    </xf>
    <xf numFmtId="0" fontId="8" fillId="0" borderId="1" xfId="6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13" fillId="0" borderId="1" xfId="8" applyFont="1" applyFill="1" applyBorder="1" applyAlignment="1">
      <alignment horizontal="center" vertical="center"/>
    </xf>
    <xf numFmtId="0" fontId="12" fillId="0" borderId="1" xfId="8" applyFont="1" applyFill="1" applyBorder="1" applyAlignment="1">
      <alignment horizontal="left" vertical="center" wrapText="1"/>
    </xf>
    <xf numFmtId="0" fontId="12" fillId="0" borderId="1" xfId="8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1" xfId="9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9" applyNumberFormat="1" applyFont="1" applyFill="1" applyBorder="1" applyAlignment="1">
      <alignment horizontal="right" vertical="center"/>
    </xf>
    <xf numFmtId="0" fontId="11" fillId="0" borderId="1" xfId="0" applyNumberFormat="1" applyFont="1" applyFill="1" applyBorder="1" applyAlignment="1">
      <alignment horizontal="right" vertical="center"/>
    </xf>
    <xf numFmtId="0" fontId="11" fillId="0" borderId="1" xfId="1" applyNumberFormat="1" applyFont="1" applyFill="1" applyBorder="1" applyAlignment="1">
      <alignment horizontal="right" vertical="center"/>
    </xf>
    <xf numFmtId="167" fontId="11" fillId="0" borderId="1" xfId="1" applyNumberFormat="1" applyFont="1" applyFill="1" applyBorder="1" applyAlignment="1">
      <alignment horizontal="center" vertical="center"/>
    </xf>
    <xf numFmtId="168" fontId="11" fillId="0" borderId="0" xfId="9" applyNumberFormat="1" applyFont="1" applyFill="1" applyBorder="1" applyAlignment="1">
      <alignment horizontal="center" vertical="center"/>
    </xf>
    <xf numFmtId="168" fontId="11" fillId="0" borderId="0" xfId="0" applyNumberFormat="1" applyFont="1" applyFill="1" applyBorder="1" applyAlignment="1">
      <alignment vertical="center"/>
    </xf>
    <xf numFmtId="0" fontId="5" fillId="2" borderId="1" xfId="9" applyNumberFormat="1" applyFont="1" applyFill="1" applyBorder="1" applyAlignment="1">
      <alignment horizontal="right" vertical="center"/>
    </xf>
    <xf numFmtId="0" fontId="5" fillId="0" borderId="1" xfId="8" applyFont="1" applyFill="1" applyBorder="1" applyAlignment="1">
      <alignment horizontal="left" vertical="center"/>
    </xf>
    <xf numFmtId="0" fontId="5" fillId="0" borderId="1" xfId="0" quotePrefix="1" applyFont="1" applyBorder="1" applyAlignment="1">
      <alignment horizontal="left" vertical="center"/>
    </xf>
    <xf numFmtId="0" fontId="8" fillId="0" borderId="1" xfId="7" applyFont="1" applyFill="1" applyBorder="1" applyAlignment="1">
      <alignment horizontal="center" vertical="center" wrapText="1"/>
    </xf>
    <xf numFmtId="1" fontId="8" fillId="0" borderId="1" xfId="8" applyNumberFormat="1" applyFont="1" applyFill="1" applyBorder="1" applyAlignment="1">
      <alignment horizontal="left" vertical="center" wrapText="1"/>
    </xf>
    <xf numFmtId="1" fontId="11" fillId="0" borderId="1" xfId="0" quotePrefix="1" applyNumberFormat="1" applyFont="1" applyBorder="1" applyAlignment="1">
      <alignment vertical="center"/>
    </xf>
    <xf numFmtId="1" fontId="11" fillId="0" borderId="1" xfId="0" applyNumberFormat="1" applyFont="1" applyBorder="1" applyAlignment="1">
      <alignment horizontal="center" vertical="center" wrapText="1"/>
    </xf>
    <xf numFmtId="0" fontId="16" fillId="0" borderId="1" xfId="8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0" fontId="5" fillId="0" borderId="1" xfId="7" applyFont="1" applyBorder="1" applyAlignment="1">
      <alignment vertical="center"/>
    </xf>
    <xf numFmtId="0" fontId="8" fillId="0" borderId="0" xfId="0" applyFont="1" applyBorder="1"/>
    <xf numFmtId="0" fontId="8" fillId="0" borderId="0" xfId="0" applyFont="1"/>
    <xf numFmtId="0" fontId="8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5" fillId="4" borderId="1" xfId="7" applyFont="1" applyFill="1" applyBorder="1" applyAlignment="1">
      <alignment horizontal="right"/>
    </xf>
    <xf numFmtId="0" fontId="5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0" fontId="11" fillId="0" borderId="1" xfId="7" applyFont="1" applyFill="1" applyBorder="1" applyAlignment="1">
      <alignment horizontal="right" vertical="center"/>
    </xf>
    <xf numFmtId="0" fontId="16" fillId="0" borderId="1" xfId="6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1" fontId="11" fillId="0" borderId="1" xfId="0" quotePrefix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vertical="center"/>
    </xf>
    <xf numFmtId="0" fontId="11" fillId="0" borderId="1" xfId="1" applyNumberFormat="1" applyFont="1" applyFill="1" applyBorder="1" applyAlignment="1">
      <alignment vertical="center"/>
    </xf>
    <xf numFmtId="166" fontId="11" fillId="0" borderId="1" xfId="0" applyNumberFormat="1" applyFont="1" applyFill="1" applyBorder="1" applyAlignment="1">
      <alignment horizontal="right" vertical="center"/>
    </xf>
    <xf numFmtId="0" fontId="11" fillId="0" borderId="1" xfId="6" quotePrefix="1" applyFont="1" applyFill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1" xfId="6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1" fillId="0" borderId="1" xfId="8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0" fillId="0" borderId="1" xfId="0" quotePrefix="1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1" fontId="10" fillId="0" borderId="1" xfId="0" quotePrefix="1" applyNumberFormat="1" applyFont="1" applyBorder="1" applyAlignment="1">
      <alignment horizontal="left" vertical="center"/>
    </xf>
    <xf numFmtId="0" fontId="10" fillId="0" borderId="1" xfId="9" applyNumberFormat="1" applyFont="1" applyFill="1" applyBorder="1" applyAlignment="1">
      <alignment horizontal="right" vertical="center"/>
    </xf>
    <xf numFmtId="0" fontId="10" fillId="0" borderId="1" xfId="0" applyNumberFormat="1" applyFont="1" applyFill="1" applyBorder="1" applyAlignment="1">
      <alignment horizontal="right" vertical="center"/>
    </xf>
    <xf numFmtId="0" fontId="10" fillId="0" borderId="1" xfId="1" applyNumberFormat="1" applyFont="1" applyFill="1" applyBorder="1" applyAlignment="1">
      <alignment horizontal="right" vertical="center"/>
    </xf>
    <xf numFmtId="168" fontId="10" fillId="0" borderId="0" xfId="9" applyNumberFormat="1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" fontId="10" fillId="0" borderId="1" xfId="0" quotePrefix="1" applyNumberFormat="1" applyFont="1" applyBorder="1" applyAlignment="1">
      <alignment horizontal="center" vertical="center" wrapText="1"/>
    </xf>
    <xf numFmtId="0" fontId="12" fillId="0" borderId="1" xfId="8" quotePrefix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4" borderId="1" xfId="1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/>
    <xf numFmtId="167" fontId="5" fillId="0" borderId="0" xfId="0" applyNumberFormat="1" applyFont="1" applyFill="1" applyBorder="1"/>
  </cellXfs>
  <cellStyles count="11">
    <cellStyle name="Comma" xfId="1" builtinId="3"/>
    <cellStyle name="Comma_Sheet1 2" xfId="9"/>
    <cellStyle name="Normal" xfId="0" builtinId="0"/>
    <cellStyle name="Normal 2" xfId="8"/>
    <cellStyle name="Normal 2 10" xfId="6"/>
    <cellStyle name="Normal 2 101" xfId="5"/>
    <cellStyle name="Normal 2 2" xfId="2"/>
    <cellStyle name="Normal 2 81" xfId="7"/>
    <cellStyle name="Normal 3" xfId="3"/>
    <cellStyle name="Normal 4" xfId="4"/>
    <cellStyle name="Normal 9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B314"/>
  <sheetViews>
    <sheetView tabSelected="1" workbookViewId="0">
      <pane xSplit="3" ySplit="4" topLeftCell="M288" activePane="bottomRight" state="frozen"/>
      <selection pane="topRight" activeCell="E1" sqref="E1"/>
      <selection pane="bottomLeft" activeCell="A5" sqref="A5"/>
      <selection pane="bottomRight" activeCell="AE301" sqref="AE301"/>
    </sheetView>
  </sheetViews>
  <sheetFormatPr defaultColWidth="9.109375" defaultRowHeight="13.2"/>
  <cols>
    <col min="1" max="1" width="4" style="2" bestFit="1" customWidth="1"/>
    <col min="2" max="2" width="6.44140625" style="3" hidden="1" customWidth="1"/>
    <col min="3" max="3" width="12.6640625" style="9" customWidth="1"/>
    <col min="4" max="4" width="11.5546875" style="9" customWidth="1"/>
    <col min="5" max="5" width="7.44140625" style="9" customWidth="1"/>
    <col min="6" max="6" width="11" style="3" bestFit="1" customWidth="1"/>
    <col min="7" max="7" width="6" style="4" customWidth="1"/>
    <col min="8" max="8" width="13.109375" style="4" bestFit="1" customWidth="1"/>
    <col min="9" max="9" width="6.6640625" style="3" hidden="1" customWidth="1"/>
    <col min="10" max="10" width="4.88671875" style="10" hidden="1" customWidth="1"/>
    <col min="11" max="11" width="5" style="3" hidden="1" customWidth="1"/>
    <col min="12" max="12" width="6.5546875" style="3" hidden="1" customWidth="1"/>
    <col min="13" max="13" width="6.6640625" style="3" customWidth="1"/>
    <col min="14" max="14" width="7" style="3" bestFit="1" customWidth="1"/>
    <col min="15" max="15" width="4" style="3" bestFit="1" customWidth="1"/>
    <col min="16" max="16" width="8.109375" style="3" bestFit="1" customWidth="1"/>
    <col min="17" max="17" width="5" style="3" bestFit="1" customWidth="1"/>
    <col min="18" max="18" width="6.109375" style="5" bestFit="1" customWidth="1"/>
    <col min="19" max="19" width="7" style="8" bestFit="1" customWidth="1"/>
    <col min="20" max="20" width="6.109375" style="8" bestFit="1" customWidth="1"/>
    <col min="21" max="21" width="4.44140625" style="3" customWidth="1"/>
    <col min="22" max="23" width="8" style="3" bestFit="1" customWidth="1"/>
    <col min="24" max="24" width="7.88671875" style="3" customWidth="1"/>
    <col min="25" max="25" width="7.109375" style="1" bestFit="1" customWidth="1"/>
    <col min="26" max="26" width="6.109375" style="1" bestFit="1" customWidth="1"/>
    <col min="27" max="27" width="4.5546875" style="7" bestFit="1" customWidth="1"/>
    <col min="28" max="28" width="6.88671875" style="6" customWidth="1"/>
    <col min="29" max="29" width="6" style="11" bestFit="1" customWidth="1"/>
    <col min="30" max="30" width="8" style="1" bestFit="1" customWidth="1"/>
    <col min="31" max="31" width="7.88671875" style="1" customWidth="1"/>
    <col min="32" max="32" width="8.109375" style="1" customWidth="1"/>
    <col min="33" max="33" width="10.33203125" style="1" customWidth="1"/>
    <col min="34" max="39" width="0" style="1" hidden="1" customWidth="1"/>
    <col min="40" max="16384" width="9.109375" style="1"/>
  </cols>
  <sheetData>
    <row r="1" spans="1:39" ht="20.25" customHeight="1">
      <c r="A1" s="280" t="s">
        <v>13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</row>
    <row r="2" spans="1:39" ht="15.75" customHeight="1">
      <c r="A2" s="284" t="s">
        <v>95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</row>
    <row r="3" spans="1:39" s="43" customFormat="1" ht="12" customHeight="1">
      <c r="A3" s="281" t="s">
        <v>0</v>
      </c>
      <c r="B3" s="281" t="s">
        <v>16</v>
      </c>
      <c r="C3" s="281" t="s">
        <v>17</v>
      </c>
      <c r="D3" s="281" t="s">
        <v>18</v>
      </c>
      <c r="E3" s="281" t="s">
        <v>1</v>
      </c>
      <c r="F3" s="281" t="s">
        <v>19</v>
      </c>
      <c r="G3" s="282" t="s">
        <v>20</v>
      </c>
      <c r="H3" s="281" t="s">
        <v>14</v>
      </c>
      <c r="I3" s="281" t="s">
        <v>2</v>
      </c>
      <c r="J3" s="281"/>
      <c r="K3" s="281"/>
      <c r="L3" s="281"/>
      <c r="M3" s="281" t="s">
        <v>2</v>
      </c>
      <c r="N3" s="281" t="s">
        <v>21</v>
      </c>
      <c r="O3" s="281"/>
      <c r="P3" s="281" t="s">
        <v>22</v>
      </c>
      <c r="Q3" s="281"/>
      <c r="R3" s="281"/>
      <c r="S3" s="281"/>
      <c r="T3" s="281"/>
      <c r="U3" s="281"/>
      <c r="V3" s="281"/>
      <c r="W3" s="283" t="s">
        <v>3</v>
      </c>
      <c r="X3" s="283" t="s">
        <v>4</v>
      </c>
      <c r="Y3" s="281" t="s">
        <v>5</v>
      </c>
      <c r="Z3" s="281"/>
      <c r="AA3" s="281"/>
      <c r="AB3" s="281"/>
      <c r="AC3" s="281"/>
      <c r="AD3" s="281"/>
      <c r="AE3" s="281" t="s">
        <v>6</v>
      </c>
      <c r="AF3" s="281" t="s">
        <v>23</v>
      </c>
      <c r="AG3" s="281" t="s">
        <v>7</v>
      </c>
    </row>
    <row r="4" spans="1:39" s="43" customFormat="1" ht="24" customHeight="1">
      <c r="A4" s="281"/>
      <c r="B4" s="281"/>
      <c r="C4" s="281"/>
      <c r="D4" s="281"/>
      <c r="E4" s="281"/>
      <c r="F4" s="281"/>
      <c r="G4" s="282"/>
      <c r="H4" s="281"/>
      <c r="I4" s="104" t="s">
        <v>24</v>
      </c>
      <c r="J4" s="104" t="s">
        <v>12</v>
      </c>
      <c r="K4" s="104" t="s">
        <v>25</v>
      </c>
      <c r="L4" s="104" t="s">
        <v>8</v>
      </c>
      <c r="M4" s="281"/>
      <c r="N4" s="105" t="s">
        <v>26</v>
      </c>
      <c r="O4" s="105" t="s">
        <v>27</v>
      </c>
      <c r="P4" s="105" t="s">
        <v>24</v>
      </c>
      <c r="Q4" s="104" t="s">
        <v>12</v>
      </c>
      <c r="R4" s="105" t="s">
        <v>25</v>
      </c>
      <c r="S4" s="105" t="s">
        <v>28</v>
      </c>
      <c r="T4" s="105" t="s">
        <v>8</v>
      </c>
      <c r="U4" s="105" t="s">
        <v>15</v>
      </c>
      <c r="V4" s="105" t="s">
        <v>29</v>
      </c>
      <c r="W4" s="283"/>
      <c r="X4" s="283"/>
      <c r="Y4" s="105" t="s">
        <v>30</v>
      </c>
      <c r="Z4" s="105" t="s">
        <v>31</v>
      </c>
      <c r="AA4" s="105" t="s">
        <v>9</v>
      </c>
      <c r="AB4" s="105" t="s">
        <v>11</v>
      </c>
      <c r="AC4" s="105" t="s">
        <v>8</v>
      </c>
      <c r="AD4" s="105" t="s">
        <v>10</v>
      </c>
      <c r="AE4" s="281"/>
      <c r="AF4" s="281"/>
      <c r="AG4" s="281"/>
    </row>
    <row r="5" spans="1:39" s="41" customFormat="1" ht="39" hidden="1" customHeight="1">
      <c r="A5" s="13">
        <v>1</v>
      </c>
      <c r="B5" s="16">
        <v>10775</v>
      </c>
      <c r="C5" s="12" t="s">
        <v>33</v>
      </c>
      <c r="D5" s="12" t="s">
        <v>34</v>
      </c>
      <c r="E5" s="107" t="s">
        <v>35</v>
      </c>
      <c r="F5" s="13" t="s">
        <v>36</v>
      </c>
      <c r="G5" s="14">
        <v>812</v>
      </c>
      <c r="H5" s="88" t="s">
        <v>37</v>
      </c>
      <c r="I5" s="108">
        <v>29291</v>
      </c>
      <c r="J5" s="109">
        <v>0</v>
      </c>
      <c r="K5" s="110">
        <v>0</v>
      </c>
      <c r="L5" s="110">
        <v>0</v>
      </c>
      <c r="M5" s="16">
        <f t="shared" ref="M5:M8" si="0">I5+J5+K5+L5</f>
        <v>29291</v>
      </c>
      <c r="N5" s="16">
        <v>31</v>
      </c>
      <c r="O5" s="16">
        <v>0</v>
      </c>
      <c r="P5" s="30">
        <f>ROUND(I5/31*N5,0)</f>
        <v>29291</v>
      </c>
      <c r="Q5" s="30">
        <f>ROUND(J5/31*N5,0)</f>
        <v>0</v>
      </c>
      <c r="R5" s="30">
        <f>ROUND(K5/31*N5,0)</f>
        <v>0</v>
      </c>
      <c r="S5" s="30">
        <f>ROUND(I5/31/8*2*O5,0)</f>
        <v>0</v>
      </c>
      <c r="T5" s="30">
        <f>ROUND(L5/31*N5,0)</f>
        <v>0</v>
      </c>
      <c r="U5" s="30">
        <v>0</v>
      </c>
      <c r="V5" s="31">
        <f t="shared" ref="V5:V8" si="1">U5+T5+S5+R5+Q5+P5</f>
        <v>29291</v>
      </c>
      <c r="W5" s="31">
        <f t="shared" ref="W5:W8" si="2">IF(P5&gt;15000,15000,P5)</f>
        <v>15000</v>
      </c>
      <c r="X5" s="31">
        <v>0</v>
      </c>
      <c r="Y5" s="30">
        <f>ROUND(W5*12%,0)</f>
        <v>1800</v>
      </c>
      <c r="Z5" s="30">
        <f t="shared" ref="Z5:Z8" si="3">CEILING(X5*0.75%,1)</f>
        <v>0</v>
      </c>
      <c r="AA5" s="30">
        <v>0</v>
      </c>
      <c r="AB5" s="30">
        <v>20000</v>
      </c>
      <c r="AC5" s="30">
        <v>0</v>
      </c>
      <c r="AD5" s="30">
        <f t="shared" ref="AD5:AD8" si="4">Y5+Z5+AA5+AB5+AC5</f>
        <v>21800</v>
      </c>
      <c r="AE5" s="30">
        <f t="shared" ref="AE5:AE8" si="5">V5-AD5</f>
        <v>7491</v>
      </c>
      <c r="AF5" s="34" t="s">
        <v>38</v>
      </c>
      <c r="AG5" s="190">
        <v>44147</v>
      </c>
      <c r="AH5" s="205"/>
      <c r="AI5" s="16">
        <v>12</v>
      </c>
      <c r="AJ5" s="16">
        <v>7</v>
      </c>
      <c r="AK5" s="16">
        <f>AJ5+AI5</f>
        <v>19</v>
      </c>
    </row>
    <row r="6" spans="1:39" s="41" customFormat="1" ht="42" hidden="1" customHeight="1">
      <c r="A6" s="13">
        <v>2</v>
      </c>
      <c r="B6" s="111">
        <v>11245</v>
      </c>
      <c r="C6" s="84" t="s">
        <v>39</v>
      </c>
      <c r="D6" s="74" t="s">
        <v>40</v>
      </c>
      <c r="E6" s="12" t="s">
        <v>41</v>
      </c>
      <c r="F6" s="191">
        <v>1114560122</v>
      </c>
      <c r="G6" s="85">
        <v>1271</v>
      </c>
      <c r="H6" s="89" t="s">
        <v>42</v>
      </c>
      <c r="I6" s="112">
        <v>15716</v>
      </c>
      <c r="J6" s="113">
        <v>0</v>
      </c>
      <c r="K6" s="113">
        <v>0</v>
      </c>
      <c r="L6" s="113">
        <v>0</v>
      </c>
      <c r="M6" s="74">
        <f t="shared" si="0"/>
        <v>15716</v>
      </c>
      <c r="N6" s="16">
        <v>31</v>
      </c>
      <c r="O6" s="16">
        <v>0</v>
      </c>
      <c r="P6" s="30">
        <f t="shared" ref="P6:P8" si="6">ROUND(I6/31*N6,0)</f>
        <v>15716</v>
      </c>
      <c r="Q6" s="30">
        <f t="shared" ref="Q6:Q8" si="7">ROUND(J6/31*N6,0)</f>
        <v>0</v>
      </c>
      <c r="R6" s="30">
        <f t="shared" ref="R6:R8" si="8">ROUND(K6/31*N6,0)</f>
        <v>0</v>
      </c>
      <c r="S6" s="30">
        <f t="shared" ref="S6:S8" si="9">ROUND(I6/31/8*2*O6,0)</f>
        <v>0</v>
      </c>
      <c r="T6" s="30">
        <f t="shared" ref="T6:T8" si="10">ROUND(L6/31*N6,0)</f>
        <v>0</v>
      </c>
      <c r="U6" s="30">
        <v>0</v>
      </c>
      <c r="V6" s="87">
        <f t="shared" si="1"/>
        <v>15716</v>
      </c>
      <c r="W6" s="87">
        <f t="shared" si="2"/>
        <v>15000</v>
      </c>
      <c r="X6" s="87">
        <f>V6</f>
        <v>15716</v>
      </c>
      <c r="Y6" s="30">
        <f t="shared" ref="Y6:Y8" si="11">ROUND(W6*12%,0)</f>
        <v>1800</v>
      </c>
      <c r="Z6" s="30">
        <f t="shared" si="3"/>
        <v>118</v>
      </c>
      <c r="AA6" s="86">
        <v>0</v>
      </c>
      <c r="AB6" s="86">
        <v>7000</v>
      </c>
      <c r="AC6" s="86">
        <v>0</v>
      </c>
      <c r="AD6" s="86">
        <f t="shared" si="4"/>
        <v>8918</v>
      </c>
      <c r="AE6" s="86">
        <f t="shared" si="5"/>
        <v>6798</v>
      </c>
      <c r="AF6" s="34" t="s">
        <v>38</v>
      </c>
      <c r="AG6" s="190">
        <v>44147</v>
      </c>
      <c r="AH6" s="206"/>
      <c r="AI6" s="74">
        <v>10</v>
      </c>
      <c r="AJ6" s="74">
        <v>4</v>
      </c>
      <c r="AK6" s="16">
        <f t="shared" ref="AK6:AK8" si="12">AJ6+AI6</f>
        <v>14</v>
      </c>
    </row>
    <row r="7" spans="1:39" s="41" customFormat="1" ht="42" hidden="1" customHeight="1">
      <c r="A7" s="164">
        <v>3</v>
      </c>
      <c r="B7" s="14">
        <v>10954</v>
      </c>
      <c r="C7" s="12" t="s">
        <v>43</v>
      </c>
      <c r="D7" s="12" t="s">
        <v>44</v>
      </c>
      <c r="E7" s="107" t="s">
        <v>35</v>
      </c>
      <c r="F7" s="26">
        <v>3011034057</v>
      </c>
      <c r="G7" s="14">
        <v>980</v>
      </c>
      <c r="H7" s="88" t="s">
        <v>45</v>
      </c>
      <c r="I7" s="108">
        <v>20873</v>
      </c>
      <c r="J7" s="110">
        <v>0</v>
      </c>
      <c r="K7" s="110">
        <v>0</v>
      </c>
      <c r="L7" s="110">
        <v>0</v>
      </c>
      <c r="M7" s="16">
        <f t="shared" si="0"/>
        <v>20873</v>
      </c>
      <c r="N7" s="16">
        <v>31</v>
      </c>
      <c r="O7" s="16">
        <v>0</v>
      </c>
      <c r="P7" s="30">
        <f t="shared" si="6"/>
        <v>20873</v>
      </c>
      <c r="Q7" s="30">
        <f t="shared" si="7"/>
        <v>0</v>
      </c>
      <c r="R7" s="30">
        <f t="shared" si="8"/>
        <v>0</v>
      </c>
      <c r="S7" s="30">
        <f t="shared" si="9"/>
        <v>0</v>
      </c>
      <c r="T7" s="30">
        <f t="shared" si="10"/>
        <v>0</v>
      </c>
      <c r="U7" s="30">
        <v>0</v>
      </c>
      <c r="V7" s="31">
        <f t="shared" si="1"/>
        <v>20873</v>
      </c>
      <c r="W7" s="31">
        <f t="shared" si="2"/>
        <v>15000</v>
      </c>
      <c r="X7" s="31">
        <f>V7</f>
        <v>20873</v>
      </c>
      <c r="Y7" s="30">
        <f t="shared" si="11"/>
        <v>1800</v>
      </c>
      <c r="Z7" s="30">
        <f t="shared" si="3"/>
        <v>157</v>
      </c>
      <c r="AA7" s="30">
        <v>0</v>
      </c>
      <c r="AB7" s="30">
        <v>10000</v>
      </c>
      <c r="AC7" s="30">
        <v>0</v>
      </c>
      <c r="AD7" s="30">
        <f t="shared" si="4"/>
        <v>11957</v>
      </c>
      <c r="AE7" s="30">
        <f t="shared" si="5"/>
        <v>8916</v>
      </c>
      <c r="AF7" s="34" t="s">
        <v>38</v>
      </c>
      <c r="AG7" s="190">
        <v>44147</v>
      </c>
      <c r="AH7" s="42"/>
      <c r="AI7" s="16">
        <v>6</v>
      </c>
      <c r="AJ7" s="16">
        <v>1</v>
      </c>
      <c r="AK7" s="16">
        <f t="shared" si="12"/>
        <v>7</v>
      </c>
    </row>
    <row r="8" spans="1:39" s="41" customFormat="1" ht="40.950000000000003" hidden="1" customHeight="1">
      <c r="A8" s="164">
        <v>4</v>
      </c>
      <c r="B8" s="21">
        <v>12496</v>
      </c>
      <c r="C8" s="12" t="s">
        <v>46</v>
      </c>
      <c r="D8" s="12" t="s">
        <v>47</v>
      </c>
      <c r="E8" s="23" t="s">
        <v>48</v>
      </c>
      <c r="F8" s="12">
        <v>1115094331</v>
      </c>
      <c r="G8" s="14">
        <v>11525</v>
      </c>
      <c r="H8" s="15" t="s">
        <v>49</v>
      </c>
      <c r="I8" s="110">
        <v>16341</v>
      </c>
      <c r="J8" s="110">
        <v>0</v>
      </c>
      <c r="K8" s="110">
        <v>0</v>
      </c>
      <c r="L8" s="110">
        <v>0</v>
      </c>
      <c r="M8" s="16">
        <f t="shared" si="0"/>
        <v>16341</v>
      </c>
      <c r="N8" s="16">
        <v>31</v>
      </c>
      <c r="O8" s="16">
        <v>0</v>
      </c>
      <c r="P8" s="30">
        <f t="shared" si="6"/>
        <v>16341</v>
      </c>
      <c r="Q8" s="30">
        <f t="shared" si="7"/>
        <v>0</v>
      </c>
      <c r="R8" s="30">
        <f t="shared" si="8"/>
        <v>0</v>
      </c>
      <c r="S8" s="30">
        <f t="shared" si="9"/>
        <v>0</v>
      </c>
      <c r="T8" s="30">
        <f t="shared" si="10"/>
        <v>0</v>
      </c>
      <c r="U8" s="30">
        <v>0</v>
      </c>
      <c r="V8" s="31">
        <f t="shared" si="1"/>
        <v>16341</v>
      </c>
      <c r="W8" s="31">
        <f t="shared" si="2"/>
        <v>15000</v>
      </c>
      <c r="X8" s="31">
        <f>V8</f>
        <v>16341</v>
      </c>
      <c r="Y8" s="30">
        <f t="shared" si="11"/>
        <v>1800</v>
      </c>
      <c r="Z8" s="30">
        <f t="shared" si="3"/>
        <v>123</v>
      </c>
      <c r="AA8" s="30">
        <v>0</v>
      </c>
      <c r="AB8" s="30">
        <v>7000</v>
      </c>
      <c r="AC8" s="30">
        <v>0</v>
      </c>
      <c r="AD8" s="30">
        <f t="shared" si="4"/>
        <v>8923</v>
      </c>
      <c r="AE8" s="30">
        <f t="shared" si="5"/>
        <v>7418</v>
      </c>
      <c r="AF8" s="34" t="s">
        <v>38</v>
      </c>
      <c r="AG8" s="190">
        <v>44147</v>
      </c>
      <c r="AH8" s="42"/>
      <c r="AI8" s="16">
        <v>3</v>
      </c>
      <c r="AJ8" s="16">
        <v>0</v>
      </c>
      <c r="AK8" s="16">
        <f t="shared" si="12"/>
        <v>3</v>
      </c>
    </row>
    <row r="9" spans="1:39" s="32" customFormat="1" hidden="1">
      <c r="A9" s="13"/>
      <c r="B9" s="21"/>
      <c r="C9" s="12"/>
      <c r="D9" s="12"/>
      <c r="E9" s="12"/>
      <c r="G9" s="73"/>
      <c r="H9" s="73"/>
      <c r="I9" s="73"/>
      <c r="J9" s="73" t="s">
        <v>32</v>
      </c>
      <c r="K9" s="73" t="e">
        <f>SUM(#REF!)</f>
        <v>#REF!</v>
      </c>
      <c r="L9" s="73" t="e">
        <f>SUM(#REF!)</f>
        <v>#REF!</v>
      </c>
      <c r="M9" s="73" t="s">
        <v>32</v>
      </c>
      <c r="N9" s="73">
        <f>SUM(N5:N8)</f>
        <v>124</v>
      </c>
      <c r="O9" s="73">
        <f t="shared" ref="O9:AE9" si="13">SUM(O5:O8)</f>
        <v>0</v>
      </c>
      <c r="P9" s="73">
        <f t="shared" si="13"/>
        <v>82221</v>
      </c>
      <c r="Q9" s="73">
        <f t="shared" si="13"/>
        <v>0</v>
      </c>
      <c r="R9" s="73">
        <f t="shared" si="13"/>
        <v>0</v>
      </c>
      <c r="S9" s="73">
        <f t="shared" si="13"/>
        <v>0</v>
      </c>
      <c r="T9" s="73">
        <f t="shared" si="13"/>
        <v>0</v>
      </c>
      <c r="U9" s="73">
        <f t="shared" si="13"/>
        <v>0</v>
      </c>
      <c r="V9" s="73">
        <f t="shared" si="13"/>
        <v>82221</v>
      </c>
      <c r="W9" s="73">
        <f t="shared" si="13"/>
        <v>60000</v>
      </c>
      <c r="X9" s="73">
        <f t="shared" si="13"/>
        <v>52930</v>
      </c>
      <c r="Y9" s="73">
        <f t="shared" si="13"/>
        <v>7200</v>
      </c>
      <c r="Z9" s="73">
        <f t="shared" si="13"/>
        <v>398</v>
      </c>
      <c r="AA9" s="73">
        <f t="shared" si="13"/>
        <v>0</v>
      </c>
      <c r="AB9" s="73">
        <f t="shared" si="13"/>
        <v>44000</v>
      </c>
      <c r="AC9" s="73">
        <f t="shared" si="13"/>
        <v>0</v>
      </c>
      <c r="AD9" s="73">
        <f t="shared" si="13"/>
        <v>51598</v>
      </c>
      <c r="AE9" s="73">
        <f t="shared" si="13"/>
        <v>30623</v>
      </c>
    </row>
    <row r="10" spans="1:39" s="41" customFormat="1" ht="40.950000000000003" customHeight="1">
      <c r="A10" s="164">
        <v>1</v>
      </c>
      <c r="B10" s="21">
        <v>12886</v>
      </c>
      <c r="C10" s="45" t="s">
        <v>871</v>
      </c>
      <c r="D10" s="45" t="s">
        <v>872</v>
      </c>
      <c r="E10" s="23" t="s">
        <v>878</v>
      </c>
      <c r="F10" s="220" t="s">
        <v>873</v>
      </c>
      <c r="G10" s="14">
        <v>11915</v>
      </c>
      <c r="H10" s="131" t="s">
        <v>874</v>
      </c>
      <c r="I10" s="110">
        <v>15000</v>
      </c>
      <c r="J10" s="110">
        <v>0</v>
      </c>
      <c r="K10" s="110">
        <v>2890</v>
      </c>
      <c r="L10" s="110">
        <v>0</v>
      </c>
      <c r="M10" s="16">
        <f>I10+J10+K10+L10</f>
        <v>17890</v>
      </c>
      <c r="N10" s="16">
        <v>24</v>
      </c>
      <c r="O10" s="16">
        <v>0</v>
      </c>
      <c r="P10" s="30">
        <f t="shared" ref="P10:P11" si="14">ROUND(I10/31*N10,0)</f>
        <v>11613</v>
      </c>
      <c r="Q10" s="30">
        <f t="shared" ref="Q10:Q11" si="15">ROUND(J10/31*N10,0)</f>
        <v>0</v>
      </c>
      <c r="R10" s="30">
        <f t="shared" ref="R10:R11" si="16">ROUND(K10/31*N10,0)</f>
        <v>2237</v>
      </c>
      <c r="S10" s="30">
        <f t="shared" ref="S10:S11" si="17">ROUND(I10/31/8*2*O10,0)</f>
        <v>0</v>
      </c>
      <c r="T10" s="30">
        <f t="shared" ref="T10:T11" si="18">ROUND(L10/31*N10,0)</f>
        <v>0</v>
      </c>
      <c r="U10" s="30">
        <v>0</v>
      </c>
      <c r="V10" s="31">
        <f>U10+T10+S10+R10+Q10+P10</f>
        <v>13850</v>
      </c>
      <c r="W10" s="31">
        <f>IF(P10&gt;15000,15000,P10)</f>
        <v>11613</v>
      </c>
      <c r="X10" s="31">
        <f>V10</f>
        <v>13850</v>
      </c>
      <c r="Y10" s="30">
        <f t="shared" ref="Y10:Y11" si="19">ROUND(W10*12%,0)</f>
        <v>1394</v>
      </c>
      <c r="Z10" s="30">
        <f>CEILING(X10*0.75%,1)</f>
        <v>104</v>
      </c>
      <c r="AA10" s="30">
        <v>0</v>
      </c>
      <c r="AB10" s="30">
        <v>0</v>
      </c>
      <c r="AC10" s="30">
        <v>0</v>
      </c>
      <c r="AD10" s="30">
        <f>Y10+Z10+AA10+AB10+AC10</f>
        <v>1498</v>
      </c>
      <c r="AE10" s="30">
        <f>V10-AD10</f>
        <v>12352</v>
      </c>
      <c r="AF10" s="52" t="s">
        <v>166</v>
      </c>
      <c r="AG10" s="190">
        <v>44146</v>
      </c>
      <c r="AH10" s="42"/>
      <c r="AI10" s="42"/>
      <c r="AJ10" s="42"/>
    </row>
    <row r="11" spans="1:39" s="41" customFormat="1" ht="40.950000000000003" customHeight="1">
      <c r="A11" s="164">
        <v>2</v>
      </c>
      <c r="B11" s="21">
        <v>12895</v>
      </c>
      <c r="C11" s="45" t="s">
        <v>413</v>
      </c>
      <c r="D11" s="23" t="s">
        <v>875</v>
      </c>
      <c r="E11" s="23" t="s">
        <v>878</v>
      </c>
      <c r="F11" s="220" t="s">
        <v>876</v>
      </c>
      <c r="G11" s="14">
        <v>11924</v>
      </c>
      <c r="H11" s="131" t="s">
        <v>877</v>
      </c>
      <c r="I11" s="110">
        <v>15000</v>
      </c>
      <c r="J11" s="110">
        <v>0</v>
      </c>
      <c r="K11" s="110">
        <v>2890</v>
      </c>
      <c r="L11" s="110">
        <v>0</v>
      </c>
      <c r="M11" s="16">
        <f>I11+J11+K11+L11</f>
        <v>17890</v>
      </c>
      <c r="N11" s="16">
        <v>20</v>
      </c>
      <c r="O11" s="16">
        <v>0</v>
      </c>
      <c r="P11" s="30">
        <f t="shared" si="14"/>
        <v>9677</v>
      </c>
      <c r="Q11" s="30">
        <f t="shared" si="15"/>
        <v>0</v>
      </c>
      <c r="R11" s="30">
        <f t="shared" si="16"/>
        <v>1865</v>
      </c>
      <c r="S11" s="30">
        <f t="shared" si="17"/>
        <v>0</v>
      </c>
      <c r="T11" s="30">
        <f t="shared" si="18"/>
        <v>0</v>
      </c>
      <c r="U11" s="30">
        <v>0</v>
      </c>
      <c r="V11" s="31">
        <f>U11+T11+S11+R11+Q11+P11</f>
        <v>11542</v>
      </c>
      <c r="W11" s="31">
        <f>IF(P11&gt;15000,15000,P11)</f>
        <v>9677</v>
      </c>
      <c r="X11" s="31">
        <f>V11</f>
        <v>11542</v>
      </c>
      <c r="Y11" s="30">
        <f t="shared" si="19"/>
        <v>1161</v>
      </c>
      <c r="Z11" s="30">
        <f>CEILING(X11*0.75%,1)</f>
        <v>87</v>
      </c>
      <c r="AA11" s="30">
        <v>0</v>
      </c>
      <c r="AB11" s="30">
        <v>0</v>
      </c>
      <c r="AC11" s="30">
        <v>0</v>
      </c>
      <c r="AD11" s="30">
        <f>Y11+Z11+AA11+AB11+AC11</f>
        <v>1248</v>
      </c>
      <c r="AE11" s="30">
        <f>V11-AD11</f>
        <v>10294</v>
      </c>
      <c r="AF11" s="52" t="s">
        <v>166</v>
      </c>
      <c r="AG11" s="190">
        <v>44146</v>
      </c>
      <c r="AH11" s="42"/>
      <c r="AI11" s="42"/>
      <c r="AJ11" s="42"/>
    </row>
    <row r="12" spans="1:39" s="41" customFormat="1" ht="38.25" customHeight="1">
      <c r="A12" s="13">
        <v>3</v>
      </c>
      <c r="B12" s="16">
        <v>10935</v>
      </c>
      <c r="C12" s="12" t="s">
        <v>96</v>
      </c>
      <c r="D12" s="12" t="s">
        <v>97</v>
      </c>
      <c r="E12" s="12" t="s">
        <v>98</v>
      </c>
      <c r="F12" s="12">
        <v>3011050370</v>
      </c>
      <c r="G12" s="14">
        <v>962</v>
      </c>
      <c r="H12" s="88" t="s">
        <v>99</v>
      </c>
      <c r="I12" s="110">
        <v>17991</v>
      </c>
      <c r="J12" s="108">
        <v>0</v>
      </c>
      <c r="K12" s="108">
        <v>0</v>
      </c>
      <c r="L12" s="108">
        <v>0</v>
      </c>
      <c r="M12" s="16">
        <f t="shared" ref="M12:M14" si="20">I12+J12+K12+L12</f>
        <v>17991</v>
      </c>
      <c r="N12" s="16">
        <v>31</v>
      </c>
      <c r="O12" s="16">
        <v>0</v>
      </c>
      <c r="P12" s="30">
        <f t="shared" ref="P12:P18" si="21">ROUND(I12/31*N12,0)</f>
        <v>17991</v>
      </c>
      <c r="Q12" s="30">
        <f t="shared" ref="Q12:Q18" si="22">ROUND(J12/31*N12,0)</f>
        <v>0</v>
      </c>
      <c r="R12" s="30">
        <f t="shared" ref="R12:R18" si="23">ROUND(K12/31*N12,0)</f>
        <v>0</v>
      </c>
      <c r="S12" s="30">
        <f t="shared" ref="S12:S18" si="24">ROUND(I12/31/8*2*O12,0)</f>
        <v>0</v>
      </c>
      <c r="T12" s="30">
        <f t="shared" ref="T12:T18" si="25">ROUND(L12/31*N12,0)</f>
        <v>0</v>
      </c>
      <c r="U12" s="30">
        <v>0</v>
      </c>
      <c r="V12" s="31">
        <f t="shared" ref="V12:V14" si="26">U12+T12+S12+R12+Q12+P12</f>
        <v>17991</v>
      </c>
      <c r="W12" s="31">
        <f t="shared" ref="W12:W14" si="27">IF(P12&gt;15000,15000,P12)</f>
        <v>15000</v>
      </c>
      <c r="X12" s="31">
        <f t="shared" ref="X12:X14" si="28">V12</f>
        <v>17991</v>
      </c>
      <c r="Y12" s="30">
        <f t="shared" ref="Y12:Y62" si="29">ROUND(W12*12%,0)</f>
        <v>1800</v>
      </c>
      <c r="Z12" s="30">
        <f t="shared" ref="Z12:Z14" si="30">CEILING(X12*0.75%,1)</f>
        <v>135</v>
      </c>
      <c r="AA12" s="30">
        <v>0</v>
      </c>
      <c r="AB12" s="30">
        <v>5000</v>
      </c>
      <c r="AC12" s="30">
        <v>0</v>
      </c>
      <c r="AD12" s="30">
        <f t="shared" ref="AD12:AD14" si="31">Y12+Z12+AA12+AB12+AC12</f>
        <v>6935</v>
      </c>
      <c r="AE12" s="30">
        <f t="shared" ref="AE12:AE14" si="32">V12-AD12</f>
        <v>11056</v>
      </c>
      <c r="AF12" s="34" t="s">
        <v>38</v>
      </c>
      <c r="AG12" s="190">
        <v>44153</v>
      </c>
    </row>
    <row r="13" spans="1:39" s="41" customFormat="1" ht="38.25" customHeight="1">
      <c r="A13" s="164">
        <v>4</v>
      </c>
      <c r="B13" s="16">
        <v>10949</v>
      </c>
      <c r="C13" s="170" t="s">
        <v>100</v>
      </c>
      <c r="D13" s="12" t="s">
        <v>101</v>
      </c>
      <c r="E13" s="12" t="s">
        <v>102</v>
      </c>
      <c r="F13" s="12">
        <v>3011045165</v>
      </c>
      <c r="G13" s="14">
        <v>975</v>
      </c>
      <c r="H13" s="88" t="s">
        <v>103</v>
      </c>
      <c r="I13" s="110">
        <v>16640</v>
      </c>
      <c r="J13" s="108">
        <v>0</v>
      </c>
      <c r="K13" s="108">
        <v>0</v>
      </c>
      <c r="L13" s="108">
        <v>0</v>
      </c>
      <c r="M13" s="16">
        <f t="shared" si="20"/>
        <v>16640</v>
      </c>
      <c r="N13" s="16">
        <v>31</v>
      </c>
      <c r="O13" s="16">
        <v>0</v>
      </c>
      <c r="P13" s="30">
        <f t="shared" si="21"/>
        <v>16640</v>
      </c>
      <c r="Q13" s="30">
        <f t="shared" si="22"/>
        <v>0</v>
      </c>
      <c r="R13" s="30">
        <f t="shared" si="23"/>
        <v>0</v>
      </c>
      <c r="S13" s="30">
        <f t="shared" si="24"/>
        <v>0</v>
      </c>
      <c r="T13" s="30">
        <f t="shared" si="25"/>
        <v>0</v>
      </c>
      <c r="U13" s="30">
        <v>0</v>
      </c>
      <c r="V13" s="31">
        <f t="shared" si="26"/>
        <v>16640</v>
      </c>
      <c r="W13" s="31">
        <f t="shared" si="27"/>
        <v>15000</v>
      </c>
      <c r="X13" s="31">
        <f t="shared" si="28"/>
        <v>16640</v>
      </c>
      <c r="Y13" s="30">
        <f t="shared" si="29"/>
        <v>1800</v>
      </c>
      <c r="Z13" s="30">
        <f t="shared" si="30"/>
        <v>125</v>
      </c>
      <c r="AA13" s="30">
        <v>0</v>
      </c>
      <c r="AB13" s="30">
        <v>5000</v>
      </c>
      <c r="AC13" s="30">
        <v>0</v>
      </c>
      <c r="AD13" s="30">
        <f t="shared" si="31"/>
        <v>6925</v>
      </c>
      <c r="AE13" s="30">
        <f t="shared" si="32"/>
        <v>9715</v>
      </c>
      <c r="AF13" s="34" t="s">
        <v>38</v>
      </c>
      <c r="AG13" s="227"/>
    </row>
    <row r="14" spans="1:39" s="41" customFormat="1" ht="39.75" customHeight="1">
      <c r="A14" s="164">
        <v>5</v>
      </c>
      <c r="B14" s="21">
        <v>12721</v>
      </c>
      <c r="C14" s="23" t="s">
        <v>104</v>
      </c>
      <c r="D14" s="23" t="s">
        <v>105</v>
      </c>
      <c r="E14" s="12" t="s">
        <v>106</v>
      </c>
      <c r="F14" s="118">
        <v>1115513219</v>
      </c>
      <c r="G14" s="14">
        <v>11750</v>
      </c>
      <c r="H14" s="119" t="s">
        <v>107</v>
      </c>
      <c r="I14" s="110">
        <v>14900</v>
      </c>
      <c r="J14" s="108">
        <v>0</v>
      </c>
      <c r="K14" s="108">
        <v>0</v>
      </c>
      <c r="L14" s="108">
        <v>0</v>
      </c>
      <c r="M14" s="16">
        <f t="shared" si="20"/>
        <v>14900</v>
      </c>
      <c r="N14" s="16">
        <v>31</v>
      </c>
      <c r="O14" s="16">
        <v>0</v>
      </c>
      <c r="P14" s="30">
        <f t="shared" si="21"/>
        <v>14900</v>
      </c>
      <c r="Q14" s="30">
        <f t="shared" si="22"/>
        <v>0</v>
      </c>
      <c r="R14" s="30">
        <f t="shared" si="23"/>
        <v>0</v>
      </c>
      <c r="S14" s="30">
        <f t="shared" si="24"/>
        <v>0</v>
      </c>
      <c r="T14" s="30">
        <f t="shared" si="25"/>
        <v>0</v>
      </c>
      <c r="U14" s="30">
        <v>0</v>
      </c>
      <c r="V14" s="31">
        <f t="shared" si="26"/>
        <v>14900</v>
      </c>
      <c r="W14" s="31">
        <f t="shared" si="27"/>
        <v>14900</v>
      </c>
      <c r="X14" s="31">
        <f t="shared" si="28"/>
        <v>14900</v>
      </c>
      <c r="Y14" s="30">
        <f t="shared" si="29"/>
        <v>1788</v>
      </c>
      <c r="Z14" s="30">
        <f t="shared" si="30"/>
        <v>112</v>
      </c>
      <c r="AA14" s="30">
        <v>0</v>
      </c>
      <c r="AB14" s="30">
        <f>5000+2797</f>
        <v>7797</v>
      </c>
      <c r="AC14" s="30">
        <v>0</v>
      </c>
      <c r="AD14" s="30">
        <f t="shared" si="31"/>
        <v>9697</v>
      </c>
      <c r="AE14" s="30">
        <f t="shared" si="32"/>
        <v>5203</v>
      </c>
      <c r="AF14" s="34" t="s">
        <v>38</v>
      </c>
      <c r="AG14" s="35"/>
      <c r="AH14" s="228"/>
      <c r="AK14" s="117"/>
    </row>
    <row r="15" spans="1:39" s="231" customFormat="1" ht="27.6" customHeight="1">
      <c r="A15" s="13">
        <v>6</v>
      </c>
      <c r="B15" s="75">
        <v>12612</v>
      </c>
      <c r="C15" s="170" t="s">
        <v>108</v>
      </c>
      <c r="D15" s="99" t="s">
        <v>109</v>
      </c>
      <c r="E15" s="22" t="s">
        <v>110</v>
      </c>
      <c r="F15" s="229">
        <v>1115302335</v>
      </c>
      <c r="G15" s="14">
        <v>11641</v>
      </c>
      <c r="H15" s="119" t="s">
        <v>111</v>
      </c>
      <c r="I15" s="110">
        <v>15600</v>
      </c>
      <c r="J15" s="108">
        <v>0</v>
      </c>
      <c r="K15" s="108">
        <v>0</v>
      </c>
      <c r="L15" s="108">
        <v>0</v>
      </c>
      <c r="M15" s="16">
        <f>I15+J15+K15+L15</f>
        <v>15600</v>
      </c>
      <c r="N15" s="16">
        <v>0</v>
      </c>
      <c r="O15" s="16">
        <v>0</v>
      </c>
      <c r="P15" s="30">
        <f t="shared" si="21"/>
        <v>0</v>
      </c>
      <c r="Q15" s="30">
        <f t="shared" si="22"/>
        <v>0</v>
      </c>
      <c r="R15" s="30">
        <f t="shared" si="23"/>
        <v>0</v>
      </c>
      <c r="S15" s="30">
        <f t="shared" si="24"/>
        <v>0</v>
      </c>
      <c r="T15" s="30">
        <f t="shared" si="25"/>
        <v>0</v>
      </c>
      <c r="U15" s="30">
        <v>0</v>
      </c>
      <c r="V15" s="31">
        <f>U15+T15+S15+R15+Q15+P15</f>
        <v>0</v>
      </c>
      <c r="W15" s="31">
        <f>IF(P15&gt;15000,15000,P15)</f>
        <v>0</v>
      </c>
      <c r="X15" s="31">
        <f>V15</f>
        <v>0</v>
      </c>
      <c r="Y15" s="30">
        <f t="shared" si="29"/>
        <v>0</v>
      </c>
      <c r="Z15" s="30">
        <f>CEILING(X15*0.75%,1)</f>
        <v>0</v>
      </c>
      <c r="AA15" s="30">
        <v>0</v>
      </c>
      <c r="AB15" s="30"/>
      <c r="AC15" s="30">
        <v>0</v>
      </c>
      <c r="AD15" s="30">
        <f>+AC15+AB15+AA15+Z15+Y15</f>
        <v>0</v>
      </c>
      <c r="AE15" s="30">
        <f>V15-AD15</f>
        <v>0</v>
      </c>
      <c r="AF15" s="34"/>
      <c r="AG15" s="35"/>
      <c r="AH15" s="117"/>
      <c r="AI15" s="54"/>
      <c r="AJ15" s="42"/>
      <c r="AK15" s="42"/>
      <c r="AL15" s="42"/>
      <c r="AM15" s="230"/>
    </row>
    <row r="16" spans="1:39" s="130" customFormat="1" ht="27.6" customHeight="1">
      <c r="A16" s="164">
        <v>7</v>
      </c>
      <c r="B16" s="21">
        <v>12762</v>
      </c>
      <c r="C16" s="171" t="s">
        <v>112</v>
      </c>
      <c r="D16" s="23" t="s">
        <v>40</v>
      </c>
      <c r="E16" s="22" t="s">
        <v>110</v>
      </c>
      <c r="F16" s="232">
        <v>1115546981</v>
      </c>
      <c r="G16" s="14">
        <v>11791</v>
      </c>
      <c r="H16" s="119" t="s">
        <v>113</v>
      </c>
      <c r="I16" s="110">
        <v>14560</v>
      </c>
      <c r="J16" s="108">
        <v>0</v>
      </c>
      <c r="K16" s="108">
        <v>0</v>
      </c>
      <c r="L16" s="108">
        <v>0</v>
      </c>
      <c r="M16" s="16">
        <f>I16+J16+K16+L16</f>
        <v>14560</v>
      </c>
      <c r="N16" s="16">
        <v>0</v>
      </c>
      <c r="O16" s="16">
        <v>0</v>
      </c>
      <c r="P16" s="30">
        <f t="shared" si="21"/>
        <v>0</v>
      </c>
      <c r="Q16" s="30">
        <f t="shared" si="22"/>
        <v>0</v>
      </c>
      <c r="R16" s="30">
        <f t="shared" si="23"/>
        <v>0</v>
      </c>
      <c r="S16" s="30">
        <f t="shared" si="24"/>
        <v>0</v>
      </c>
      <c r="T16" s="30">
        <f t="shared" si="25"/>
        <v>0</v>
      </c>
      <c r="U16" s="30">
        <v>0</v>
      </c>
      <c r="V16" s="31">
        <f>U16+T16+S16+R16+Q16+P16</f>
        <v>0</v>
      </c>
      <c r="W16" s="31">
        <f>IF(P16&gt;15000,15000,P16)</f>
        <v>0</v>
      </c>
      <c r="X16" s="31">
        <f>V16</f>
        <v>0</v>
      </c>
      <c r="Y16" s="30">
        <f t="shared" si="29"/>
        <v>0</v>
      </c>
      <c r="Z16" s="30">
        <f>CEILING(X16*0.75%,1)</f>
        <v>0</v>
      </c>
      <c r="AA16" s="30">
        <v>0</v>
      </c>
      <c r="AB16" s="30">
        <v>0</v>
      </c>
      <c r="AC16" s="30">
        <v>0</v>
      </c>
      <c r="AD16" s="30">
        <f>+AC16+AB16+AA16+Z16+Y16</f>
        <v>0</v>
      </c>
      <c r="AE16" s="30">
        <f>V16-AD16</f>
        <v>0</v>
      </c>
      <c r="AF16" s="34"/>
      <c r="AG16" s="35"/>
      <c r="AH16" s="117"/>
      <c r="AI16" s="54"/>
      <c r="AJ16" s="42"/>
      <c r="AK16" s="42"/>
      <c r="AL16" s="42"/>
      <c r="AM16" s="233"/>
    </row>
    <row r="17" spans="1:41" s="130" customFormat="1" ht="27.6" customHeight="1">
      <c r="A17" s="164">
        <v>8</v>
      </c>
      <c r="B17" s="21">
        <v>12763</v>
      </c>
      <c r="C17" s="171" t="s">
        <v>114</v>
      </c>
      <c r="D17" s="23" t="s">
        <v>115</v>
      </c>
      <c r="E17" s="22" t="s">
        <v>110</v>
      </c>
      <c r="F17" s="232">
        <v>1115549862</v>
      </c>
      <c r="G17" s="14">
        <v>11792</v>
      </c>
      <c r="H17" s="119" t="s">
        <v>116</v>
      </c>
      <c r="I17" s="110">
        <v>14560</v>
      </c>
      <c r="J17" s="108">
        <v>0</v>
      </c>
      <c r="K17" s="108">
        <v>0</v>
      </c>
      <c r="L17" s="108">
        <v>0</v>
      </c>
      <c r="M17" s="16">
        <f>I17+J17+K17+L17</f>
        <v>14560</v>
      </c>
      <c r="N17" s="16">
        <v>0</v>
      </c>
      <c r="O17" s="16">
        <v>0</v>
      </c>
      <c r="P17" s="30">
        <f t="shared" si="21"/>
        <v>0</v>
      </c>
      <c r="Q17" s="30">
        <f t="shared" si="22"/>
        <v>0</v>
      </c>
      <c r="R17" s="30">
        <f t="shared" si="23"/>
        <v>0</v>
      </c>
      <c r="S17" s="30">
        <f t="shared" si="24"/>
        <v>0</v>
      </c>
      <c r="T17" s="30">
        <f t="shared" si="25"/>
        <v>0</v>
      </c>
      <c r="U17" s="30">
        <v>0</v>
      </c>
      <c r="V17" s="31">
        <f>U17+T17+S17+R17+Q17+P17</f>
        <v>0</v>
      </c>
      <c r="W17" s="31">
        <f>IF(P17&gt;15000,15000,P17)</f>
        <v>0</v>
      </c>
      <c r="X17" s="31">
        <f>V17</f>
        <v>0</v>
      </c>
      <c r="Y17" s="30">
        <f t="shared" si="29"/>
        <v>0</v>
      </c>
      <c r="Z17" s="30">
        <f>CEILING(X17*0.75%,1)</f>
        <v>0</v>
      </c>
      <c r="AA17" s="30">
        <v>0</v>
      </c>
      <c r="AB17" s="30">
        <v>0</v>
      </c>
      <c r="AC17" s="30">
        <v>0</v>
      </c>
      <c r="AD17" s="30">
        <f>+AC17+AB17+AA17+Z17+Y17</f>
        <v>0</v>
      </c>
      <c r="AE17" s="30">
        <f>V17-AD17</f>
        <v>0</v>
      </c>
      <c r="AF17" s="34"/>
      <c r="AG17" s="35"/>
      <c r="AH17" s="117"/>
      <c r="AI17" s="54"/>
      <c r="AJ17" s="42"/>
      <c r="AK17" s="42"/>
      <c r="AL17" s="42"/>
      <c r="AM17" s="233"/>
    </row>
    <row r="18" spans="1:41" s="130" customFormat="1" ht="27.6" customHeight="1">
      <c r="A18" s="13">
        <v>9</v>
      </c>
      <c r="B18" s="128">
        <v>12328</v>
      </c>
      <c r="C18" s="12" t="s">
        <v>117</v>
      </c>
      <c r="D18" s="23" t="s">
        <v>118</v>
      </c>
      <c r="E18" s="22" t="s">
        <v>110</v>
      </c>
      <c r="F18" s="16">
        <v>2111297171</v>
      </c>
      <c r="G18" s="14">
        <v>11637</v>
      </c>
      <c r="H18" s="131" t="s">
        <v>119</v>
      </c>
      <c r="I18" s="110">
        <v>18096</v>
      </c>
      <c r="J18" s="108">
        <v>0</v>
      </c>
      <c r="K18" s="108">
        <v>0</v>
      </c>
      <c r="L18" s="108">
        <v>0</v>
      </c>
      <c r="M18" s="16">
        <f>I18+J18+K18+L18</f>
        <v>18096</v>
      </c>
      <c r="N18" s="16">
        <v>31</v>
      </c>
      <c r="O18" s="16">
        <v>0</v>
      </c>
      <c r="P18" s="30">
        <f t="shared" si="21"/>
        <v>18096</v>
      </c>
      <c r="Q18" s="30">
        <f t="shared" si="22"/>
        <v>0</v>
      </c>
      <c r="R18" s="30">
        <f t="shared" si="23"/>
        <v>0</v>
      </c>
      <c r="S18" s="30">
        <f t="shared" si="24"/>
        <v>0</v>
      </c>
      <c r="T18" s="30">
        <f t="shared" si="25"/>
        <v>0</v>
      </c>
      <c r="U18" s="30">
        <v>0</v>
      </c>
      <c r="V18" s="31">
        <f>U18+T18+S18+R18+Q18+P18</f>
        <v>18096</v>
      </c>
      <c r="W18" s="31">
        <f>IF(P18&gt;15000,15000,P18)</f>
        <v>15000</v>
      </c>
      <c r="X18" s="31">
        <f>V18</f>
        <v>18096</v>
      </c>
      <c r="Y18" s="30">
        <f t="shared" si="29"/>
        <v>1800</v>
      </c>
      <c r="Z18" s="30">
        <f>CEILING(X18*0.75%,1)</f>
        <v>136</v>
      </c>
      <c r="AA18" s="30">
        <v>0</v>
      </c>
      <c r="AB18" s="30">
        <v>5000</v>
      </c>
      <c r="AC18" s="30">
        <v>0</v>
      </c>
      <c r="AD18" s="30">
        <f>+AC18+AB18+AA18+Z18+Y18</f>
        <v>6936</v>
      </c>
      <c r="AE18" s="30">
        <f>V18-AD18</f>
        <v>11160</v>
      </c>
      <c r="AF18" s="34" t="s">
        <v>38</v>
      </c>
      <c r="AG18" s="190">
        <v>44153</v>
      </c>
      <c r="AH18" s="117"/>
      <c r="AI18" s="54"/>
      <c r="AJ18" s="42"/>
      <c r="AK18" s="42"/>
      <c r="AL18" s="42"/>
      <c r="AM18" s="233"/>
    </row>
    <row r="19" spans="1:41" s="121" customFormat="1" ht="40.5" customHeight="1">
      <c r="A19" s="164">
        <v>10</v>
      </c>
      <c r="B19" s="75">
        <v>12671</v>
      </c>
      <c r="C19" s="25" t="s">
        <v>120</v>
      </c>
      <c r="D19" s="25" t="s">
        <v>121</v>
      </c>
      <c r="E19" s="12" t="s">
        <v>122</v>
      </c>
      <c r="F19" s="16">
        <v>6717158986</v>
      </c>
      <c r="G19" s="14">
        <v>11700</v>
      </c>
      <c r="H19" s="88" t="s">
        <v>123</v>
      </c>
      <c r="I19" s="110">
        <v>16200</v>
      </c>
      <c r="J19" s="108">
        <v>0</v>
      </c>
      <c r="K19" s="108">
        <v>0</v>
      </c>
      <c r="L19" s="108">
        <v>0</v>
      </c>
      <c r="M19" s="16">
        <f t="shared" ref="M19:M29" si="33">I19+J19+K19+L19</f>
        <v>16200</v>
      </c>
      <c r="N19" s="16">
        <v>27</v>
      </c>
      <c r="O19" s="16">
        <v>0</v>
      </c>
      <c r="P19" s="30">
        <f>ROUND(I19/31*N19,0)</f>
        <v>14110</v>
      </c>
      <c r="Q19" s="30">
        <f>ROUND(J19/31*N19,0)</f>
        <v>0</v>
      </c>
      <c r="R19" s="30">
        <f>ROUND(K19/31*N19,0)</f>
        <v>0</v>
      </c>
      <c r="S19" s="30">
        <f>ROUND(I19/31/8*2*O19,0)</f>
        <v>0</v>
      </c>
      <c r="T19" s="30">
        <f t="shared" ref="T19:T29" si="34">AK19-P19</f>
        <v>140</v>
      </c>
      <c r="U19" s="30">
        <v>0</v>
      </c>
      <c r="V19" s="31">
        <f t="shared" ref="V19:V29" si="35">U19+T19+S19+R19+Q19+P19</f>
        <v>14250</v>
      </c>
      <c r="W19" s="31">
        <f t="shared" ref="W19:W29" si="36">IF(P19&gt;15000,15000,P19)</f>
        <v>14110</v>
      </c>
      <c r="X19" s="31">
        <f t="shared" ref="X19:X29" si="37">V19</f>
        <v>14250</v>
      </c>
      <c r="Y19" s="30">
        <f t="shared" si="29"/>
        <v>1693</v>
      </c>
      <c r="Z19" s="30">
        <f t="shared" ref="Z19:Z29" si="38">CEILING(X19*0.75%,1)</f>
        <v>107</v>
      </c>
      <c r="AA19" s="30">
        <v>0</v>
      </c>
      <c r="AB19" s="30">
        <v>5000</v>
      </c>
      <c r="AC19" s="30">
        <v>0</v>
      </c>
      <c r="AD19" s="30">
        <f t="shared" ref="AD19:AD29" si="39">Y19+Z19+AA19+AB19+AC19</f>
        <v>6800</v>
      </c>
      <c r="AE19" s="30">
        <f t="shared" ref="AE19:AE29" si="40">V19-AD19</f>
        <v>7450</v>
      </c>
      <c r="AF19" s="34" t="s">
        <v>38</v>
      </c>
      <c r="AG19" s="190">
        <v>44153</v>
      </c>
      <c r="AI19" s="52">
        <v>75</v>
      </c>
      <c r="AJ19" s="120">
        <v>0</v>
      </c>
      <c r="AK19" s="16">
        <f t="shared" ref="AK19:AK21" si="41">190*AI19+15*AJ19</f>
        <v>14250</v>
      </c>
      <c r="AL19" s="120">
        <f t="shared" ref="AL19:AL21" si="42">AK19-V19</f>
        <v>0</v>
      </c>
      <c r="AO19" s="234"/>
    </row>
    <row r="20" spans="1:41" s="121" customFormat="1" ht="40.5" customHeight="1">
      <c r="A20" s="164">
        <v>11</v>
      </c>
      <c r="B20" s="123">
        <v>10929</v>
      </c>
      <c r="C20" s="12" t="s">
        <v>124</v>
      </c>
      <c r="D20" s="124" t="s">
        <v>125</v>
      </c>
      <c r="E20" s="12" t="s">
        <v>126</v>
      </c>
      <c r="F20" s="125">
        <v>3011034066</v>
      </c>
      <c r="G20" s="14">
        <v>960</v>
      </c>
      <c r="H20" s="88" t="s">
        <v>127</v>
      </c>
      <c r="I20" s="110">
        <v>16200</v>
      </c>
      <c r="J20" s="108">
        <v>0</v>
      </c>
      <c r="K20" s="108">
        <v>0</v>
      </c>
      <c r="L20" s="108">
        <v>0</v>
      </c>
      <c r="M20" s="16">
        <f t="shared" si="33"/>
        <v>16200</v>
      </c>
      <c r="N20" s="16">
        <v>25</v>
      </c>
      <c r="O20" s="16">
        <v>0</v>
      </c>
      <c r="P20" s="30">
        <f t="shared" ref="P20:P32" si="43">ROUND(I20/31*N20,0)</f>
        <v>13065</v>
      </c>
      <c r="Q20" s="30">
        <f t="shared" ref="Q20:Q32" si="44">ROUND(J20/31*N20,0)</f>
        <v>0</v>
      </c>
      <c r="R20" s="30">
        <f t="shared" ref="R20:R32" si="45">ROUND(K20/31*N20,0)</f>
        <v>0</v>
      </c>
      <c r="S20" s="30">
        <f t="shared" ref="S20:S32" si="46">ROUND(I20/31/8*2*O20,0)</f>
        <v>0</v>
      </c>
      <c r="T20" s="30">
        <f t="shared" si="34"/>
        <v>425</v>
      </c>
      <c r="U20" s="30">
        <v>0</v>
      </c>
      <c r="V20" s="31">
        <f t="shared" si="35"/>
        <v>13490</v>
      </c>
      <c r="W20" s="31">
        <f t="shared" si="36"/>
        <v>13065</v>
      </c>
      <c r="X20" s="31">
        <f t="shared" si="37"/>
        <v>13490</v>
      </c>
      <c r="Y20" s="30">
        <f t="shared" si="29"/>
        <v>1568</v>
      </c>
      <c r="Z20" s="30">
        <f t="shared" si="38"/>
        <v>102</v>
      </c>
      <c r="AA20" s="30">
        <v>0</v>
      </c>
      <c r="AB20" s="30">
        <v>5000</v>
      </c>
      <c r="AC20" s="30">
        <v>0</v>
      </c>
      <c r="AD20" s="30">
        <f t="shared" si="39"/>
        <v>6670</v>
      </c>
      <c r="AE20" s="30">
        <f t="shared" si="40"/>
        <v>6820</v>
      </c>
      <c r="AF20" s="34" t="s">
        <v>38</v>
      </c>
      <c r="AG20" s="190">
        <v>44153</v>
      </c>
      <c r="AI20" s="52">
        <v>71</v>
      </c>
      <c r="AJ20" s="120">
        <v>0</v>
      </c>
      <c r="AK20" s="16">
        <f t="shared" si="41"/>
        <v>13490</v>
      </c>
      <c r="AL20" s="120">
        <f t="shared" si="42"/>
        <v>0</v>
      </c>
      <c r="AO20" s="234"/>
    </row>
    <row r="21" spans="1:41" s="121" customFormat="1" ht="40.5" customHeight="1">
      <c r="A21" s="13">
        <v>12</v>
      </c>
      <c r="B21" s="21">
        <v>12524</v>
      </c>
      <c r="C21" s="25" t="s">
        <v>128</v>
      </c>
      <c r="D21" s="24" t="s">
        <v>129</v>
      </c>
      <c r="E21" s="12" t="s">
        <v>126</v>
      </c>
      <c r="F21" s="16">
        <v>1114836990</v>
      </c>
      <c r="G21" s="126">
        <v>11553</v>
      </c>
      <c r="H21" s="119" t="s">
        <v>130</v>
      </c>
      <c r="I21" s="110">
        <v>16200</v>
      </c>
      <c r="J21" s="108">
        <v>0</v>
      </c>
      <c r="K21" s="108">
        <v>0</v>
      </c>
      <c r="L21" s="108">
        <v>0</v>
      </c>
      <c r="M21" s="16">
        <f t="shared" si="33"/>
        <v>16200</v>
      </c>
      <c r="N21" s="16">
        <v>31</v>
      </c>
      <c r="O21" s="16">
        <v>0</v>
      </c>
      <c r="P21" s="30">
        <f t="shared" si="43"/>
        <v>16200</v>
      </c>
      <c r="Q21" s="30">
        <f t="shared" si="44"/>
        <v>0</v>
      </c>
      <c r="R21" s="30">
        <f t="shared" si="45"/>
        <v>0</v>
      </c>
      <c r="S21" s="30">
        <f t="shared" si="46"/>
        <v>0</v>
      </c>
      <c r="T21" s="30">
        <f t="shared" si="34"/>
        <v>140</v>
      </c>
      <c r="U21" s="30">
        <v>0</v>
      </c>
      <c r="V21" s="31">
        <f t="shared" si="35"/>
        <v>16340</v>
      </c>
      <c r="W21" s="31">
        <f t="shared" si="36"/>
        <v>15000</v>
      </c>
      <c r="X21" s="31">
        <f t="shared" si="37"/>
        <v>16340</v>
      </c>
      <c r="Y21" s="30">
        <f t="shared" si="29"/>
        <v>1800</v>
      </c>
      <c r="Z21" s="30">
        <f t="shared" si="38"/>
        <v>123</v>
      </c>
      <c r="AA21" s="30">
        <v>0</v>
      </c>
      <c r="AB21" s="30">
        <v>5000</v>
      </c>
      <c r="AC21" s="30">
        <v>0</v>
      </c>
      <c r="AD21" s="30">
        <f t="shared" si="39"/>
        <v>6923</v>
      </c>
      <c r="AE21" s="30">
        <f t="shared" si="40"/>
        <v>9417</v>
      </c>
      <c r="AF21" s="34" t="s">
        <v>38</v>
      </c>
      <c r="AG21" s="190">
        <v>44153</v>
      </c>
      <c r="AI21" s="52">
        <v>86</v>
      </c>
      <c r="AJ21" s="120">
        <v>0</v>
      </c>
      <c r="AK21" s="16">
        <f t="shared" si="41"/>
        <v>16340</v>
      </c>
      <c r="AL21" s="120">
        <f t="shared" si="42"/>
        <v>0</v>
      </c>
      <c r="AO21" s="234"/>
    </row>
    <row r="22" spans="1:41" s="237" customFormat="1" ht="40.5" customHeight="1">
      <c r="A22" s="164">
        <v>13</v>
      </c>
      <c r="B22" s="235">
        <v>10923</v>
      </c>
      <c r="C22" s="12" t="s">
        <v>131</v>
      </c>
      <c r="D22" s="12" t="s">
        <v>132</v>
      </c>
      <c r="E22" s="12" t="s">
        <v>133</v>
      </c>
      <c r="F22" s="12">
        <v>2110299368</v>
      </c>
      <c r="G22" s="14">
        <v>950</v>
      </c>
      <c r="H22" s="88" t="s">
        <v>134</v>
      </c>
      <c r="I22" s="110">
        <v>16200</v>
      </c>
      <c r="J22" s="108">
        <v>0</v>
      </c>
      <c r="K22" s="108">
        <v>0</v>
      </c>
      <c r="L22" s="108">
        <v>0</v>
      </c>
      <c r="M22" s="16">
        <f t="shared" si="33"/>
        <v>16200</v>
      </c>
      <c r="N22" s="12">
        <v>26</v>
      </c>
      <c r="O22" s="16">
        <v>0</v>
      </c>
      <c r="P22" s="30">
        <f t="shared" si="43"/>
        <v>13587</v>
      </c>
      <c r="Q22" s="30">
        <f t="shared" si="44"/>
        <v>0</v>
      </c>
      <c r="R22" s="30">
        <f t="shared" si="45"/>
        <v>0</v>
      </c>
      <c r="S22" s="30">
        <f t="shared" si="46"/>
        <v>0</v>
      </c>
      <c r="T22" s="30">
        <f t="shared" si="34"/>
        <v>283</v>
      </c>
      <c r="U22" s="30">
        <v>0</v>
      </c>
      <c r="V22" s="31">
        <f t="shared" si="35"/>
        <v>13870</v>
      </c>
      <c r="W22" s="31">
        <f t="shared" si="36"/>
        <v>13587</v>
      </c>
      <c r="X22" s="31">
        <f t="shared" si="37"/>
        <v>13870</v>
      </c>
      <c r="Y22" s="30">
        <f t="shared" si="29"/>
        <v>1630</v>
      </c>
      <c r="Z22" s="30">
        <f t="shared" si="38"/>
        <v>105</v>
      </c>
      <c r="AA22" s="30">
        <v>0</v>
      </c>
      <c r="AB22" s="30">
        <v>5000</v>
      </c>
      <c r="AC22" s="30">
        <v>0</v>
      </c>
      <c r="AD22" s="30">
        <f t="shared" si="39"/>
        <v>6735</v>
      </c>
      <c r="AE22" s="30">
        <f t="shared" si="40"/>
        <v>7135</v>
      </c>
      <c r="AF22" s="34" t="s">
        <v>38</v>
      </c>
      <c r="AG22" s="190">
        <v>44153</v>
      </c>
      <c r="AH22" s="121"/>
      <c r="AI22" s="236">
        <v>73</v>
      </c>
      <c r="AJ22" s="120">
        <v>0</v>
      </c>
      <c r="AK22" s="16">
        <f>190*AI22+15*AJ22</f>
        <v>13870</v>
      </c>
      <c r="AL22" s="120">
        <f>AK22-V22</f>
        <v>0</v>
      </c>
      <c r="AM22" s="42"/>
    </row>
    <row r="23" spans="1:41" s="237" customFormat="1" ht="40.5" customHeight="1">
      <c r="A23" s="164">
        <v>14</v>
      </c>
      <c r="B23" s="235">
        <v>11133</v>
      </c>
      <c r="C23" s="12" t="s">
        <v>135</v>
      </c>
      <c r="D23" s="16" t="s">
        <v>136</v>
      </c>
      <c r="E23" s="12" t="s">
        <v>137</v>
      </c>
      <c r="F23" s="16">
        <v>2109638618</v>
      </c>
      <c r="G23" s="14">
        <v>1159</v>
      </c>
      <c r="H23" s="88" t="s">
        <v>138</v>
      </c>
      <c r="I23" s="110">
        <v>16200</v>
      </c>
      <c r="J23" s="108">
        <v>0</v>
      </c>
      <c r="K23" s="108">
        <v>0</v>
      </c>
      <c r="L23" s="108">
        <v>0</v>
      </c>
      <c r="M23" s="16">
        <f t="shared" si="33"/>
        <v>16200</v>
      </c>
      <c r="N23" s="12">
        <v>30</v>
      </c>
      <c r="O23" s="16">
        <v>0</v>
      </c>
      <c r="P23" s="30">
        <f t="shared" si="43"/>
        <v>15677</v>
      </c>
      <c r="Q23" s="30">
        <f t="shared" si="44"/>
        <v>0</v>
      </c>
      <c r="R23" s="30">
        <f t="shared" si="45"/>
        <v>0</v>
      </c>
      <c r="S23" s="30">
        <f t="shared" si="46"/>
        <v>0</v>
      </c>
      <c r="T23" s="30">
        <f t="shared" si="34"/>
        <v>473</v>
      </c>
      <c r="U23" s="30">
        <v>0</v>
      </c>
      <c r="V23" s="31">
        <f t="shared" si="35"/>
        <v>16150</v>
      </c>
      <c r="W23" s="31">
        <f t="shared" si="36"/>
        <v>15000</v>
      </c>
      <c r="X23" s="31">
        <f t="shared" si="37"/>
        <v>16150</v>
      </c>
      <c r="Y23" s="30">
        <f t="shared" si="29"/>
        <v>1800</v>
      </c>
      <c r="Z23" s="30">
        <f t="shared" si="38"/>
        <v>122</v>
      </c>
      <c r="AA23" s="30">
        <v>0</v>
      </c>
      <c r="AB23" s="30">
        <v>5000</v>
      </c>
      <c r="AC23" s="30">
        <v>0</v>
      </c>
      <c r="AD23" s="30">
        <f t="shared" si="39"/>
        <v>6922</v>
      </c>
      <c r="AE23" s="30">
        <f t="shared" si="40"/>
        <v>9228</v>
      </c>
      <c r="AF23" s="34" t="s">
        <v>38</v>
      </c>
      <c r="AG23" s="190">
        <v>44153</v>
      </c>
      <c r="AH23" s="121"/>
      <c r="AI23" s="236">
        <v>85</v>
      </c>
      <c r="AJ23" s="120">
        <v>0</v>
      </c>
      <c r="AK23" s="16">
        <f>190*AI23+15*AJ23</f>
        <v>16150</v>
      </c>
      <c r="AL23" s="120">
        <f>AK23-V23</f>
        <v>0</v>
      </c>
      <c r="AM23" s="42"/>
    </row>
    <row r="24" spans="1:41" s="183" customFormat="1" ht="40.5" customHeight="1">
      <c r="A24" s="13">
        <v>15</v>
      </c>
      <c r="B24" s="21">
        <v>12870</v>
      </c>
      <c r="C24" s="23" t="s">
        <v>139</v>
      </c>
      <c r="D24" s="23" t="s">
        <v>140</v>
      </c>
      <c r="E24" s="12" t="s">
        <v>126</v>
      </c>
      <c r="F24" s="118">
        <v>1115747058</v>
      </c>
      <c r="G24" s="14">
        <v>11899</v>
      </c>
      <c r="H24" s="131" t="s">
        <v>141</v>
      </c>
      <c r="I24" s="110">
        <v>16200</v>
      </c>
      <c r="J24" s="108">
        <v>0</v>
      </c>
      <c r="K24" s="108">
        <v>0</v>
      </c>
      <c r="L24" s="108">
        <v>0</v>
      </c>
      <c r="M24" s="16">
        <f t="shared" si="33"/>
        <v>16200</v>
      </c>
      <c r="N24" s="12">
        <v>17</v>
      </c>
      <c r="O24" s="16">
        <v>0</v>
      </c>
      <c r="P24" s="30">
        <f t="shared" si="43"/>
        <v>8884</v>
      </c>
      <c r="Q24" s="30">
        <f t="shared" si="44"/>
        <v>0</v>
      </c>
      <c r="R24" s="30">
        <f t="shared" si="45"/>
        <v>0</v>
      </c>
      <c r="S24" s="30">
        <f t="shared" si="46"/>
        <v>0</v>
      </c>
      <c r="T24" s="30">
        <f t="shared" si="34"/>
        <v>426</v>
      </c>
      <c r="U24" s="30">
        <v>0</v>
      </c>
      <c r="V24" s="31">
        <f t="shared" si="35"/>
        <v>9310</v>
      </c>
      <c r="W24" s="31">
        <f t="shared" si="36"/>
        <v>8884</v>
      </c>
      <c r="X24" s="31">
        <f t="shared" si="37"/>
        <v>9310</v>
      </c>
      <c r="Y24" s="30">
        <f t="shared" si="29"/>
        <v>1066</v>
      </c>
      <c r="Z24" s="30">
        <f t="shared" si="38"/>
        <v>70</v>
      </c>
      <c r="AA24" s="30">
        <v>0</v>
      </c>
      <c r="AB24" s="30">
        <v>5000</v>
      </c>
      <c r="AC24" s="30">
        <v>0</v>
      </c>
      <c r="AD24" s="30">
        <f t="shared" si="39"/>
        <v>6136</v>
      </c>
      <c r="AE24" s="30">
        <f t="shared" si="40"/>
        <v>3174</v>
      </c>
      <c r="AF24" s="34" t="s">
        <v>38</v>
      </c>
      <c r="AG24" s="190">
        <v>44153</v>
      </c>
      <c r="AH24" s="121"/>
      <c r="AI24" s="236">
        <v>49</v>
      </c>
      <c r="AJ24" s="120">
        <v>0</v>
      </c>
      <c r="AK24" s="16">
        <f>190*AI24+15*AJ24</f>
        <v>9310</v>
      </c>
      <c r="AL24" s="120">
        <f>AK24-V24</f>
        <v>0</v>
      </c>
      <c r="AM24" s="42"/>
    </row>
    <row r="25" spans="1:41" s="121" customFormat="1" ht="40.5" customHeight="1">
      <c r="A25" s="164">
        <v>16</v>
      </c>
      <c r="B25" s="123">
        <v>10931</v>
      </c>
      <c r="C25" s="12" t="s">
        <v>142</v>
      </c>
      <c r="D25" s="124" t="s">
        <v>143</v>
      </c>
      <c r="E25" s="12" t="s">
        <v>144</v>
      </c>
      <c r="F25" s="125">
        <v>2105973079</v>
      </c>
      <c r="G25" s="126">
        <v>958</v>
      </c>
      <c r="H25" s="88" t="s">
        <v>145</v>
      </c>
      <c r="I25" s="110">
        <v>16200</v>
      </c>
      <c r="J25" s="108">
        <v>0</v>
      </c>
      <c r="K25" s="108">
        <v>0</v>
      </c>
      <c r="L25" s="108">
        <v>0</v>
      </c>
      <c r="M25" s="16">
        <f t="shared" si="33"/>
        <v>16200</v>
      </c>
      <c r="N25" s="16">
        <v>31</v>
      </c>
      <c r="O25" s="16">
        <v>0</v>
      </c>
      <c r="P25" s="30">
        <f t="shared" si="43"/>
        <v>16200</v>
      </c>
      <c r="Q25" s="30">
        <f t="shared" si="44"/>
        <v>0</v>
      </c>
      <c r="R25" s="30">
        <f t="shared" si="45"/>
        <v>0</v>
      </c>
      <c r="S25" s="30">
        <f t="shared" si="46"/>
        <v>0</v>
      </c>
      <c r="T25" s="30">
        <f t="shared" si="34"/>
        <v>1090</v>
      </c>
      <c r="U25" s="30">
        <v>0</v>
      </c>
      <c r="V25" s="31">
        <f t="shared" si="35"/>
        <v>17290</v>
      </c>
      <c r="W25" s="31">
        <f t="shared" si="36"/>
        <v>15000</v>
      </c>
      <c r="X25" s="31">
        <f t="shared" si="37"/>
        <v>17290</v>
      </c>
      <c r="Y25" s="30">
        <f t="shared" si="29"/>
        <v>1800</v>
      </c>
      <c r="Z25" s="30">
        <f t="shared" si="38"/>
        <v>130</v>
      </c>
      <c r="AA25" s="30">
        <v>0</v>
      </c>
      <c r="AB25" s="30">
        <v>5000</v>
      </c>
      <c r="AC25" s="30">
        <v>0</v>
      </c>
      <c r="AD25" s="30">
        <f t="shared" si="39"/>
        <v>6930</v>
      </c>
      <c r="AE25" s="30">
        <f t="shared" si="40"/>
        <v>10360</v>
      </c>
      <c r="AF25" s="34" t="s">
        <v>38</v>
      </c>
      <c r="AG25" s="190">
        <v>44153</v>
      </c>
      <c r="AI25" s="52">
        <v>91</v>
      </c>
      <c r="AJ25" s="120">
        <v>0</v>
      </c>
      <c r="AK25" s="16">
        <f t="shared" ref="AK25:AK29" si="47">190*AI25+15*AJ25</f>
        <v>17290</v>
      </c>
      <c r="AL25" s="120">
        <f t="shared" ref="AL25:AL29" si="48">AK25-V25</f>
        <v>0</v>
      </c>
      <c r="AM25" s="42"/>
    </row>
    <row r="26" spans="1:41" s="121" customFormat="1" ht="40.5" customHeight="1">
      <c r="A26" s="164">
        <v>17</v>
      </c>
      <c r="B26" s="123">
        <v>10926</v>
      </c>
      <c r="C26" s="12" t="s">
        <v>146</v>
      </c>
      <c r="D26" s="124" t="s">
        <v>147</v>
      </c>
      <c r="E26" s="12" t="s">
        <v>144</v>
      </c>
      <c r="F26" s="125">
        <v>3011033570</v>
      </c>
      <c r="G26" s="236">
        <v>953</v>
      </c>
      <c r="H26" s="88" t="s">
        <v>148</v>
      </c>
      <c r="I26" s="110">
        <v>16200</v>
      </c>
      <c r="J26" s="108">
        <v>0</v>
      </c>
      <c r="K26" s="108">
        <v>0</v>
      </c>
      <c r="L26" s="108">
        <v>0</v>
      </c>
      <c r="M26" s="16">
        <f t="shared" si="33"/>
        <v>16200</v>
      </c>
      <c r="N26" s="16">
        <v>31</v>
      </c>
      <c r="O26" s="16">
        <v>0</v>
      </c>
      <c r="P26" s="30">
        <f t="shared" si="43"/>
        <v>16200</v>
      </c>
      <c r="Q26" s="30">
        <f t="shared" si="44"/>
        <v>0</v>
      </c>
      <c r="R26" s="30">
        <f t="shared" si="45"/>
        <v>0</v>
      </c>
      <c r="S26" s="30">
        <f t="shared" si="46"/>
        <v>0</v>
      </c>
      <c r="T26" s="30">
        <f t="shared" si="34"/>
        <v>900</v>
      </c>
      <c r="U26" s="30">
        <v>0</v>
      </c>
      <c r="V26" s="31">
        <f t="shared" si="35"/>
        <v>17100</v>
      </c>
      <c r="W26" s="31">
        <f t="shared" si="36"/>
        <v>15000</v>
      </c>
      <c r="X26" s="31">
        <f t="shared" si="37"/>
        <v>17100</v>
      </c>
      <c r="Y26" s="30">
        <f t="shared" si="29"/>
        <v>1800</v>
      </c>
      <c r="Z26" s="30">
        <f t="shared" si="38"/>
        <v>129</v>
      </c>
      <c r="AA26" s="30">
        <v>0</v>
      </c>
      <c r="AB26" s="30">
        <v>5000</v>
      </c>
      <c r="AC26" s="30">
        <v>0</v>
      </c>
      <c r="AD26" s="30">
        <f t="shared" si="39"/>
        <v>6929</v>
      </c>
      <c r="AE26" s="30">
        <f t="shared" si="40"/>
        <v>10171</v>
      </c>
      <c r="AF26" s="34" t="s">
        <v>38</v>
      </c>
      <c r="AG26" s="190">
        <v>44153</v>
      </c>
      <c r="AI26" s="52">
        <v>90</v>
      </c>
      <c r="AJ26" s="120">
        <v>0</v>
      </c>
      <c r="AK26" s="16">
        <f t="shared" si="47"/>
        <v>17100</v>
      </c>
      <c r="AL26" s="120">
        <f t="shared" si="48"/>
        <v>0</v>
      </c>
      <c r="AM26" s="42"/>
    </row>
    <row r="27" spans="1:41" s="121" customFormat="1" ht="40.5" customHeight="1">
      <c r="A27" s="13">
        <v>18</v>
      </c>
      <c r="B27" s="123">
        <v>11267</v>
      </c>
      <c r="C27" s="12" t="s">
        <v>149</v>
      </c>
      <c r="D27" s="12" t="s">
        <v>150</v>
      </c>
      <c r="E27" s="12" t="s">
        <v>144</v>
      </c>
      <c r="F27" s="13">
        <v>1114620462</v>
      </c>
      <c r="G27" s="14">
        <v>1293</v>
      </c>
      <c r="H27" s="88" t="s">
        <v>151</v>
      </c>
      <c r="I27" s="110">
        <v>16200</v>
      </c>
      <c r="J27" s="108">
        <v>0</v>
      </c>
      <c r="K27" s="108">
        <v>0</v>
      </c>
      <c r="L27" s="108">
        <v>0</v>
      </c>
      <c r="M27" s="16">
        <f t="shared" si="33"/>
        <v>16200</v>
      </c>
      <c r="N27" s="16">
        <v>24</v>
      </c>
      <c r="O27" s="16">
        <v>0</v>
      </c>
      <c r="P27" s="30">
        <f t="shared" si="43"/>
        <v>12542</v>
      </c>
      <c r="Q27" s="30">
        <f t="shared" si="44"/>
        <v>0</v>
      </c>
      <c r="R27" s="30">
        <f t="shared" si="45"/>
        <v>0</v>
      </c>
      <c r="S27" s="30">
        <f t="shared" si="46"/>
        <v>0</v>
      </c>
      <c r="T27" s="30">
        <f t="shared" si="34"/>
        <v>188</v>
      </c>
      <c r="U27" s="30">
        <v>0</v>
      </c>
      <c r="V27" s="31">
        <f t="shared" si="35"/>
        <v>12730</v>
      </c>
      <c r="W27" s="31">
        <f t="shared" si="36"/>
        <v>12542</v>
      </c>
      <c r="X27" s="31">
        <f t="shared" si="37"/>
        <v>12730</v>
      </c>
      <c r="Y27" s="30">
        <f t="shared" si="29"/>
        <v>1505</v>
      </c>
      <c r="Z27" s="30">
        <f t="shared" si="38"/>
        <v>96</v>
      </c>
      <c r="AA27" s="30">
        <v>0</v>
      </c>
      <c r="AB27" s="30">
        <v>5000</v>
      </c>
      <c r="AC27" s="30">
        <v>0</v>
      </c>
      <c r="AD27" s="30">
        <f t="shared" si="39"/>
        <v>6601</v>
      </c>
      <c r="AE27" s="30">
        <f t="shared" si="40"/>
        <v>6129</v>
      </c>
      <c r="AF27" s="34" t="s">
        <v>38</v>
      </c>
      <c r="AG27" s="190">
        <v>44153</v>
      </c>
      <c r="AI27" s="52">
        <v>67</v>
      </c>
      <c r="AJ27" s="120">
        <v>0</v>
      </c>
      <c r="AK27" s="16">
        <f t="shared" si="47"/>
        <v>12730</v>
      </c>
      <c r="AL27" s="120">
        <f t="shared" si="48"/>
        <v>0</v>
      </c>
    </row>
    <row r="28" spans="1:41" s="121" customFormat="1" ht="40.5" customHeight="1">
      <c r="A28" s="164">
        <v>19</v>
      </c>
      <c r="B28" s="123">
        <v>10927</v>
      </c>
      <c r="C28" s="12" t="s">
        <v>152</v>
      </c>
      <c r="D28" s="124" t="s">
        <v>153</v>
      </c>
      <c r="E28" s="12" t="s">
        <v>144</v>
      </c>
      <c r="F28" s="125">
        <v>2105972983</v>
      </c>
      <c r="G28" s="14">
        <v>954</v>
      </c>
      <c r="H28" s="88" t="s">
        <v>154</v>
      </c>
      <c r="I28" s="110">
        <v>16200</v>
      </c>
      <c r="J28" s="108">
        <v>0</v>
      </c>
      <c r="K28" s="108">
        <v>0</v>
      </c>
      <c r="L28" s="108">
        <v>0</v>
      </c>
      <c r="M28" s="16">
        <f t="shared" si="33"/>
        <v>16200</v>
      </c>
      <c r="N28" s="16">
        <v>31</v>
      </c>
      <c r="O28" s="16">
        <v>0</v>
      </c>
      <c r="P28" s="30">
        <f t="shared" si="43"/>
        <v>16200</v>
      </c>
      <c r="Q28" s="30">
        <f t="shared" si="44"/>
        <v>0</v>
      </c>
      <c r="R28" s="30">
        <f t="shared" si="45"/>
        <v>0</v>
      </c>
      <c r="S28" s="30">
        <f t="shared" si="46"/>
        <v>0</v>
      </c>
      <c r="T28" s="30">
        <f t="shared" si="34"/>
        <v>710</v>
      </c>
      <c r="U28" s="30">
        <v>0</v>
      </c>
      <c r="V28" s="31">
        <f t="shared" si="35"/>
        <v>16910</v>
      </c>
      <c r="W28" s="31">
        <f t="shared" si="36"/>
        <v>15000</v>
      </c>
      <c r="X28" s="31">
        <f t="shared" si="37"/>
        <v>16910</v>
      </c>
      <c r="Y28" s="30">
        <f t="shared" si="29"/>
        <v>1800</v>
      </c>
      <c r="Z28" s="30">
        <f t="shared" si="38"/>
        <v>127</v>
      </c>
      <c r="AA28" s="30">
        <v>0</v>
      </c>
      <c r="AB28" s="30">
        <v>5000</v>
      </c>
      <c r="AC28" s="30">
        <v>0</v>
      </c>
      <c r="AD28" s="30">
        <f t="shared" si="39"/>
        <v>6927</v>
      </c>
      <c r="AE28" s="30">
        <f t="shared" si="40"/>
        <v>9983</v>
      </c>
      <c r="AF28" s="34" t="s">
        <v>38</v>
      </c>
      <c r="AG28" s="190">
        <v>44153</v>
      </c>
      <c r="AI28" s="52">
        <v>89</v>
      </c>
      <c r="AJ28" s="120">
        <v>0</v>
      </c>
      <c r="AK28" s="16">
        <f t="shared" si="47"/>
        <v>16910</v>
      </c>
      <c r="AL28" s="120">
        <f t="shared" si="48"/>
        <v>0</v>
      </c>
    </row>
    <row r="29" spans="1:41" s="121" customFormat="1" ht="40.5" customHeight="1">
      <c r="A29" s="164">
        <v>20</v>
      </c>
      <c r="B29" s="128">
        <v>12280</v>
      </c>
      <c r="C29" s="12" t="s">
        <v>155</v>
      </c>
      <c r="D29" s="25" t="s">
        <v>156</v>
      </c>
      <c r="E29" s="12" t="s">
        <v>144</v>
      </c>
      <c r="F29" s="13">
        <v>1114659901</v>
      </c>
      <c r="G29" s="14">
        <v>1306</v>
      </c>
      <c r="H29" s="80" t="s">
        <v>157</v>
      </c>
      <c r="I29" s="110">
        <v>16200</v>
      </c>
      <c r="J29" s="108">
        <v>0</v>
      </c>
      <c r="K29" s="108">
        <v>0</v>
      </c>
      <c r="L29" s="108">
        <v>0</v>
      </c>
      <c r="M29" s="16">
        <f t="shared" si="33"/>
        <v>16200</v>
      </c>
      <c r="N29" s="16">
        <v>29</v>
      </c>
      <c r="O29" s="16">
        <v>0</v>
      </c>
      <c r="P29" s="30">
        <f t="shared" si="43"/>
        <v>15155</v>
      </c>
      <c r="Q29" s="30">
        <f t="shared" si="44"/>
        <v>0</v>
      </c>
      <c r="R29" s="30">
        <f t="shared" si="45"/>
        <v>0</v>
      </c>
      <c r="S29" s="30">
        <f t="shared" si="46"/>
        <v>0</v>
      </c>
      <c r="T29" s="30">
        <f t="shared" si="34"/>
        <v>425</v>
      </c>
      <c r="U29" s="30">
        <v>0</v>
      </c>
      <c r="V29" s="31">
        <f t="shared" si="35"/>
        <v>15580</v>
      </c>
      <c r="W29" s="31">
        <f t="shared" si="36"/>
        <v>15000</v>
      </c>
      <c r="X29" s="31">
        <f t="shared" si="37"/>
        <v>15580</v>
      </c>
      <c r="Y29" s="30">
        <f t="shared" si="29"/>
        <v>1800</v>
      </c>
      <c r="Z29" s="30">
        <f t="shared" si="38"/>
        <v>117</v>
      </c>
      <c r="AA29" s="30">
        <v>0</v>
      </c>
      <c r="AB29" s="30">
        <v>5000</v>
      </c>
      <c r="AC29" s="30">
        <v>0</v>
      </c>
      <c r="AD29" s="30">
        <f t="shared" si="39"/>
        <v>6917</v>
      </c>
      <c r="AE29" s="30">
        <f t="shared" si="40"/>
        <v>8663</v>
      </c>
      <c r="AF29" s="34" t="s">
        <v>38</v>
      </c>
      <c r="AG29" s="190">
        <v>44153</v>
      </c>
      <c r="AI29" s="52">
        <v>82</v>
      </c>
      <c r="AJ29" s="120">
        <v>0</v>
      </c>
      <c r="AK29" s="16">
        <f t="shared" si="47"/>
        <v>15580</v>
      </c>
      <c r="AL29" s="120">
        <f t="shared" si="48"/>
        <v>0</v>
      </c>
    </row>
    <row r="30" spans="1:41" s="121" customFormat="1" ht="40.5" customHeight="1">
      <c r="A30" s="13">
        <v>21</v>
      </c>
      <c r="B30" s="123">
        <v>10928</v>
      </c>
      <c r="C30" s="12" t="s">
        <v>158</v>
      </c>
      <c r="D30" s="124" t="s">
        <v>159</v>
      </c>
      <c r="E30" s="12" t="s">
        <v>144</v>
      </c>
      <c r="F30" s="125">
        <v>2105973033</v>
      </c>
      <c r="G30" s="126">
        <v>955</v>
      </c>
      <c r="H30" s="88" t="s">
        <v>160</v>
      </c>
      <c r="I30" s="110">
        <v>16200</v>
      </c>
      <c r="J30" s="108">
        <v>0</v>
      </c>
      <c r="K30" s="108">
        <v>0</v>
      </c>
      <c r="L30" s="108">
        <v>0</v>
      </c>
      <c r="M30" s="16">
        <f>I30+J30+K30+L30</f>
        <v>16200</v>
      </c>
      <c r="N30" s="16">
        <v>29</v>
      </c>
      <c r="O30" s="16">
        <v>0</v>
      </c>
      <c r="P30" s="30">
        <f t="shared" si="43"/>
        <v>15155</v>
      </c>
      <c r="Q30" s="30">
        <f t="shared" si="44"/>
        <v>0</v>
      </c>
      <c r="R30" s="30">
        <f t="shared" si="45"/>
        <v>0</v>
      </c>
      <c r="S30" s="30">
        <f t="shared" si="46"/>
        <v>0</v>
      </c>
      <c r="T30" s="30">
        <f>AK30-P30</f>
        <v>235</v>
      </c>
      <c r="U30" s="30">
        <v>0</v>
      </c>
      <c r="V30" s="31">
        <f>U30+T30+S30+R30+Q30+P30</f>
        <v>15390</v>
      </c>
      <c r="W30" s="31">
        <f>IF(P30&gt;15000,15000,P30)</f>
        <v>15000</v>
      </c>
      <c r="X30" s="31">
        <f>V30</f>
        <v>15390</v>
      </c>
      <c r="Y30" s="30">
        <f t="shared" si="29"/>
        <v>1800</v>
      </c>
      <c r="Z30" s="30">
        <f>CEILING(X30*0.75%,1)</f>
        <v>116</v>
      </c>
      <c r="AA30" s="30">
        <v>0</v>
      </c>
      <c r="AB30" s="30">
        <v>5000</v>
      </c>
      <c r="AC30" s="30">
        <v>0</v>
      </c>
      <c r="AD30" s="30">
        <f>Y30+Z30+AA30+AB30+AC30</f>
        <v>6916</v>
      </c>
      <c r="AE30" s="30">
        <f>V30-AD30</f>
        <v>8474</v>
      </c>
      <c r="AF30" s="34" t="s">
        <v>38</v>
      </c>
      <c r="AG30" s="190">
        <v>44153</v>
      </c>
      <c r="AI30" s="52">
        <v>81</v>
      </c>
      <c r="AJ30" s="120">
        <v>0</v>
      </c>
      <c r="AK30" s="16">
        <f>190*AI30+15*AJ30</f>
        <v>15390</v>
      </c>
      <c r="AL30" s="120">
        <f>AK30-V30</f>
        <v>0</v>
      </c>
      <c r="AM30" s="42"/>
    </row>
    <row r="31" spans="1:41" s="249" customFormat="1" ht="40.5" customHeight="1">
      <c r="A31" s="164">
        <v>22</v>
      </c>
      <c r="B31" s="238">
        <v>12830</v>
      </c>
      <c r="C31" s="226" t="s">
        <v>161</v>
      </c>
      <c r="D31" s="239" t="s">
        <v>162</v>
      </c>
      <c r="E31" s="226" t="s">
        <v>144</v>
      </c>
      <c r="F31" s="240">
        <v>1115552139</v>
      </c>
      <c r="G31" s="193">
        <v>11859</v>
      </c>
      <c r="H31" s="241">
        <v>101465961252</v>
      </c>
      <c r="I31" s="242">
        <v>16200</v>
      </c>
      <c r="J31" s="243">
        <v>0</v>
      </c>
      <c r="K31" s="243">
        <v>0</v>
      </c>
      <c r="L31" s="243">
        <v>0</v>
      </c>
      <c r="M31" s="141">
        <f>I31+J31+K31+L31</f>
        <v>16200</v>
      </c>
      <c r="N31" s="141">
        <v>0</v>
      </c>
      <c r="O31" s="141">
        <v>0</v>
      </c>
      <c r="P31" s="244">
        <f t="shared" si="43"/>
        <v>0</v>
      </c>
      <c r="Q31" s="244">
        <f t="shared" si="44"/>
        <v>0</v>
      </c>
      <c r="R31" s="244">
        <f t="shared" si="45"/>
        <v>0</v>
      </c>
      <c r="S31" s="244">
        <f t="shared" si="46"/>
        <v>0</v>
      </c>
      <c r="T31" s="244">
        <f>AK31-P31</f>
        <v>0</v>
      </c>
      <c r="U31" s="244">
        <v>0</v>
      </c>
      <c r="V31" s="245">
        <f>U31+T31+S31+R31+Q31+P31</f>
        <v>0</v>
      </c>
      <c r="W31" s="245">
        <f>IF(P31&gt;15000,15000,P31)</f>
        <v>0</v>
      </c>
      <c r="X31" s="245">
        <f>V31</f>
        <v>0</v>
      </c>
      <c r="Y31" s="244">
        <f t="shared" si="29"/>
        <v>0</v>
      </c>
      <c r="Z31" s="244">
        <f>CEILING(X31*0.75%,1)</f>
        <v>0</v>
      </c>
      <c r="AA31" s="244">
        <v>0</v>
      </c>
      <c r="AB31" s="244">
        <v>0</v>
      </c>
      <c r="AC31" s="244">
        <v>0</v>
      </c>
      <c r="AD31" s="244">
        <f>Y31+Z31+AA31+AB31+AC31</f>
        <v>0</v>
      </c>
      <c r="AE31" s="244">
        <f>V31-AD31</f>
        <v>0</v>
      </c>
      <c r="AF31" s="194"/>
      <c r="AG31" s="246"/>
      <c r="AH31" s="121"/>
      <c r="AI31" s="247">
        <v>0</v>
      </c>
      <c r="AJ31" s="248">
        <v>0</v>
      </c>
      <c r="AK31" s="141">
        <f>190*AI31+15*AJ31</f>
        <v>0</v>
      </c>
      <c r="AL31" s="248">
        <f>AK31-V31</f>
        <v>0</v>
      </c>
      <c r="AM31" s="151"/>
    </row>
    <row r="32" spans="1:41" s="121" customFormat="1" ht="40.5" customHeight="1">
      <c r="A32" s="164">
        <v>23</v>
      </c>
      <c r="B32" s="75">
        <v>12643</v>
      </c>
      <c r="C32" s="12" t="s">
        <v>163</v>
      </c>
      <c r="D32" s="250" t="s">
        <v>164</v>
      </c>
      <c r="E32" s="22" t="s">
        <v>110</v>
      </c>
      <c r="F32" s="16">
        <v>3011146051</v>
      </c>
      <c r="G32" s="14">
        <v>11672</v>
      </c>
      <c r="H32" s="129" t="s">
        <v>165</v>
      </c>
      <c r="I32" s="110">
        <v>16200</v>
      </c>
      <c r="J32" s="108">
        <v>0</v>
      </c>
      <c r="K32" s="108">
        <v>0</v>
      </c>
      <c r="L32" s="108">
        <v>0</v>
      </c>
      <c r="M32" s="16">
        <f>I32+J32+K32+L32</f>
        <v>16200</v>
      </c>
      <c r="N32" s="16">
        <v>5</v>
      </c>
      <c r="O32" s="16">
        <v>0</v>
      </c>
      <c r="P32" s="30">
        <f t="shared" si="43"/>
        <v>2613</v>
      </c>
      <c r="Q32" s="30">
        <f t="shared" si="44"/>
        <v>0</v>
      </c>
      <c r="R32" s="30">
        <f t="shared" si="45"/>
        <v>0</v>
      </c>
      <c r="S32" s="30">
        <f t="shared" si="46"/>
        <v>0</v>
      </c>
      <c r="T32" s="30">
        <f>AK32-P32</f>
        <v>47</v>
      </c>
      <c r="U32" s="30">
        <v>0</v>
      </c>
      <c r="V32" s="31">
        <f>U32+T32+S32+R32+Q32+P32</f>
        <v>2660</v>
      </c>
      <c r="W32" s="31">
        <f>IF(P32&gt;15000,15000,P32)</f>
        <v>2613</v>
      </c>
      <c r="X32" s="31">
        <f>V32</f>
        <v>2660</v>
      </c>
      <c r="Y32" s="30">
        <f t="shared" si="29"/>
        <v>314</v>
      </c>
      <c r="Z32" s="30">
        <f>CEILING(X32*0.75%,1)</f>
        <v>20</v>
      </c>
      <c r="AA32" s="30">
        <v>0</v>
      </c>
      <c r="AB32" s="30">
        <v>0</v>
      </c>
      <c r="AC32" s="30">
        <v>0</v>
      </c>
      <c r="AD32" s="30">
        <f>Y32+Z32+AA32+AB32+AC32</f>
        <v>334</v>
      </c>
      <c r="AE32" s="30">
        <f>V32-AD32</f>
        <v>2326</v>
      </c>
      <c r="AF32" s="52" t="s">
        <v>166</v>
      </c>
      <c r="AG32" s="35">
        <v>44146</v>
      </c>
      <c r="AH32" s="210"/>
      <c r="AI32" s="52">
        <v>14</v>
      </c>
      <c r="AJ32" s="120">
        <v>0</v>
      </c>
      <c r="AK32" s="16">
        <f>190*AI32+15*AJ32</f>
        <v>2660</v>
      </c>
      <c r="AL32" s="120">
        <f>AK32-V32</f>
        <v>0</v>
      </c>
      <c r="AM32" s="42"/>
    </row>
    <row r="33" spans="1:41" s="183" customFormat="1" ht="34.5" customHeight="1">
      <c r="A33" s="13">
        <v>24</v>
      </c>
      <c r="B33" s="75">
        <v>12829</v>
      </c>
      <c r="C33" s="46" t="s">
        <v>124</v>
      </c>
      <c r="D33" s="195" t="s">
        <v>167</v>
      </c>
      <c r="E33" s="133" t="s">
        <v>168</v>
      </c>
      <c r="F33" s="187">
        <v>1115254115</v>
      </c>
      <c r="G33" s="188">
        <v>11858</v>
      </c>
      <c r="H33" s="189" t="s">
        <v>169</v>
      </c>
      <c r="I33" s="180">
        <v>14900</v>
      </c>
      <c r="J33" s="180">
        <v>0</v>
      </c>
      <c r="K33" s="180">
        <v>0</v>
      </c>
      <c r="L33" s="181">
        <v>0</v>
      </c>
      <c r="M33" s="16">
        <f t="shared" ref="M33:M62" si="49">I33+J33+K33+L33</f>
        <v>14900</v>
      </c>
      <c r="N33" s="16">
        <v>30</v>
      </c>
      <c r="O33" s="16">
        <v>0</v>
      </c>
      <c r="P33" s="30">
        <f>ROUND(I33/31*N33,0)</f>
        <v>14419</v>
      </c>
      <c r="Q33" s="30">
        <f>ROUND(J33/31*N33,0)</f>
        <v>0</v>
      </c>
      <c r="R33" s="30">
        <f>ROUND(K33/31*N33,0)</f>
        <v>0</v>
      </c>
      <c r="S33" s="30">
        <f>ROUND(I33/31/8*2*O33,0)</f>
        <v>0</v>
      </c>
      <c r="T33" s="30">
        <f>ROUND(L33/31*N33,0)</f>
        <v>0</v>
      </c>
      <c r="U33" s="30">
        <v>0</v>
      </c>
      <c r="V33" s="31">
        <f t="shared" ref="V33:V62" si="50">U33+T33+S33+R33+Q33+P33</f>
        <v>14419</v>
      </c>
      <c r="W33" s="31">
        <f t="shared" ref="W33:W47" si="51">IF(P33&gt;15000,15000,P33)</f>
        <v>14419</v>
      </c>
      <c r="X33" s="31">
        <f t="shared" ref="X33:X62" si="52">V33</f>
        <v>14419</v>
      </c>
      <c r="Y33" s="30">
        <f t="shared" si="29"/>
        <v>1730</v>
      </c>
      <c r="Z33" s="30">
        <f t="shared" ref="Z33:Z62" si="53">CEILING(X33*0.75%,1)</f>
        <v>109</v>
      </c>
      <c r="AA33" s="30">
        <v>0</v>
      </c>
      <c r="AB33" s="30">
        <v>5000</v>
      </c>
      <c r="AC33" s="30">
        <v>0</v>
      </c>
      <c r="AD33" s="30">
        <f>+AC33+AB33+AA33+Z33+Y33</f>
        <v>6839</v>
      </c>
      <c r="AE33" s="30">
        <f t="shared" ref="AE33:AE62" si="54">V33-AD33</f>
        <v>7580</v>
      </c>
      <c r="AF33" s="208" t="s">
        <v>38</v>
      </c>
      <c r="AG33" s="190">
        <v>44153</v>
      </c>
      <c r="AH33" s="42"/>
      <c r="AI33" s="182"/>
      <c r="AJ33" s="182"/>
      <c r="AK33" s="182"/>
      <c r="AM33" s="117"/>
    </row>
    <row r="34" spans="1:41" s="183" customFormat="1" ht="34.5" customHeight="1">
      <c r="A34" s="164">
        <v>25</v>
      </c>
      <c r="B34" s="21">
        <v>12865</v>
      </c>
      <c r="C34" s="23" t="s">
        <v>170</v>
      </c>
      <c r="D34" s="23" t="s">
        <v>171</v>
      </c>
      <c r="E34" s="133" t="s">
        <v>168</v>
      </c>
      <c r="F34" s="118">
        <v>1115745449</v>
      </c>
      <c r="G34" s="188">
        <v>11894</v>
      </c>
      <c r="H34" s="131" t="s">
        <v>172</v>
      </c>
      <c r="I34" s="180">
        <v>14900</v>
      </c>
      <c r="J34" s="180">
        <v>0</v>
      </c>
      <c r="K34" s="180">
        <v>0</v>
      </c>
      <c r="L34" s="181">
        <v>0</v>
      </c>
      <c r="M34" s="16">
        <f t="shared" si="49"/>
        <v>14900</v>
      </c>
      <c r="N34" s="16">
        <v>29</v>
      </c>
      <c r="O34" s="16">
        <v>0</v>
      </c>
      <c r="P34" s="30">
        <f>ROUND(I34/31*N34,0)</f>
        <v>13939</v>
      </c>
      <c r="Q34" s="30">
        <f>ROUND(J34/31*N34,0)</f>
        <v>0</v>
      </c>
      <c r="R34" s="30">
        <f>ROUND(K34/31*N34,0)</f>
        <v>0</v>
      </c>
      <c r="S34" s="30">
        <f>ROUND(I34/31/8*2*O34,0)</f>
        <v>0</v>
      </c>
      <c r="T34" s="30">
        <f>ROUND(L34/31*N34,0)</f>
        <v>0</v>
      </c>
      <c r="U34" s="30">
        <v>0</v>
      </c>
      <c r="V34" s="31">
        <f t="shared" si="50"/>
        <v>13939</v>
      </c>
      <c r="W34" s="31">
        <f t="shared" si="51"/>
        <v>13939</v>
      </c>
      <c r="X34" s="31">
        <f t="shared" si="52"/>
        <v>13939</v>
      </c>
      <c r="Y34" s="30">
        <f t="shared" si="29"/>
        <v>1673</v>
      </c>
      <c r="Z34" s="30">
        <f t="shared" si="53"/>
        <v>105</v>
      </c>
      <c r="AA34" s="30">
        <v>0</v>
      </c>
      <c r="AB34" s="30">
        <v>5000</v>
      </c>
      <c r="AC34" s="30">
        <v>0</v>
      </c>
      <c r="AD34" s="30">
        <f>+AC34+AB34+AA34+Z34+Y34</f>
        <v>6778</v>
      </c>
      <c r="AE34" s="30">
        <f t="shared" si="54"/>
        <v>7161</v>
      </c>
      <c r="AF34" s="208" t="s">
        <v>38</v>
      </c>
      <c r="AG34" s="190">
        <v>44154</v>
      </c>
      <c r="AH34" s="42"/>
      <c r="AI34" s="182"/>
      <c r="AJ34" s="182"/>
      <c r="AK34" s="182"/>
      <c r="AM34" s="117"/>
    </row>
    <row r="35" spans="1:41" s="117" customFormat="1" ht="39.6" customHeight="1">
      <c r="A35" s="164">
        <v>26</v>
      </c>
      <c r="B35" s="123">
        <v>11190</v>
      </c>
      <c r="C35" s="12" t="s">
        <v>173</v>
      </c>
      <c r="D35" s="16" t="s">
        <v>174</v>
      </c>
      <c r="E35" s="133" t="s">
        <v>168</v>
      </c>
      <c r="F35" s="12">
        <v>1313090433</v>
      </c>
      <c r="G35" s="14">
        <v>1216</v>
      </c>
      <c r="H35" s="88" t="s">
        <v>175</v>
      </c>
      <c r="I35" s="110">
        <v>16200</v>
      </c>
      <c r="J35" s="108">
        <v>0</v>
      </c>
      <c r="K35" s="108">
        <v>0</v>
      </c>
      <c r="L35" s="108">
        <v>0</v>
      </c>
      <c r="M35" s="16">
        <f t="shared" si="49"/>
        <v>16200</v>
      </c>
      <c r="N35" s="16">
        <v>30</v>
      </c>
      <c r="O35" s="120">
        <v>0</v>
      </c>
      <c r="P35" s="30">
        <f>ROUND(I35/31*N35,0)</f>
        <v>15677</v>
      </c>
      <c r="Q35" s="30">
        <f>ROUND(J35/31*N35,0)</f>
        <v>0</v>
      </c>
      <c r="R35" s="30">
        <f>ROUND(K35/31*N35,0)</f>
        <v>0</v>
      </c>
      <c r="S35" s="30">
        <f>ROUND(I35/31/8*2*O35,0)</f>
        <v>0</v>
      </c>
      <c r="T35" s="30">
        <f t="shared" ref="T35:T44" si="55">AK35-P35</f>
        <v>93</v>
      </c>
      <c r="U35" s="30">
        <v>0</v>
      </c>
      <c r="V35" s="31">
        <f t="shared" si="50"/>
        <v>15770</v>
      </c>
      <c r="W35" s="31">
        <f t="shared" si="51"/>
        <v>15000</v>
      </c>
      <c r="X35" s="31">
        <f t="shared" si="52"/>
        <v>15770</v>
      </c>
      <c r="Y35" s="30">
        <f t="shared" si="29"/>
        <v>1800</v>
      </c>
      <c r="Z35" s="30">
        <f t="shared" si="53"/>
        <v>119</v>
      </c>
      <c r="AA35" s="30">
        <v>0</v>
      </c>
      <c r="AB35" s="30">
        <v>5000</v>
      </c>
      <c r="AC35" s="30">
        <v>0</v>
      </c>
      <c r="AD35" s="30">
        <f t="shared" ref="AD35:AD44" si="56">Y35+Z35+AA35+AB35+AC35</f>
        <v>6919</v>
      </c>
      <c r="AE35" s="30">
        <f t="shared" si="54"/>
        <v>8851</v>
      </c>
      <c r="AF35" s="34" t="s">
        <v>38</v>
      </c>
      <c r="AG35" s="190">
        <v>44153</v>
      </c>
      <c r="AH35" s="132"/>
      <c r="AI35" s="127">
        <v>83</v>
      </c>
      <c r="AJ35" s="127">
        <v>0</v>
      </c>
      <c r="AK35" s="16">
        <f>190*AI35+15*AJ35</f>
        <v>15770</v>
      </c>
      <c r="AL35" s="120">
        <f t="shared" ref="AL35:AL44" si="57">AK35-V35</f>
        <v>0</v>
      </c>
      <c r="AM35" s="196"/>
    </row>
    <row r="36" spans="1:41" s="117" customFormat="1" ht="39" customHeight="1">
      <c r="A36" s="13">
        <v>27</v>
      </c>
      <c r="B36" s="123">
        <v>11189</v>
      </c>
      <c r="C36" s="23" t="s">
        <v>176</v>
      </c>
      <c r="D36" s="16" t="s">
        <v>177</v>
      </c>
      <c r="E36" s="133" t="s">
        <v>168</v>
      </c>
      <c r="F36" s="12">
        <v>1312913562</v>
      </c>
      <c r="G36" s="14">
        <v>1215</v>
      </c>
      <c r="H36" s="88" t="s">
        <v>178</v>
      </c>
      <c r="I36" s="110">
        <v>16200</v>
      </c>
      <c r="J36" s="108">
        <v>0</v>
      </c>
      <c r="K36" s="108">
        <v>0</v>
      </c>
      <c r="L36" s="108">
        <v>0</v>
      </c>
      <c r="M36" s="16">
        <f t="shared" si="49"/>
        <v>16200</v>
      </c>
      <c r="N36" s="16">
        <v>31</v>
      </c>
      <c r="O36" s="120">
        <v>0</v>
      </c>
      <c r="P36" s="30">
        <f t="shared" ref="P36:P47" si="58">ROUND(I36/31*N36,0)</f>
        <v>16200</v>
      </c>
      <c r="Q36" s="30">
        <f t="shared" ref="Q36:Q44" si="59">ROUND(J36/31*N36,0)</f>
        <v>0</v>
      </c>
      <c r="R36" s="30">
        <f t="shared" ref="R36:R44" si="60">ROUND(K36/31*N36,0)</f>
        <v>0</v>
      </c>
      <c r="S36" s="30">
        <f t="shared" ref="S36:S44" si="61">ROUND(I36/31/8*2*O36,0)</f>
        <v>0</v>
      </c>
      <c r="T36" s="30">
        <f t="shared" si="55"/>
        <v>520</v>
      </c>
      <c r="U36" s="30">
        <v>0</v>
      </c>
      <c r="V36" s="31">
        <f t="shared" si="50"/>
        <v>16720</v>
      </c>
      <c r="W36" s="31">
        <f t="shared" si="51"/>
        <v>15000</v>
      </c>
      <c r="X36" s="31">
        <f t="shared" si="52"/>
        <v>16720</v>
      </c>
      <c r="Y36" s="30">
        <f t="shared" si="29"/>
        <v>1800</v>
      </c>
      <c r="Z36" s="30">
        <f t="shared" si="53"/>
        <v>126</v>
      </c>
      <c r="AA36" s="30">
        <v>0</v>
      </c>
      <c r="AB36" s="30">
        <v>5000</v>
      </c>
      <c r="AC36" s="30">
        <v>0</v>
      </c>
      <c r="AD36" s="30">
        <f t="shared" si="56"/>
        <v>6926</v>
      </c>
      <c r="AE36" s="30">
        <f t="shared" si="54"/>
        <v>9794</v>
      </c>
      <c r="AF36" s="34" t="s">
        <v>38</v>
      </c>
      <c r="AG36" s="190">
        <v>44153</v>
      </c>
      <c r="AH36" s="26"/>
      <c r="AI36" s="127">
        <v>88</v>
      </c>
      <c r="AJ36" s="127">
        <v>0</v>
      </c>
      <c r="AK36" s="16">
        <f t="shared" ref="AK36:AK44" si="62">190*AI36+15*AJ36</f>
        <v>16720</v>
      </c>
      <c r="AL36" s="120">
        <f t="shared" si="57"/>
        <v>0</v>
      </c>
      <c r="AM36" s="196"/>
    </row>
    <row r="37" spans="1:41" s="41" customFormat="1" ht="38.4" customHeight="1">
      <c r="A37" s="164">
        <v>28</v>
      </c>
      <c r="B37" s="16">
        <v>11201</v>
      </c>
      <c r="C37" s="23" t="s">
        <v>179</v>
      </c>
      <c r="D37" s="12" t="s">
        <v>180</v>
      </c>
      <c r="E37" s="22" t="s">
        <v>168</v>
      </c>
      <c r="F37" s="12">
        <v>1321000631</v>
      </c>
      <c r="G37" s="14">
        <v>1227</v>
      </c>
      <c r="H37" s="88" t="s">
        <v>181</v>
      </c>
      <c r="I37" s="16">
        <v>16200</v>
      </c>
      <c r="J37" s="13">
        <v>0</v>
      </c>
      <c r="K37" s="13">
        <v>0</v>
      </c>
      <c r="L37" s="13">
        <v>0</v>
      </c>
      <c r="M37" s="16">
        <f t="shared" si="49"/>
        <v>16200</v>
      </c>
      <c r="N37" s="16">
        <v>31</v>
      </c>
      <c r="O37" s="16">
        <v>0</v>
      </c>
      <c r="P37" s="30">
        <f t="shared" si="58"/>
        <v>16200</v>
      </c>
      <c r="Q37" s="30">
        <f t="shared" si="59"/>
        <v>0</v>
      </c>
      <c r="R37" s="30">
        <f t="shared" si="60"/>
        <v>0</v>
      </c>
      <c r="S37" s="30">
        <f t="shared" si="61"/>
        <v>0</v>
      </c>
      <c r="T37" s="30">
        <f t="shared" si="55"/>
        <v>330</v>
      </c>
      <c r="U37" s="30">
        <v>0</v>
      </c>
      <c r="V37" s="31">
        <f t="shared" si="50"/>
        <v>16530</v>
      </c>
      <c r="W37" s="31">
        <f t="shared" si="51"/>
        <v>15000</v>
      </c>
      <c r="X37" s="31">
        <f t="shared" si="52"/>
        <v>16530</v>
      </c>
      <c r="Y37" s="30">
        <f t="shared" si="29"/>
        <v>1800</v>
      </c>
      <c r="Z37" s="30">
        <f t="shared" si="53"/>
        <v>124</v>
      </c>
      <c r="AA37" s="30">
        <v>0</v>
      </c>
      <c r="AB37" s="30">
        <v>5000</v>
      </c>
      <c r="AC37" s="30">
        <v>0</v>
      </c>
      <c r="AD37" s="30">
        <f t="shared" si="56"/>
        <v>6924</v>
      </c>
      <c r="AE37" s="30">
        <f t="shared" si="54"/>
        <v>9606</v>
      </c>
      <c r="AF37" s="34" t="s">
        <v>38</v>
      </c>
      <c r="AG37" s="190">
        <v>44153</v>
      </c>
      <c r="AH37" s="26"/>
      <c r="AI37" s="16">
        <v>87</v>
      </c>
      <c r="AJ37" s="16">
        <v>0</v>
      </c>
      <c r="AK37" s="16">
        <f t="shared" si="62"/>
        <v>16530</v>
      </c>
      <c r="AL37" s="16">
        <f t="shared" si="57"/>
        <v>0</v>
      </c>
      <c r="AM37" s="196"/>
      <c r="AN37" s="192"/>
    </row>
    <row r="38" spans="1:41" s="41" customFormat="1" ht="39" customHeight="1">
      <c r="A38" s="164">
        <v>29</v>
      </c>
      <c r="B38" s="16">
        <v>11192</v>
      </c>
      <c r="C38" s="23" t="s">
        <v>182</v>
      </c>
      <c r="D38" s="16" t="s">
        <v>183</v>
      </c>
      <c r="E38" s="22" t="s">
        <v>168</v>
      </c>
      <c r="F38" s="12">
        <v>1314160908</v>
      </c>
      <c r="G38" s="14">
        <v>1218</v>
      </c>
      <c r="H38" s="88" t="s">
        <v>184</v>
      </c>
      <c r="I38" s="110">
        <v>16200</v>
      </c>
      <c r="J38" s="108">
        <v>0</v>
      </c>
      <c r="K38" s="108">
        <v>0</v>
      </c>
      <c r="L38" s="108">
        <v>0</v>
      </c>
      <c r="M38" s="16">
        <f t="shared" si="49"/>
        <v>16200</v>
      </c>
      <c r="N38" s="16">
        <v>30</v>
      </c>
      <c r="O38" s="16">
        <v>0</v>
      </c>
      <c r="P38" s="30">
        <f t="shared" si="58"/>
        <v>15677</v>
      </c>
      <c r="Q38" s="30">
        <f t="shared" si="59"/>
        <v>0</v>
      </c>
      <c r="R38" s="30">
        <f t="shared" si="60"/>
        <v>0</v>
      </c>
      <c r="S38" s="30">
        <f t="shared" si="61"/>
        <v>0</v>
      </c>
      <c r="T38" s="30">
        <f t="shared" si="55"/>
        <v>93</v>
      </c>
      <c r="U38" s="30">
        <v>0</v>
      </c>
      <c r="V38" s="31">
        <f t="shared" si="50"/>
        <v>15770</v>
      </c>
      <c r="W38" s="31">
        <f t="shared" si="51"/>
        <v>15000</v>
      </c>
      <c r="X38" s="31">
        <f t="shared" si="52"/>
        <v>15770</v>
      </c>
      <c r="Y38" s="30">
        <f t="shared" si="29"/>
        <v>1800</v>
      </c>
      <c r="Z38" s="30">
        <f t="shared" si="53"/>
        <v>119</v>
      </c>
      <c r="AA38" s="30">
        <v>0</v>
      </c>
      <c r="AB38" s="30">
        <v>5000</v>
      </c>
      <c r="AC38" s="30">
        <v>0</v>
      </c>
      <c r="AD38" s="30">
        <f t="shared" si="56"/>
        <v>6919</v>
      </c>
      <c r="AE38" s="30">
        <f>V38-AD38</f>
        <v>8851</v>
      </c>
      <c r="AF38" s="34" t="s">
        <v>38</v>
      </c>
      <c r="AG38" s="190">
        <v>44153</v>
      </c>
      <c r="AH38" s="26"/>
      <c r="AI38" s="16">
        <v>83</v>
      </c>
      <c r="AJ38" s="16">
        <v>0</v>
      </c>
      <c r="AK38" s="16">
        <f t="shared" si="62"/>
        <v>15770</v>
      </c>
      <c r="AL38" s="16">
        <f t="shared" si="57"/>
        <v>0</v>
      </c>
      <c r="AM38" s="196"/>
    </row>
    <row r="39" spans="1:41" s="41" customFormat="1" ht="39" customHeight="1">
      <c r="A39" s="13">
        <v>30</v>
      </c>
      <c r="B39" s="16">
        <v>11196</v>
      </c>
      <c r="C39" s="12" t="s">
        <v>185</v>
      </c>
      <c r="D39" s="12" t="s">
        <v>186</v>
      </c>
      <c r="E39" s="22" t="s">
        <v>168</v>
      </c>
      <c r="F39" s="12">
        <v>1113113721</v>
      </c>
      <c r="G39" s="14">
        <v>1222</v>
      </c>
      <c r="H39" s="88" t="s">
        <v>187</v>
      </c>
      <c r="I39" s="110">
        <v>16200</v>
      </c>
      <c r="J39" s="108">
        <v>0</v>
      </c>
      <c r="K39" s="108">
        <v>0</v>
      </c>
      <c r="L39" s="108">
        <v>0</v>
      </c>
      <c r="M39" s="16">
        <f t="shared" si="49"/>
        <v>16200</v>
      </c>
      <c r="N39" s="16">
        <v>31</v>
      </c>
      <c r="O39" s="16">
        <v>0</v>
      </c>
      <c r="P39" s="30">
        <f t="shared" si="58"/>
        <v>16200</v>
      </c>
      <c r="Q39" s="30">
        <f t="shared" si="59"/>
        <v>0</v>
      </c>
      <c r="R39" s="30">
        <f t="shared" si="60"/>
        <v>0</v>
      </c>
      <c r="S39" s="30">
        <f t="shared" si="61"/>
        <v>0</v>
      </c>
      <c r="T39" s="30">
        <f t="shared" si="55"/>
        <v>140</v>
      </c>
      <c r="U39" s="30">
        <v>0</v>
      </c>
      <c r="V39" s="31">
        <f t="shared" si="50"/>
        <v>16340</v>
      </c>
      <c r="W39" s="31">
        <f t="shared" si="51"/>
        <v>15000</v>
      </c>
      <c r="X39" s="31">
        <f t="shared" si="52"/>
        <v>16340</v>
      </c>
      <c r="Y39" s="30">
        <f t="shared" si="29"/>
        <v>1800</v>
      </c>
      <c r="Z39" s="30">
        <f t="shared" si="53"/>
        <v>123</v>
      </c>
      <c r="AA39" s="30">
        <v>0</v>
      </c>
      <c r="AB39" s="30">
        <v>5000</v>
      </c>
      <c r="AC39" s="30">
        <v>0</v>
      </c>
      <c r="AD39" s="30">
        <f t="shared" si="56"/>
        <v>6923</v>
      </c>
      <c r="AE39" s="30">
        <f t="shared" si="54"/>
        <v>9417</v>
      </c>
      <c r="AF39" s="34" t="s">
        <v>38</v>
      </c>
      <c r="AG39" s="190">
        <v>44153</v>
      </c>
      <c r="AH39" s="51"/>
      <c r="AI39" s="127">
        <v>86</v>
      </c>
      <c r="AJ39" s="127">
        <v>0</v>
      </c>
      <c r="AK39" s="16">
        <f t="shared" si="62"/>
        <v>16340</v>
      </c>
      <c r="AL39" s="16">
        <f t="shared" si="57"/>
        <v>0</v>
      </c>
      <c r="AM39" s="197"/>
      <c r="AN39" s="197"/>
      <c r="AO39" s="42"/>
    </row>
    <row r="40" spans="1:41" s="41" customFormat="1" ht="39" customHeight="1">
      <c r="A40" s="164">
        <v>31</v>
      </c>
      <c r="B40" s="16">
        <v>11206</v>
      </c>
      <c r="C40" s="12" t="s">
        <v>188</v>
      </c>
      <c r="D40" s="12" t="s">
        <v>189</v>
      </c>
      <c r="E40" s="22" t="s">
        <v>168</v>
      </c>
      <c r="F40" s="12">
        <v>1321169261</v>
      </c>
      <c r="G40" s="14">
        <v>1232</v>
      </c>
      <c r="H40" s="88" t="s">
        <v>190</v>
      </c>
      <c r="I40" s="16">
        <v>16200</v>
      </c>
      <c r="J40" s="13">
        <v>0</v>
      </c>
      <c r="K40" s="13">
        <v>0</v>
      </c>
      <c r="L40" s="13">
        <v>0</v>
      </c>
      <c r="M40" s="16">
        <f t="shared" si="49"/>
        <v>16200</v>
      </c>
      <c r="N40" s="16">
        <v>31</v>
      </c>
      <c r="O40" s="16">
        <v>0</v>
      </c>
      <c r="P40" s="30">
        <f t="shared" si="58"/>
        <v>16200</v>
      </c>
      <c r="Q40" s="30">
        <f t="shared" si="59"/>
        <v>0</v>
      </c>
      <c r="R40" s="30">
        <f t="shared" si="60"/>
        <v>0</v>
      </c>
      <c r="S40" s="30">
        <f t="shared" si="61"/>
        <v>0</v>
      </c>
      <c r="T40" s="30">
        <f t="shared" si="55"/>
        <v>330</v>
      </c>
      <c r="U40" s="30">
        <v>0</v>
      </c>
      <c r="V40" s="31">
        <f t="shared" si="50"/>
        <v>16530</v>
      </c>
      <c r="W40" s="31">
        <f t="shared" si="51"/>
        <v>15000</v>
      </c>
      <c r="X40" s="31">
        <f t="shared" si="52"/>
        <v>16530</v>
      </c>
      <c r="Y40" s="30">
        <f t="shared" si="29"/>
        <v>1800</v>
      </c>
      <c r="Z40" s="30">
        <f t="shared" si="53"/>
        <v>124</v>
      </c>
      <c r="AA40" s="30">
        <v>0</v>
      </c>
      <c r="AB40" s="30">
        <v>5000</v>
      </c>
      <c r="AC40" s="30">
        <v>0</v>
      </c>
      <c r="AD40" s="30">
        <f t="shared" si="56"/>
        <v>6924</v>
      </c>
      <c r="AE40" s="30">
        <f t="shared" si="54"/>
        <v>9606</v>
      </c>
      <c r="AF40" s="34" t="s">
        <v>38</v>
      </c>
      <c r="AG40" s="190">
        <v>44153</v>
      </c>
      <c r="AH40" s="26"/>
      <c r="AI40" s="16">
        <v>87</v>
      </c>
      <c r="AJ40" s="16">
        <v>0</v>
      </c>
      <c r="AK40" s="16">
        <f t="shared" si="62"/>
        <v>16530</v>
      </c>
      <c r="AL40" s="16">
        <f t="shared" si="57"/>
        <v>0</v>
      </c>
      <c r="AM40" s="42"/>
      <c r="AN40" s="42"/>
      <c r="AO40" s="42"/>
    </row>
    <row r="41" spans="1:41" s="41" customFormat="1" ht="39" customHeight="1">
      <c r="A41" s="164">
        <v>32</v>
      </c>
      <c r="B41" s="16">
        <v>11191</v>
      </c>
      <c r="C41" s="12" t="s">
        <v>191</v>
      </c>
      <c r="D41" s="16" t="s">
        <v>192</v>
      </c>
      <c r="E41" s="22" t="s">
        <v>168</v>
      </c>
      <c r="F41" s="12">
        <v>1313207358</v>
      </c>
      <c r="G41" s="14">
        <v>1217</v>
      </c>
      <c r="H41" s="88" t="s">
        <v>193</v>
      </c>
      <c r="I41" s="110">
        <v>16200</v>
      </c>
      <c r="J41" s="108">
        <v>0</v>
      </c>
      <c r="K41" s="108">
        <v>0</v>
      </c>
      <c r="L41" s="108">
        <v>0</v>
      </c>
      <c r="M41" s="16">
        <f t="shared" si="49"/>
        <v>16200</v>
      </c>
      <c r="N41" s="16">
        <v>31</v>
      </c>
      <c r="O41" s="16">
        <v>0</v>
      </c>
      <c r="P41" s="30">
        <f t="shared" si="58"/>
        <v>16200</v>
      </c>
      <c r="Q41" s="30">
        <f t="shared" si="59"/>
        <v>0</v>
      </c>
      <c r="R41" s="30">
        <f t="shared" si="60"/>
        <v>0</v>
      </c>
      <c r="S41" s="30">
        <f t="shared" si="61"/>
        <v>0</v>
      </c>
      <c r="T41" s="30">
        <f t="shared" si="55"/>
        <v>1470</v>
      </c>
      <c r="U41" s="30">
        <v>0</v>
      </c>
      <c r="V41" s="31">
        <f t="shared" si="50"/>
        <v>17670</v>
      </c>
      <c r="W41" s="31">
        <f t="shared" si="51"/>
        <v>15000</v>
      </c>
      <c r="X41" s="31">
        <f t="shared" si="52"/>
        <v>17670</v>
      </c>
      <c r="Y41" s="30">
        <f t="shared" si="29"/>
        <v>1800</v>
      </c>
      <c r="Z41" s="30">
        <f t="shared" si="53"/>
        <v>133</v>
      </c>
      <c r="AA41" s="30">
        <v>0</v>
      </c>
      <c r="AB41" s="30">
        <v>5000</v>
      </c>
      <c r="AC41" s="30">
        <v>0</v>
      </c>
      <c r="AD41" s="30">
        <f t="shared" si="56"/>
        <v>6933</v>
      </c>
      <c r="AE41" s="30">
        <f>V41-AD41</f>
        <v>10737</v>
      </c>
      <c r="AF41" s="34" t="s">
        <v>38</v>
      </c>
      <c r="AG41" s="190">
        <v>44153</v>
      </c>
      <c r="AH41" s="26"/>
      <c r="AI41" s="16">
        <v>93</v>
      </c>
      <c r="AJ41" s="16">
        <v>0</v>
      </c>
      <c r="AK41" s="16">
        <f t="shared" si="62"/>
        <v>17670</v>
      </c>
      <c r="AL41" s="16">
        <f t="shared" si="57"/>
        <v>0</v>
      </c>
      <c r="AM41" s="42"/>
      <c r="AN41" s="42"/>
      <c r="AO41" s="42"/>
    </row>
    <row r="42" spans="1:41" s="117" customFormat="1" ht="39" customHeight="1">
      <c r="A42" s="13">
        <v>33</v>
      </c>
      <c r="B42" s="123">
        <v>11198</v>
      </c>
      <c r="C42" s="12" t="s">
        <v>194</v>
      </c>
      <c r="D42" s="16" t="s">
        <v>195</v>
      </c>
      <c r="E42" s="133" t="s">
        <v>168</v>
      </c>
      <c r="F42" s="12">
        <v>1320914485</v>
      </c>
      <c r="G42" s="14">
        <v>1224</v>
      </c>
      <c r="H42" s="88" t="s">
        <v>196</v>
      </c>
      <c r="I42" s="110">
        <v>16200</v>
      </c>
      <c r="J42" s="108">
        <v>0</v>
      </c>
      <c r="K42" s="108">
        <v>0</v>
      </c>
      <c r="L42" s="108">
        <v>0</v>
      </c>
      <c r="M42" s="16">
        <f t="shared" si="49"/>
        <v>16200</v>
      </c>
      <c r="N42" s="16">
        <v>31</v>
      </c>
      <c r="O42" s="120">
        <v>0</v>
      </c>
      <c r="P42" s="30">
        <f t="shared" si="58"/>
        <v>16200</v>
      </c>
      <c r="Q42" s="30">
        <f t="shared" si="59"/>
        <v>0</v>
      </c>
      <c r="R42" s="30">
        <f t="shared" si="60"/>
        <v>0</v>
      </c>
      <c r="S42" s="30">
        <f t="shared" si="61"/>
        <v>0</v>
      </c>
      <c r="T42" s="30">
        <f t="shared" si="55"/>
        <v>1850</v>
      </c>
      <c r="U42" s="30">
        <v>0</v>
      </c>
      <c r="V42" s="31">
        <f t="shared" si="50"/>
        <v>18050</v>
      </c>
      <c r="W42" s="31">
        <f t="shared" si="51"/>
        <v>15000</v>
      </c>
      <c r="X42" s="31">
        <f t="shared" si="52"/>
        <v>18050</v>
      </c>
      <c r="Y42" s="30">
        <f t="shared" si="29"/>
        <v>1800</v>
      </c>
      <c r="Z42" s="30">
        <f t="shared" si="53"/>
        <v>136</v>
      </c>
      <c r="AA42" s="30">
        <v>0</v>
      </c>
      <c r="AB42" s="30">
        <v>5000</v>
      </c>
      <c r="AC42" s="30">
        <v>0</v>
      </c>
      <c r="AD42" s="30">
        <f t="shared" si="56"/>
        <v>6936</v>
      </c>
      <c r="AE42" s="30">
        <f t="shared" si="54"/>
        <v>11114</v>
      </c>
      <c r="AF42" s="34" t="s">
        <v>38</v>
      </c>
      <c r="AG42" s="190">
        <v>44153</v>
      </c>
      <c r="AH42" s="51"/>
      <c r="AI42" s="120">
        <v>95</v>
      </c>
      <c r="AJ42" s="120">
        <v>0</v>
      </c>
      <c r="AK42" s="16">
        <f t="shared" si="62"/>
        <v>18050</v>
      </c>
      <c r="AL42" s="120">
        <f t="shared" si="57"/>
        <v>0</v>
      </c>
      <c r="AM42" s="121"/>
      <c r="AN42" s="121"/>
      <c r="AO42" s="121"/>
    </row>
    <row r="43" spans="1:41" s="117" customFormat="1" ht="39" customHeight="1">
      <c r="A43" s="164">
        <v>34</v>
      </c>
      <c r="B43" s="123">
        <v>11204</v>
      </c>
      <c r="C43" s="23" t="s">
        <v>197</v>
      </c>
      <c r="D43" s="12" t="s">
        <v>198</v>
      </c>
      <c r="E43" s="133" t="s">
        <v>168</v>
      </c>
      <c r="F43" s="12">
        <v>1321137955</v>
      </c>
      <c r="G43" s="14">
        <v>1230</v>
      </c>
      <c r="H43" s="88" t="s">
        <v>199</v>
      </c>
      <c r="I43" s="110">
        <v>16200</v>
      </c>
      <c r="J43" s="108">
        <v>0</v>
      </c>
      <c r="K43" s="108">
        <v>0</v>
      </c>
      <c r="L43" s="108">
        <v>0</v>
      </c>
      <c r="M43" s="16">
        <f>I43+J43+K43+L43</f>
        <v>16200</v>
      </c>
      <c r="N43" s="16">
        <v>31</v>
      </c>
      <c r="O43" s="120">
        <v>0</v>
      </c>
      <c r="P43" s="30">
        <f t="shared" si="58"/>
        <v>16200</v>
      </c>
      <c r="Q43" s="30">
        <f t="shared" si="59"/>
        <v>0</v>
      </c>
      <c r="R43" s="30">
        <f t="shared" si="60"/>
        <v>0</v>
      </c>
      <c r="S43" s="30">
        <f t="shared" si="61"/>
        <v>0</v>
      </c>
      <c r="T43" s="30">
        <f t="shared" si="55"/>
        <v>1850</v>
      </c>
      <c r="U43" s="30">
        <v>0</v>
      </c>
      <c r="V43" s="31">
        <f>U43+T43+S43+R43+Q43+P43</f>
        <v>18050</v>
      </c>
      <c r="W43" s="31">
        <f>IF(P43&gt;15000,15000,P43)</f>
        <v>15000</v>
      </c>
      <c r="X43" s="31">
        <f t="shared" si="52"/>
        <v>18050</v>
      </c>
      <c r="Y43" s="30">
        <f t="shared" si="29"/>
        <v>1800</v>
      </c>
      <c r="Z43" s="30">
        <f t="shared" si="53"/>
        <v>136</v>
      </c>
      <c r="AA43" s="30">
        <v>0</v>
      </c>
      <c r="AB43" s="30">
        <v>5000</v>
      </c>
      <c r="AC43" s="30">
        <v>0</v>
      </c>
      <c r="AD43" s="30">
        <f>Y43+Z43+AA43+AB43+AC43</f>
        <v>6936</v>
      </c>
      <c r="AE43" s="30">
        <f>V43-AD43</f>
        <v>11114</v>
      </c>
      <c r="AF43" s="34" t="s">
        <v>38</v>
      </c>
      <c r="AG43" s="190">
        <v>44153</v>
      </c>
      <c r="AH43" s="51"/>
      <c r="AI43" s="120">
        <v>95</v>
      </c>
      <c r="AJ43" s="120">
        <v>0</v>
      </c>
      <c r="AK43" s="16">
        <f t="shared" si="62"/>
        <v>18050</v>
      </c>
      <c r="AL43" s="120">
        <f t="shared" si="57"/>
        <v>0</v>
      </c>
      <c r="AM43" s="121"/>
      <c r="AN43" s="121"/>
      <c r="AO43" s="121"/>
    </row>
    <row r="44" spans="1:41" s="117" customFormat="1" ht="39" customHeight="1">
      <c r="A44" s="164">
        <v>35</v>
      </c>
      <c r="B44" s="123">
        <v>11218</v>
      </c>
      <c r="C44" s="12" t="s">
        <v>200</v>
      </c>
      <c r="D44" s="16" t="s">
        <v>201</v>
      </c>
      <c r="E44" s="133" t="s">
        <v>168</v>
      </c>
      <c r="F44" s="13">
        <v>1320891202</v>
      </c>
      <c r="G44" s="14">
        <v>1244</v>
      </c>
      <c r="H44" s="88" t="s">
        <v>202</v>
      </c>
      <c r="I44" s="110">
        <v>16200</v>
      </c>
      <c r="J44" s="108">
        <v>0</v>
      </c>
      <c r="K44" s="108">
        <v>0</v>
      </c>
      <c r="L44" s="108">
        <v>0</v>
      </c>
      <c r="M44" s="16">
        <f t="shared" si="49"/>
        <v>16200</v>
      </c>
      <c r="N44" s="16">
        <v>31</v>
      </c>
      <c r="O44" s="120">
        <v>0</v>
      </c>
      <c r="P44" s="30">
        <f t="shared" si="58"/>
        <v>16200</v>
      </c>
      <c r="Q44" s="30">
        <f t="shared" si="59"/>
        <v>0</v>
      </c>
      <c r="R44" s="30">
        <f t="shared" si="60"/>
        <v>0</v>
      </c>
      <c r="S44" s="30">
        <f t="shared" si="61"/>
        <v>0</v>
      </c>
      <c r="T44" s="30">
        <f t="shared" si="55"/>
        <v>2230</v>
      </c>
      <c r="U44" s="30">
        <v>0</v>
      </c>
      <c r="V44" s="31">
        <f t="shared" si="50"/>
        <v>18430</v>
      </c>
      <c r="W44" s="31">
        <f t="shared" si="51"/>
        <v>15000</v>
      </c>
      <c r="X44" s="31">
        <f t="shared" si="52"/>
        <v>18430</v>
      </c>
      <c r="Y44" s="30">
        <f t="shared" si="29"/>
        <v>1800</v>
      </c>
      <c r="Z44" s="30">
        <f t="shared" si="53"/>
        <v>139</v>
      </c>
      <c r="AA44" s="30">
        <v>0</v>
      </c>
      <c r="AB44" s="30">
        <v>5000</v>
      </c>
      <c r="AC44" s="30">
        <v>0</v>
      </c>
      <c r="AD44" s="30">
        <f t="shared" si="56"/>
        <v>6939</v>
      </c>
      <c r="AE44" s="30">
        <f t="shared" si="54"/>
        <v>11491</v>
      </c>
      <c r="AF44" s="34" t="s">
        <v>38</v>
      </c>
      <c r="AG44" s="190">
        <v>44153</v>
      </c>
      <c r="AH44" s="51"/>
      <c r="AI44" s="120">
        <v>97</v>
      </c>
      <c r="AJ44" s="120">
        <v>0</v>
      </c>
      <c r="AK44" s="16">
        <f t="shared" si="62"/>
        <v>18430</v>
      </c>
      <c r="AL44" s="120">
        <f t="shared" si="57"/>
        <v>0</v>
      </c>
      <c r="AM44" s="121"/>
      <c r="AN44" s="121"/>
      <c r="AO44" s="121"/>
    </row>
    <row r="45" spans="1:41" s="41" customFormat="1" ht="39" customHeight="1">
      <c r="A45" s="13">
        <v>36</v>
      </c>
      <c r="B45" s="16">
        <v>11229</v>
      </c>
      <c r="C45" s="12" t="s">
        <v>203</v>
      </c>
      <c r="D45" s="12" t="s">
        <v>204</v>
      </c>
      <c r="E45" s="22" t="s">
        <v>205</v>
      </c>
      <c r="F45" s="251">
        <v>6914103453</v>
      </c>
      <c r="G45" s="14">
        <v>1255</v>
      </c>
      <c r="H45" s="88" t="s">
        <v>206</v>
      </c>
      <c r="I45" s="110">
        <v>16640</v>
      </c>
      <c r="J45" s="108">
        <v>0</v>
      </c>
      <c r="K45" s="108">
        <v>0</v>
      </c>
      <c r="L45" s="108">
        <v>0</v>
      </c>
      <c r="M45" s="16">
        <f t="shared" si="49"/>
        <v>16640</v>
      </c>
      <c r="N45" s="16">
        <v>31</v>
      </c>
      <c r="O45" s="16">
        <v>0</v>
      </c>
      <c r="P45" s="30">
        <f t="shared" si="58"/>
        <v>16640</v>
      </c>
      <c r="Q45" s="30">
        <f>ROUND(J45/31*N45,0)</f>
        <v>0</v>
      </c>
      <c r="R45" s="30">
        <f>ROUND(K45/31*N45,0)</f>
        <v>0</v>
      </c>
      <c r="S45" s="30">
        <f t="shared" ref="S45:S51" si="63">O45*160</f>
        <v>0</v>
      </c>
      <c r="T45" s="30">
        <f>ROUND(L45/31*N45,0)</f>
        <v>0</v>
      </c>
      <c r="U45" s="30">
        <v>0</v>
      </c>
      <c r="V45" s="31">
        <f t="shared" si="50"/>
        <v>16640</v>
      </c>
      <c r="W45" s="31">
        <f t="shared" si="51"/>
        <v>15000</v>
      </c>
      <c r="X45" s="31">
        <f t="shared" si="52"/>
        <v>16640</v>
      </c>
      <c r="Y45" s="30">
        <f t="shared" si="29"/>
        <v>1800</v>
      </c>
      <c r="Z45" s="30">
        <f t="shared" si="53"/>
        <v>125</v>
      </c>
      <c r="AA45" s="30">
        <v>0</v>
      </c>
      <c r="AB45" s="30">
        <v>5000</v>
      </c>
      <c r="AC45" s="30">
        <v>0</v>
      </c>
      <c r="AD45" s="30">
        <f>+AC45+AB45+AA45+Z45+Y45</f>
        <v>6925</v>
      </c>
      <c r="AE45" s="30">
        <f t="shared" si="54"/>
        <v>9715</v>
      </c>
      <c r="AF45" s="34" t="s">
        <v>38</v>
      </c>
      <c r="AG45" s="35">
        <v>44153</v>
      </c>
    </row>
    <row r="46" spans="1:41" s="41" customFormat="1" ht="39" customHeight="1">
      <c r="A46" s="164">
        <v>37</v>
      </c>
      <c r="B46" s="16">
        <v>11261</v>
      </c>
      <c r="C46" s="12" t="s">
        <v>207</v>
      </c>
      <c r="D46" s="16" t="s">
        <v>208</v>
      </c>
      <c r="E46" s="22" t="s">
        <v>205</v>
      </c>
      <c r="F46" s="13">
        <v>1114594049</v>
      </c>
      <c r="G46" s="14">
        <v>1287</v>
      </c>
      <c r="H46" s="88" t="s">
        <v>209</v>
      </c>
      <c r="I46" s="110">
        <v>16640</v>
      </c>
      <c r="J46" s="108">
        <v>0</v>
      </c>
      <c r="K46" s="108">
        <v>0</v>
      </c>
      <c r="L46" s="108">
        <v>0</v>
      </c>
      <c r="M46" s="16">
        <f t="shared" si="49"/>
        <v>16640</v>
      </c>
      <c r="N46" s="16">
        <v>31</v>
      </c>
      <c r="O46" s="16">
        <v>0</v>
      </c>
      <c r="P46" s="30">
        <f t="shared" si="58"/>
        <v>16640</v>
      </c>
      <c r="Q46" s="30">
        <f t="shared" ref="Q46:Q67" si="64">ROUND(J46/31*N46,0)</f>
        <v>0</v>
      </c>
      <c r="R46" s="30">
        <f t="shared" ref="R46:R67" si="65">ROUND(K46/31*N46,0)</f>
        <v>0</v>
      </c>
      <c r="S46" s="30">
        <f t="shared" si="63"/>
        <v>0</v>
      </c>
      <c r="T46" s="30">
        <f t="shared" ref="T46:T67" si="66">ROUND(L46/31*N46,0)</f>
        <v>0</v>
      </c>
      <c r="U46" s="30">
        <v>0</v>
      </c>
      <c r="V46" s="31">
        <f t="shared" si="50"/>
        <v>16640</v>
      </c>
      <c r="W46" s="31">
        <f t="shared" si="51"/>
        <v>15000</v>
      </c>
      <c r="X46" s="31">
        <f t="shared" si="52"/>
        <v>16640</v>
      </c>
      <c r="Y46" s="30">
        <f t="shared" si="29"/>
        <v>1800</v>
      </c>
      <c r="Z46" s="30">
        <f t="shared" si="53"/>
        <v>125</v>
      </c>
      <c r="AA46" s="30">
        <v>0</v>
      </c>
      <c r="AB46" s="30">
        <v>5000</v>
      </c>
      <c r="AC46" s="30">
        <v>0</v>
      </c>
      <c r="AD46" s="30">
        <f>+AC46+AB46+AA46+Z46+Y46</f>
        <v>6925</v>
      </c>
      <c r="AE46" s="30">
        <f t="shared" si="54"/>
        <v>9715</v>
      </c>
      <c r="AF46" s="34" t="s">
        <v>38</v>
      </c>
      <c r="AG46" s="35">
        <v>44153</v>
      </c>
    </row>
    <row r="47" spans="1:41" s="117" customFormat="1" ht="39" customHeight="1">
      <c r="A47" s="164">
        <v>38</v>
      </c>
      <c r="B47" s="21">
        <v>12587</v>
      </c>
      <c r="C47" s="23" t="s">
        <v>210</v>
      </c>
      <c r="D47" s="135" t="s">
        <v>211</v>
      </c>
      <c r="E47" s="22" t="s">
        <v>212</v>
      </c>
      <c r="F47" s="120">
        <v>1115250398</v>
      </c>
      <c r="G47" s="14">
        <v>11616</v>
      </c>
      <c r="H47" s="119" t="s">
        <v>213</v>
      </c>
      <c r="I47" s="110">
        <v>16640</v>
      </c>
      <c r="J47" s="108">
        <v>0</v>
      </c>
      <c r="K47" s="108">
        <v>0</v>
      </c>
      <c r="L47" s="108">
        <v>0</v>
      </c>
      <c r="M47" s="16">
        <f>I47+J47+K47+L47</f>
        <v>16640</v>
      </c>
      <c r="N47" s="16">
        <v>31</v>
      </c>
      <c r="O47" s="120">
        <v>0</v>
      </c>
      <c r="P47" s="30">
        <f t="shared" si="58"/>
        <v>16640</v>
      </c>
      <c r="Q47" s="30">
        <f t="shared" si="64"/>
        <v>0</v>
      </c>
      <c r="R47" s="30">
        <f t="shared" si="65"/>
        <v>0</v>
      </c>
      <c r="S47" s="30">
        <f t="shared" si="63"/>
        <v>0</v>
      </c>
      <c r="T47" s="30">
        <f t="shared" si="66"/>
        <v>0</v>
      </c>
      <c r="U47" s="30">
        <v>0</v>
      </c>
      <c r="V47" s="31">
        <f>U47+T47+S47+R47+Q47+P47</f>
        <v>16640</v>
      </c>
      <c r="W47" s="31">
        <f t="shared" si="51"/>
        <v>15000</v>
      </c>
      <c r="X47" s="31">
        <f t="shared" si="52"/>
        <v>16640</v>
      </c>
      <c r="Y47" s="30">
        <f t="shared" si="29"/>
        <v>1800</v>
      </c>
      <c r="Z47" s="30">
        <f t="shared" si="53"/>
        <v>125</v>
      </c>
      <c r="AA47" s="30">
        <v>0</v>
      </c>
      <c r="AB47" s="30">
        <v>5000</v>
      </c>
      <c r="AC47" s="30">
        <v>0</v>
      </c>
      <c r="AD47" s="30">
        <f t="shared" ref="AD47:AD56" si="67">Y47+Z47+AA47+AB47+AC47</f>
        <v>6925</v>
      </c>
      <c r="AE47" s="30">
        <f>V47-AD47</f>
        <v>9715</v>
      </c>
      <c r="AF47" s="34" t="s">
        <v>38</v>
      </c>
      <c r="AG47" s="35">
        <v>44153</v>
      </c>
      <c r="AH47" s="41"/>
      <c r="AI47" s="54"/>
    </row>
    <row r="48" spans="1:41" s="117" customFormat="1" ht="39" customHeight="1">
      <c r="A48" s="13">
        <v>39</v>
      </c>
      <c r="B48" s="16">
        <v>11200</v>
      </c>
      <c r="C48" s="12" t="s">
        <v>214</v>
      </c>
      <c r="D48" s="16" t="s">
        <v>208</v>
      </c>
      <c r="E48" s="22" t="s">
        <v>205</v>
      </c>
      <c r="F48" s="12">
        <v>1320952055</v>
      </c>
      <c r="G48" s="14">
        <v>1226</v>
      </c>
      <c r="H48" s="88" t="s">
        <v>215</v>
      </c>
      <c r="I48" s="110">
        <v>16640</v>
      </c>
      <c r="J48" s="108">
        <v>0</v>
      </c>
      <c r="K48" s="108">
        <v>0</v>
      </c>
      <c r="L48" s="108">
        <v>0</v>
      </c>
      <c r="M48" s="16">
        <f t="shared" si="49"/>
        <v>16640</v>
      </c>
      <c r="N48" s="16">
        <v>31</v>
      </c>
      <c r="O48" s="120">
        <v>0</v>
      </c>
      <c r="P48" s="30">
        <f>ROUND(I48/31*N48,0)</f>
        <v>16640</v>
      </c>
      <c r="Q48" s="30">
        <f t="shared" si="64"/>
        <v>0</v>
      </c>
      <c r="R48" s="30">
        <f t="shared" si="65"/>
        <v>0</v>
      </c>
      <c r="S48" s="30">
        <f t="shared" si="63"/>
        <v>0</v>
      </c>
      <c r="T48" s="30">
        <f t="shared" si="66"/>
        <v>0</v>
      </c>
      <c r="U48" s="30">
        <v>0</v>
      </c>
      <c r="V48" s="31">
        <f t="shared" si="50"/>
        <v>16640</v>
      </c>
      <c r="W48" s="31">
        <f t="shared" ref="W48:W61" si="68">IF(P48&gt;15000,15000,P48)</f>
        <v>15000</v>
      </c>
      <c r="X48" s="31">
        <f t="shared" si="52"/>
        <v>16640</v>
      </c>
      <c r="Y48" s="30">
        <f t="shared" si="29"/>
        <v>1800</v>
      </c>
      <c r="Z48" s="30">
        <f t="shared" si="53"/>
        <v>125</v>
      </c>
      <c r="AA48" s="30">
        <v>0</v>
      </c>
      <c r="AB48" s="30">
        <v>5000</v>
      </c>
      <c r="AC48" s="30">
        <v>0</v>
      </c>
      <c r="AD48" s="30">
        <f t="shared" si="67"/>
        <v>6925</v>
      </c>
      <c r="AE48" s="30">
        <f t="shared" si="54"/>
        <v>9715</v>
      </c>
      <c r="AF48" s="34" t="s">
        <v>38</v>
      </c>
      <c r="AG48" s="35">
        <v>44153</v>
      </c>
      <c r="AH48" s="41"/>
      <c r="AI48" s="121"/>
      <c r="AJ48" s="53"/>
      <c r="AK48" s="121"/>
    </row>
    <row r="49" spans="1:35" s="117" customFormat="1" ht="37.950000000000003" customHeight="1">
      <c r="A49" s="164">
        <v>40</v>
      </c>
      <c r="B49" s="21">
        <v>12705</v>
      </c>
      <c r="C49" s="12" t="s">
        <v>216</v>
      </c>
      <c r="D49" s="134" t="s">
        <v>217</v>
      </c>
      <c r="E49" s="22" t="s">
        <v>212</v>
      </c>
      <c r="F49" s="120">
        <v>2014239121</v>
      </c>
      <c r="G49" s="14">
        <v>11734</v>
      </c>
      <c r="H49" s="131" t="s">
        <v>218</v>
      </c>
      <c r="I49" s="110">
        <v>16640</v>
      </c>
      <c r="J49" s="108">
        <v>0</v>
      </c>
      <c r="K49" s="108">
        <v>0</v>
      </c>
      <c r="L49" s="108">
        <v>0</v>
      </c>
      <c r="M49" s="16">
        <f>I49+J49+K49+L49</f>
        <v>16640</v>
      </c>
      <c r="N49" s="16">
        <v>31</v>
      </c>
      <c r="O49" s="120">
        <v>0</v>
      </c>
      <c r="P49" s="30">
        <f t="shared" ref="P49:P67" si="69">ROUND(I49/31*N49,0)</f>
        <v>16640</v>
      </c>
      <c r="Q49" s="30">
        <f t="shared" si="64"/>
        <v>0</v>
      </c>
      <c r="R49" s="30">
        <f t="shared" si="65"/>
        <v>0</v>
      </c>
      <c r="S49" s="30">
        <f t="shared" si="63"/>
        <v>0</v>
      </c>
      <c r="T49" s="30">
        <f t="shared" si="66"/>
        <v>0</v>
      </c>
      <c r="U49" s="30">
        <v>0</v>
      </c>
      <c r="V49" s="31">
        <f t="shared" si="50"/>
        <v>16640</v>
      </c>
      <c r="W49" s="31">
        <f t="shared" si="68"/>
        <v>15000</v>
      </c>
      <c r="X49" s="31">
        <f t="shared" si="52"/>
        <v>16640</v>
      </c>
      <c r="Y49" s="30">
        <f t="shared" si="29"/>
        <v>1800</v>
      </c>
      <c r="Z49" s="30">
        <f t="shared" si="53"/>
        <v>125</v>
      </c>
      <c r="AA49" s="30">
        <v>0</v>
      </c>
      <c r="AB49" s="30">
        <v>5000</v>
      </c>
      <c r="AC49" s="30">
        <v>0</v>
      </c>
      <c r="AD49" s="30">
        <f t="shared" si="67"/>
        <v>6925</v>
      </c>
      <c r="AE49" s="30">
        <f t="shared" si="54"/>
        <v>9715</v>
      </c>
      <c r="AF49" s="34" t="s">
        <v>38</v>
      </c>
      <c r="AG49" s="35">
        <v>44153</v>
      </c>
      <c r="AI49" s="54"/>
    </row>
    <row r="50" spans="1:35" s="142" customFormat="1" ht="39" customHeight="1">
      <c r="A50" s="164">
        <v>41</v>
      </c>
      <c r="B50" s="114">
        <v>12779</v>
      </c>
      <c r="C50" s="23" t="s">
        <v>219</v>
      </c>
      <c r="D50" s="23" t="s">
        <v>220</v>
      </c>
      <c r="E50" s="22" t="s">
        <v>212</v>
      </c>
      <c r="F50" s="143">
        <v>1115572542</v>
      </c>
      <c r="G50" s="14">
        <v>11808</v>
      </c>
      <c r="H50" s="131" t="s">
        <v>221</v>
      </c>
      <c r="I50" s="110">
        <v>16640</v>
      </c>
      <c r="J50" s="108">
        <v>0</v>
      </c>
      <c r="K50" s="108">
        <v>0</v>
      </c>
      <c r="L50" s="108">
        <v>0</v>
      </c>
      <c r="M50" s="16">
        <f>I50+J50+K50+L50</f>
        <v>16640</v>
      </c>
      <c r="N50" s="16">
        <v>31</v>
      </c>
      <c r="O50" s="120">
        <v>0</v>
      </c>
      <c r="P50" s="30">
        <f t="shared" si="69"/>
        <v>16640</v>
      </c>
      <c r="Q50" s="30">
        <f t="shared" si="64"/>
        <v>0</v>
      </c>
      <c r="R50" s="30">
        <f t="shared" si="65"/>
        <v>0</v>
      </c>
      <c r="S50" s="30">
        <f t="shared" si="63"/>
        <v>0</v>
      </c>
      <c r="T50" s="30">
        <f t="shared" si="66"/>
        <v>0</v>
      </c>
      <c r="U50" s="30">
        <v>0</v>
      </c>
      <c r="V50" s="116">
        <f>U50+T50+S50+R50+Q50+P50</f>
        <v>16640</v>
      </c>
      <c r="W50" s="116">
        <f>IF(P50&gt;15000,15000,P50)</f>
        <v>15000</v>
      </c>
      <c r="X50" s="31">
        <f t="shared" si="52"/>
        <v>16640</v>
      </c>
      <c r="Y50" s="30">
        <f t="shared" si="29"/>
        <v>1800</v>
      </c>
      <c r="Z50" s="30">
        <f>CEILING(X50*0.75%,1)</f>
        <v>125</v>
      </c>
      <c r="AA50" s="30">
        <v>0</v>
      </c>
      <c r="AB50" s="30">
        <v>5000</v>
      </c>
      <c r="AC50" s="115">
        <v>0</v>
      </c>
      <c r="AD50" s="115">
        <f t="shared" si="67"/>
        <v>6925</v>
      </c>
      <c r="AE50" s="115">
        <f>V50-AD50</f>
        <v>9715</v>
      </c>
      <c r="AF50" s="34" t="s">
        <v>38</v>
      </c>
      <c r="AG50" s="35">
        <v>44153</v>
      </c>
    </row>
    <row r="51" spans="1:35" s="142" customFormat="1" ht="39" customHeight="1">
      <c r="A51" s="13">
        <v>42</v>
      </c>
      <c r="B51" s="114">
        <v>12782</v>
      </c>
      <c r="C51" s="23" t="s">
        <v>222</v>
      </c>
      <c r="D51" s="23" t="s">
        <v>223</v>
      </c>
      <c r="E51" s="22" t="s">
        <v>212</v>
      </c>
      <c r="F51" s="143">
        <v>1115578316</v>
      </c>
      <c r="G51" s="14">
        <v>11811</v>
      </c>
      <c r="H51" s="131" t="s">
        <v>224</v>
      </c>
      <c r="I51" s="110">
        <v>16640</v>
      </c>
      <c r="J51" s="108">
        <v>0</v>
      </c>
      <c r="K51" s="108">
        <v>0</v>
      </c>
      <c r="L51" s="108">
        <v>0</v>
      </c>
      <c r="M51" s="16">
        <f>I51+J51+K51+L51</f>
        <v>16640</v>
      </c>
      <c r="N51" s="16">
        <v>31</v>
      </c>
      <c r="O51" s="120">
        <v>0</v>
      </c>
      <c r="P51" s="30">
        <f t="shared" si="69"/>
        <v>16640</v>
      </c>
      <c r="Q51" s="30">
        <f t="shared" si="64"/>
        <v>0</v>
      </c>
      <c r="R51" s="30">
        <f t="shared" si="65"/>
        <v>0</v>
      </c>
      <c r="S51" s="30">
        <f t="shared" si="63"/>
        <v>0</v>
      </c>
      <c r="T51" s="30">
        <f t="shared" si="66"/>
        <v>0</v>
      </c>
      <c r="U51" s="30">
        <v>0</v>
      </c>
      <c r="V51" s="116">
        <f>U51+T51+S51+R51+Q51+P51</f>
        <v>16640</v>
      </c>
      <c r="W51" s="116">
        <f>IF(P51&gt;15000,15000,P51)</f>
        <v>15000</v>
      </c>
      <c r="X51" s="31">
        <f t="shared" si="52"/>
        <v>16640</v>
      </c>
      <c r="Y51" s="30">
        <f t="shared" si="29"/>
        <v>1800</v>
      </c>
      <c r="Z51" s="30">
        <f>CEILING(X51*0.75%,1)</f>
        <v>125</v>
      </c>
      <c r="AA51" s="30">
        <v>0</v>
      </c>
      <c r="AB51" s="30">
        <v>5000</v>
      </c>
      <c r="AC51" s="115">
        <v>0</v>
      </c>
      <c r="AD51" s="115">
        <f>Y51+Z51+AA51+AB51+AC51</f>
        <v>6925</v>
      </c>
      <c r="AE51" s="115">
        <f>V51-AD51</f>
        <v>9715</v>
      </c>
      <c r="AF51" s="34" t="s">
        <v>38</v>
      </c>
      <c r="AG51" s="35">
        <v>44153</v>
      </c>
    </row>
    <row r="52" spans="1:35" s="117" customFormat="1" ht="39" customHeight="1">
      <c r="A52" s="164">
        <v>43</v>
      </c>
      <c r="B52" s="21">
        <v>12558</v>
      </c>
      <c r="C52" s="23" t="s">
        <v>225</v>
      </c>
      <c r="D52" s="135" t="s">
        <v>226</v>
      </c>
      <c r="E52" s="22" t="s">
        <v>205</v>
      </c>
      <c r="F52" s="16">
        <v>1115208461</v>
      </c>
      <c r="G52" s="14">
        <v>11587</v>
      </c>
      <c r="H52" s="119" t="s">
        <v>227</v>
      </c>
      <c r="I52" s="110">
        <v>21632</v>
      </c>
      <c r="J52" s="108">
        <v>0</v>
      </c>
      <c r="K52" s="108">
        <v>0</v>
      </c>
      <c r="L52" s="108">
        <v>0</v>
      </c>
      <c r="M52" s="16">
        <f t="shared" si="49"/>
        <v>21632</v>
      </c>
      <c r="N52" s="16">
        <v>31</v>
      </c>
      <c r="O52" s="16">
        <v>0</v>
      </c>
      <c r="P52" s="30">
        <f t="shared" si="69"/>
        <v>21632</v>
      </c>
      <c r="Q52" s="30">
        <f t="shared" si="64"/>
        <v>0</v>
      </c>
      <c r="R52" s="30">
        <f t="shared" si="65"/>
        <v>0</v>
      </c>
      <c r="S52" s="30">
        <f t="shared" ref="S52" si="70">ROUND(I52/31/8*2*O52,0)</f>
        <v>0</v>
      </c>
      <c r="T52" s="30">
        <f t="shared" si="66"/>
        <v>0</v>
      </c>
      <c r="U52" s="30">
        <v>0</v>
      </c>
      <c r="V52" s="31">
        <f t="shared" si="50"/>
        <v>21632</v>
      </c>
      <c r="W52" s="31">
        <f t="shared" si="68"/>
        <v>15000</v>
      </c>
      <c r="X52" s="31">
        <f>IF(V52&gt;21000, 21000,V52)</f>
        <v>21000</v>
      </c>
      <c r="Y52" s="30">
        <f t="shared" si="29"/>
        <v>1800</v>
      </c>
      <c r="Z52" s="30">
        <f t="shared" si="53"/>
        <v>158</v>
      </c>
      <c r="AA52" s="30">
        <v>0</v>
      </c>
      <c r="AB52" s="30">
        <v>5000</v>
      </c>
      <c r="AC52" s="30">
        <v>0</v>
      </c>
      <c r="AD52" s="30">
        <f t="shared" si="67"/>
        <v>6958</v>
      </c>
      <c r="AE52" s="30">
        <f t="shared" si="54"/>
        <v>14674</v>
      </c>
      <c r="AF52" s="34" t="s">
        <v>38</v>
      </c>
      <c r="AG52" s="35">
        <v>44153</v>
      </c>
      <c r="AH52" s="41"/>
      <c r="AI52" s="54"/>
    </row>
    <row r="53" spans="1:35" s="117" customFormat="1" ht="39" customHeight="1">
      <c r="A53" s="164">
        <v>44</v>
      </c>
      <c r="B53" s="21">
        <v>12620</v>
      </c>
      <c r="C53" s="23" t="s">
        <v>228</v>
      </c>
      <c r="D53" s="175" t="s">
        <v>229</v>
      </c>
      <c r="E53" s="22" t="s">
        <v>212</v>
      </c>
      <c r="F53" s="83">
        <v>1115327349</v>
      </c>
      <c r="G53" s="14">
        <v>11649</v>
      </c>
      <c r="H53" s="119" t="s">
        <v>230</v>
      </c>
      <c r="I53" s="110">
        <v>16640</v>
      </c>
      <c r="J53" s="108">
        <v>0</v>
      </c>
      <c r="K53" s="108">
        <v>0</v>
      </c>
      <c r="L53" s="108">
        <v>0</v>
      </c>
      <c r="M53" s="16">
        <f t="shared" si="49"/>
        <v>16640</v>
      </c>
      <c r="N53" s="16">
        <v>31</v>
      </c>
      <c r="O53" s="16">
        <v>0</v>
      </c>
      <c r="P53" s="30">
        <f t="shared" si="69"/>
        <v>16640</v>
      </c>
      <c r="Q53" s="30">
        <f t="shared" si="64"/>
        <v>0</v>
      </c>
      <c r="R53" s="30">
        <f t="shared" si="65"/>
        <v>0</v>
      </c>
      <c r="S53" s="30">
        <f t="shared" ref="S53:S55" si="71">O53*160</f>
        <v>0</v>
      </c>
      <c r="T53" s="30">
        <f t="shared" si="66"/>
        <v>0</v>
      </c>
      <c r="U53" s="30">
        <v>0</v>
      </c>
      <c r="V53" s="31">
        <f t="shared" si="50"/>
        <v>16640</v>
      </c>
      <c r="W53" s="31">
        <f t="shared" si="68"/>
        <v>15000</v>
      </c>
      <c r="X53" s="31">
        <f t="shared" si="52"/>
        <v>16640</v>
      </c>
      <c r="Y53" s="30">
        <f t="shared" si="29"/>
        <v>1800</v>
      </c>
      <c r="Z53" s="30">
        <f t="shared" si="53"/>
        <v>125</v>
      </c>
      <c r="AA53" s="30">
        <v>0</v>
      </c>
      <c r="AB53" s="30">
        <v>5000</v>
      </c>
      <c r="AC53" s="30">
        <v>0</v>
      </c>
      <c r="AD53" s="30">
        <f t="shared" si="67"/>
        <v>6925</v>
      </c>
      <c r="AE53" s="30">
        <f t="shared" si="54"/>
        <v>9715</v>
      </c>
      <c r="AF53" s="34" t="s">
        <v>38</v>
      </c>
      <c r="AG53" s="35">
        <v>44153</v>
      </c>
      <c r="AI53" s="54"/>
    </row>
    <row r="54" spans="1:35" s="130" customFormat="1" ht="39" customHeight="1">
      <c r="A54" s="13">
        <v>45</v>
      </c>
      <c r="B54" s="21">
        <v>12759</v>
      </c>
      <c r="C54" s="23" t="s">
        <v>231</v>
      </c>
      <c r="D54" s="23" t="s">
        <v>232</v>
      </c>
      <c r="E54" s="22" t="s">
        <v>212</v>
      </c>
      <c r="F54" s="118">
        <v>1115546850</v>
      </c>
      <c r="G54" s="14">
        <v>11788</v>
      </c>
      <c r="H54" s="119" t="s">
        <v>233</v>
      </c>
      <c r="I54" s="110">
        <v>16640</v>
      </c>
      <c r="J54" s="108">
        <v>0</v>
      </c>
      <c r="K54" s="108">
        <v>0</v>
      </c>
      <c r="L54" s="108">
        <v>0</v>
      </c>
      <c r="M54" s="16">
        <f t="shared" si="49"/>
        <v>16640</v>
      </c>
      <c r="N54" s="16">
        <v>31</v>
      </c>
      <c r="O54" s="16">
        <v>0</v>
      </c>
      <c r="P54" s="30">
        <f t="shared" si="69"/>
        <v>16640</v>
      </c>
      <c r="Q54" s="30">
        <f t="shared" si="64"/>
        <v>0</v>
      </c>
      <c r="R54" s="30">
        <f t="shared" si="65"/>
        <v>0</v>
      </c>
      <c r="S54" s="30">
        <f t="shared" si="71"/>
        <v>0</v>
      </c>
      <c r="T54" s="30">
        <f t="shared" si="66"/>
        <v>0</v>
      </c>
      <c r="U54" s="30">
        <v>0</v>
      </c>
      <c r="V54" s="31">
        <f t="shared" si="50"/>
        <v>16640</v>
      </c>
      <c r="W54" s="31">
        <f t="shared" si="68"/>
        <v>15000</v>
      </c>
      <c r="X54" s="31">
        <f t="shared" si="52"/>
        <v>16640</v>
      </c>
      <c r="Y54" s="30">
        <f t="shared" si="29"/>
        <v>1800</v>
      </c>
      <c r="Z54" s="30">
        <f t="shared" si="53"/>
        <v>125</v>
      </c>
      <c r="AA54" s="30">
        <v>0</v>
      </c>
      <c r="AB54" s="30">
        <v>5000</v>
      </c>
      <c r="AC54" s="30">
        <v>0</v>
      </c>
      <c r="AD54" s="30">
        <f t="shared" si="67"/>
        <v>6925</v>
      </c>
      <c r="AE54" s="30">
        <f t="shared" si="54"/>
        <v>9715</v>
      </c>
      <c r="AF54" s="34" t="s">
        <v>38</v>
      </c>
      <c r="AG54" s="35">
        <v>44153</v>
      </c>
    </row>
    <row r="55" spans="1:35" s="41" customFormat="1" ht="39" customHeight="1">
      <c r="A55" s="164">
        <v>46</v>
      </c>
      <c r="B55" s="21">
        <v>12772</v>
      </c>
      <c r="C55" s="23" t="s">
        <v>234</v>
      </c>
      <c r="D55" s="23" t="s">
        <v>235</v>
      </c>
      <c r="E55" s="22" t="s">
        <v>212</v>
      </c>
      <c r="F55" s="137">
        <v>1115566641</v>
      </c>
      <c r="G55" s="14">
        <v>11801</v>
      </c>
      <c r="H55" s="131" t="s">
        <v>236</v>
      </c>
      <c r="I55" s="110">
        <v>16640</v>
      </c>
      <c r="J55" s="108">
        <v>0</v>
      </c>
      <c r="K55" s="108">
        <v>0</v>
      </c>
      <c r="L55" s="108">
        <v>0</v>
      </c>
      <c r="M55" s="16">
        <f t="shared" si="49"/>
        <v>16640</v>
      </c>
      <c r="N55" s="16">
        <v>31</v>
      </c>
      <c r="O55" s="16">
        <v>0</v>
      </c>
      <c r="P55" s="30">
        <f t="shared" si="69"/>
        <v>16640</v>
      </c>
      <c r="Q55" s="30">
        <f t="shared" si="64"/>
        <v>0</v>
      </c>
      <c r="R55" s="30">
        <f t="shared" si="65"/>
        <v>0</v>
      </c>
      <c r="S55" s="30">
        <f t="shared" si="71"/>
        <v>0</v>
      </c>
      <c r="T55" s="30">
        <f t="shared" si="66"/>
        <v>0</v>
      </c>
      <c r="U55" s="30">
        <v>0</v>
      </c>
      <c r="V55" s="31">
        <f t="shared" si="50"/>
        <v>16640</v>
      </c>
      <c r="W55" s="31">
        <f t="shared" si="68"/>
        <v>15000</v>
      </c>
      <c r="X55" s="31">
        <f t="shared" si="52"/>
        <v>16640</v>
      </c>
      <c r="Y55" s="30">
        <f t="shared" si="29"/>
        <v>1800</v>
      </c>
      <c r="Z55" s="30">
        <f t="shared" si="53"/>
        <v>125</v>
      </c>
      <c r="AA55" s="30">
        <v>0</v>
      </c>
      <c r="AB55" s="30">
        <v>5000</v>
      </c>
      <c r="AC55" s="30">
        <v>0</v>
      </c>
      <c r="AD55" s="30">
        <f t="shared" si="67"/>
        <v>6925</v>
      </c>
      <c r="AE55" s="30">
        <f t="shared" si="54"/>
        <v>9715</v>
      </c>
      <c r="AF55" s="34" t="s">
        <v>38</v>
      </c>
      <c r="AG55" s="35">
        <v>44153</v>
      </c>
      <c r="AH55" s="117"/>
    </row>
    <row r="56" spans="1:35" s="142" customFormat="1" ht="39" customHeight="1">
      <c r="A56" s="164">
        <v>47</v>
      </c>
      <c r="B56" s="16">
        <v>11207</v>
      </c>
      <c r="C56" s="12" t="s">
        <v>237</v>
      </c>
      <c r="D56" s="12" t="s">
        <v>238</v>
      </c>
      <c r="E56" s="22" t="s">
        <v>212</v>
      </c>
      <c r="F56" s="12">
        <v>1321200427</v>
      </c>
      <c r="G56" s="14">
        <v>1233</v>
      </c>
      <c r="H56" s="88" t="s">
        <v>239</v>
      </c>
      <c r="I56" s="110">
        <v>24336</v>
      </c>
      <c r="J56" s="108">
        <v>0</v>
      </c>
      <c r="K56" s="108">
        <v>0</v>
      </c>
      <c r="L56" s="108">
        <v>0</v>
      </c>
      <c r="M56" s="16">
        <f t="shared" si="49"/>
        <v>24336</v>
      </c>
      <c r="N56" s="16">
        <v>31</v>
      </c>
      <c r="O56" s="120">
        <v>0</v>
      </c>
      <c r="P56" s="30">
        <f t="shared" si="69"/>
        <v>24336</v>
      </c>
      <c r="Q56" s="30">
        <f t="shared" si="64"/>
        <v>0</v>
      </c>
      <c r="R56" s="30">
        <f t="shared" si="65"/>
        <v>0</v>
      </c>
      <c r="S56" s="30">
        <f t="shared" ref="S56" si="72">ROUND(I56/31/8*2*O56,0)</f>
        <v>0</v>
      </c>
      <c r="T56" s="30">
        <f t="shared" si="66"/>
        <v>0</v>
      </c>
      <c r="U56" s="30">
        <v>0</v>
      </c>
      <c r="V56" s="116">
        <f t="shared" si="50"/>
        <v>24336</v>
      </c>
      <c r="W56" s="116">
        <f t="shared" si="68"/>
        <v>15000</v>
      </c>
      <c r="X56" s="31">
        <f>IF(V56&gt;21000, 21000,V56)</f>
        <v>21000</v>
      </c>
      <c r="Y56" s="30">
        <f t="shared" si="29"/>
        <v>1800</v>
      </c>
      <c r="Z56" s="30">
        <f t="shared" si="53"/>
        <v>158</v>
      </c>
      <c r="AA56" s="30">
        <v>0</v>
      </c>
      <c r="AB56" s="30">
        <v>5000</v>
      </c>
      <c r="AC56" s="115">
        <v>0</v>
      </c>
      <c r="AD56" s="115">
        <f t="shared" si="67"/>
        <v>6958</v>
      </c>
      <c r="AE56" s="115">
        <f t="shared" si="54"/>
        <v>17378</v>
      </c>
      <c r="AF56" s="34" t="s">
        <v>38</v>
      </c>
      <c r="AG56" s="35">
        <v>44153</v>
      </c>
    </row>
    <row r="57" spans="1:35" s="117" customFormat="1" ht="39" customHeight="1">
      <c r="A57" s="13">
        <v>48</v>
      </c>
      <c r="B57" s="136">
        <v>11254</v>
      </c>
      <c r="C57" s="12" t="s">
        <v>240</v>
      </c>
      <c r="D57" s="16" t="s">
        <v>241</v>
      </c>
      <c r="E57" s="22" t="s">
        <v>212</v>
      </c>
      <c r="F57" s="13">
        <v>1114573256</v>
      </c>
      <c r="G57" s="14">
        <v>1280</v>
      </c>
      <c r="H57" s="88" t="s">
        <v>242</v>
      </c>
      <c r="I57" s="110">
        <v>16350</v>
      </c>
      <c r="J57" s="108">
        <v>0</v>
      </c>
      <c r="K57" s="108">
        <v>0</v>
      </c>
      <c r="L57" s="108">
        <v>0</v>
      </c>
      <c r="M57" s="16">
        <f t="shared" si="49"/>
        <v>16350</v>
      </c>
      <c r="N57" s="16">
        <v>31</v>
      </c>
      <c r="O57" s="120">
        <v>32</v>
      </c>
      <c r="P57" s="30">
        <f t="shared" si="69"/>
        <v>16350</v>
      </c>
      <c r="Q57" s="30">
        <f t="shared" si="64"/>
        <v>0</v>
      </c>
      <c r="R57" s="30">
        <f t="shared" si="65"/>
        <v>0</v>
      </c>
      <c r="S57" s="30">
        <f>O57*150</f>
        <v>4800</v>
      </c>
      <c r="T57" s="30">
        <f t="shared" si="66"/>
        <v>0</v>
      </c>
      <c r="U57" s="30">
        <v>0</v>
      </c>
      <c r="V57" s="31">
        <f t="shared" si="50"/>
        <v>21150</v>
      </c>
      <c r="W57" s="31">
        <f t="shared" si="68"/>
        <v>15000</v>
      </c>
      <c r="X57" s="31">
        <f>IF(V57&gt;21000, 21000,V57)</f>
        <v>21000</v>
      </c>
      <c r="Y57" s="30">
        <f t="shared" si="29"/>
        <v>1800</v>
      </c>
      <c r="Z57" s="30">
        <f t="shared" si="53"/>
        <v>158</v>
      </c>
      <c r="AA57" s="30">
        <v>0</v>
      </c>
      <c r="AB57" s="30">
        <v>5000</v>
      </c>
      <c r="AC57" s="30">
        <v>0</v>
      </c>
      <c r="AD57" s="30">
        <f>+AC57+AB57+AA57+Z57+Y57</f>
        <v>6958</v>
      </c>
      <c r="AE57" s="30">
        <f t="shared" si="54"/>
        <v>14192</v>
      </c>
      <c r="AF57" s="34" t="s">
        <v>38</v>
      </c>
      <c r="AG57" s="190">
        <v>44148</v>
      </c>
    </row>
    <row r="58" spans="1:35" s="117" customFormat="1" ht="38.4" customHeight="1">
      <c r="A58" s="164">
        <v>49</v>
      </c>
      <c r="B58" s="16">
        <v>11193</v>
      </c>
      <c r="C58" s="12" t="s">
        <v>243</v>
      </c>
      <c r="D58" s="12" t="s">
        <v>244</v>
      </c>
      <c r="E58" s="22" t="s">
        <v>212</v>
      </c>
      <c r="F58" s="12">
        <v>1314375741</v>
      </c>
      <c r="G58" s="14">
        <v>1219</v>
      </c>
      <c r="H58" s="88" t="s">
        <v>245</v>
      </c>
      <c r="I58" s="110">
        <v>16350</v>
      </c>
      <c r="J58" s="108">
        <v>0</v>
      </c>
      <c r="K58" s="108">
        <v>0</v>
      </c>
      <c r="L58" s="108">
        <v>0</v>
      </c>
      <c r="M58" s="16">
        <f t="shared" si="49"/>
        <v>16350</v>
      </c>
      <c r="N58" s="16">
        <v>31</v>
      </c>
      <c r="O58" s="120">
        <v>32</v>
      </c>
      <c r="P58" s="30">
        <f t="shared" si="69"/>
        <v>16350</v>
      </c>
      <c r="Q58" s="30">
        <f t="shared" si="64"/>
        <v>0</v>
      </c>
      <c r="R58" s="30">
        <f t="shared" si="65"/>
        <v>0</v>
      </c>
      <c r="S58" s="30">
        <f>O58*150</f>
        <v>4800</v>
      </c>
      <c r="T58" s="30">
        <f t="shared" si="66"/>
        <v>0</v>
      </c>
      <c r="U58" s="30">
        <v>0</v>
      </c>
      <c r="V58" s="31">
        <f t="shared" si="50"/>
        <v>21150</v>
      </c>
      <c r="W58" s="31">
        <f t="shared" si="68"/>
        <v>15000</v>
      </c>
      <c r="X58" s="31">
        <f>IF(V58&gt;21000, 21000,V58)</f>
        <v>21000</v>
      </c>
      <c r="Y58" s="30">
        <f t="shared" si="29"/>
        <v>1800</v>
      </c>
      <c r="Z58" s="30">
        <f t="shared" si="53"/>
        <v>158</v>
      </c>
      <c r="AA58" s="30">
        <v>0</v>
      </c>
      <c r="AB58" s="30">
        <v>5000</v>
      </c>
      <c r="AC58" s="30">
        <v>0</v>
      </c>
      <c r="AD58" s="30">
        <f>+AC58+AB58+AA58+Z58+Y58</f>
        <v>6958</v>
      </c>
      <c r="AE58" s="30">
        <f t="shared" si="54"/>
        <v>14192</v>
      </c>
      <c r="AF58" s="34" t="s">
        <v>38</v>
      </c>
      <c r="AG58" s="35">
        <v>44153</v>
      </c>
    </row>
    <row r="59" spans="1:35" s="130" customFormat="1" ht="39" customHeight="1">
      <c r="A59" s="164">
        <v>50</v>
      </c>
      <c r="B59" s="21">
        <v>12756</v>
      </c>
      <c r="C59" s="23" t="s">
        <v>50</v>
      </c>
      <c r="D59" s="23" t="s">
        <v>246</v>
      </c>
      <c r="E59" s="22" t="s">
        <v>212</v>
      </c>
      <c r="F59" s="118">
        <v>1115539705</v>
      </c>
      <c r="G59" s="137">
        <v>11785</v>
      </c>
      <c r="H59" s="119" t="s">
        <v>247</v>
      </c>
      <c r="I59" s="110">
        <v>14900</v>
      </c>
      <c r="J59" s="108">
        <v>0</v>
      </c>
      <c r="K59" s="108">
        <v>0</v>
      </c>
      <c r="L59" s="108">
        <v>0</v>
      </c>
      <c r="M59" s="16">
        <f t="shared" si="49"/>
        <v>14900</v>
      </c>
      <c r="N59" s="16">
        <v>31</v>
      </c>
      <c r="O59" s="120">
        <v>0</v>
      </c>
      <c r="P59" s="30">
        <f t="shared" si="69"/>
        <v>14900</v>
      </c>
      <c r="Q59" s="30">
        <f t="shared" si="64"/>
        <v>0</v>
      </c>
      <c r="R59" s="30">
        <f t="shared" si="65"/>
        <v>0</v>
      </c>
      <c r="S59" s="30">
        <f>O59*150</f>
        <v>0</v>
      </c>
      <c r="T59" s="30">
        <f t="shared" si="66"/>
        <v>0</v>
      </c>
      <c r="U59" s="30">
        <v>0</v>
      </c>
      <c r="V59" s="31">
        <f t="shared" si="50"/>
        <v>14900</v>
      </c>
      <c r="W59" s="31">
        <f t="shared" si="68"/>
        <v>14900</v>
      </c>
      <c r="X59" s="31">
        <f t="shared" si="52"/>
        <v>14900</v>
      </c>
      <c r="Y59" s="30">
        <f t="shared" si="29"/>
        <v>1788</v>
      </c>
      <c r="Z59" s="30">
        <f t="shared" si="53"/>
        <v>112</v>
      </c>
      <c r="AA59" s="30">
        <v>0</v>
      </c>
      <c r="AB59" s="30">
        <v>5000</v>
      </c>
      <c r="AC59" s="30">
        <v>0</v>
      </c>
      <c r="AD59" s="30">
        <f>+AC59+AB59+AA59+Z59+Y59</f>
        <v>6900</v>
      </c>
      <c r="AE59" s="30">
        <f t="shared" si="54"/>
        <v>8000</v>
      </c>
      <c r="AF59" s="34" t="s">
        <v>38</v>
      </c>
      <c r="AG59" s="35">
        <v>44153</v>
      </c>
      <c r="AH59" s="117"/>
    </row>
    <row r="60" spans="1:35" s="41" customFormat="1" ht="39" customHeight="1">
      <c r="A60" s="13">
        <v>51</v>
      </c>
      <c r="B60" s="16">
        <v>11202</v>
      </c>
      <c r="C60" s="12" t="s">
        <v>248</v>
      </c>
      <c r="D60" s="12" t="s">
        <v>249</v>
      </c>
      <c r="E60" s="22" t="s">
        <v>212</v>
      </c>
      <c r="F60" s="12">
        <v>1321124332</v>
      </c>
      <c r="G60" s="14">
        <v>1228</v>
      </c>
      <c r="H60" s="88" t="s">
        <v>250</v>
      </c>
      <c r="I60" s="110">
        <v>16350</v>
      </c>
      <c r="J60" s="108">
        <v>0</v>
      </c>
      <c r="K60" s="108">
        <v>0</v>
      </c>
      <c r="L60" s="108">
        <v>0</v>
      </c>
      <c r="M60" s="16">
        <f t="shared" si="49"/>
        <v>16350</v>
      </c>
      <c r="N60" s="16">
        <v>31</v>
      </c>
      <c r="O60" s="120">
        <v>0</v>
      </c>
      <c r="P60" s="30">
        <f t="shared" si="69"/>
        <v>16350</v>
      </c>
      <c r="Q60" s="30">
        <f t="shared" si="64"/>
        <v>0</v>
      </c>
      <c r="R60" s="30">
        <f t="shared" si="65"/>
        <v>0</v>
      </c>
      <c r="S60" s="30">
        <f>O60*150</f>
        <v>0</v>
      </c>
      <c r="T60" s="30">
        <f t="shared" si="66"/>
        <v>0</v>
      </c>
      <c r="U60" s="30">
        <v>0</v>
      </c>
      <c r="V60" s="31">
        <f t="shared" si="50"/>
        <v>16350</v>
      </c>
      <c r="W60" s="31">
        <f t="shared" si="68"/>
        <v>15000</v>
      </c>
      <c r="X60" s="31">
        <f t="shared" si="52"/>
        <v>16350</v>
      </c>
      <c r="Y60" s="30">
        <f t="shared" si="29"/>
        <v>1800</v>
      </c>
      <c r="Z60" s="30">
        <f t="shared" si="53"/>
        <v>123</v>
      </c>
      <c r="AA60" s="30">
        <v>0</v>
      </c>
      <c r="AB60" s="30">
        <v>5000</v>
      </c>
      <c r="AC60" s="30">
        <v>0</v>
      </c>
      <c r="AD60" s="30">
        <f>+AC60+AB60+AA60+Z60+Y60</f>
        <v>6923</v>
      </c>
      <c r="AE60" s="30">
        <f t="shared" si="54"/>
        <v>9427</v>
      </c>
      <c r="AF60" s="34" t="s">
        <v>38</v>
      </c>
      <c r="AG60" s="35">
        <v>44153</v>
      </c>
      <c r="AH60" s="117"/>
    </row>
    <row r="61" spans="1:35" s="41" customFormat="1" ht="39" customHeight="1">
      <c r="A61" s="164">
        <v>52</v>
      </c>
      <c r="B61" s="21">
        <v>12491</v>
      </c>
      <c r="C61" s="23" t="s">
        <v>251</v>
      </c>
      <c r="D61" s="23" t="s">
        <v>252</v>
      </c>
      <c r="E61" s="22" t="s">
        <v>212</v>
      </c>
      <c r="F61" s="16">
        <v>1115070230</v>
      </c>
      <c r="G61" s="14">
        <v>11520</v>
      </c>
      <c r="H61" s="29" t="s">
        <v>253</v>
      </c>
      <c r="I61" s="110">
        <v>16350</v>
      </c>
      <c r="J61" s="108">
        <v>0</v>
      </c>
      <c r="K61" s="108">
        <v>0</v>
      </c>
      <c r="L61" s="108">
        <v>0</v>
      </c>
      <c r="M61" s="16">
        <f t="shared" si="49"/>
        <v>16350</v>
      </c>
      <c r="N61" s="16">
        <v>31</v>
      </c>
      <c r="O61" s="120">
        <v>0</v>
      </c>
      <c r="P61" s="30">
        <f t="shared" si="69"/>
        <v>16350</v>
      </c>
      <c r="Q61" s="30">
        <f t="shared" si="64"/>
        <v>0</v>
      </c>
      <c r="R61" s="30">
        <f t="shared" si="65"/>
        <v>0</v>
      </c>
      <c r="S61" s="30">
        <f>O61*150</f>
        <v>0</v>
      </c>
      <c r="T61" s="30">
        <f t="shared" si="66"/>
        <v>0</v>
      </c>
      <c r="U61" s="30">
        <v>0</v>
      </c>
      <c r="V61" s="31">
        <f t="shared" si="50"/>
        <v>16350</v>
      </c>
      <c r="W61" s="31">
        <f t="shared" si="68"/>
        <v>15000</v>
      </c>
      <c r="X61" s="31">
        <f t="shared" si="52"/>
        <v>16350</v>
      </c>
      <c r="Y61" s="30">
        <f t="shared" si="29"/>
        <v>1800</v>
      </c>
      <c r="Z61" s="30">
        <f t="shared" si="53"/>
        <v>123</v>
      </c>
      <c r="AA61" s="30">
        <v>0</v>
      </c>
      <c r="AB61" s="30">
        <v>5000</v>
      </c>
      <c r="AC61" s="30">
        <v>0</v>
      </c>
      <c r="AD61" s="30">
        <f>+AC61+AB61+AA61+Z61+Y61</f>
        <v>6923</v>
      </c>
      <c r="AE61" s="30">
        <f t="shared" si="54"/>
        <v>9427</v>
      </c>
      <c r="AF61" s="34" t="s">
        <v>38</v>
      </c>
      <c r="AG61" s="35">
        <v>44153</v>
      </c>
      <c r="AH61" s="117"/>
      <c r="AI61" s="54"/>
    </row>
    <row r="62" spans="1:35" s="142" customFormat="1" ht="39" customHeight="1">
      <c r="A62" s="164">
        <v>53</v>
      </c>
      <c r="B62" s="21">
        <v>12824</v>
      </c>
      <c r="C62" s="23" t="s">
        <v>254</v>
      </c>
      <c r="D62" s="45" t="s">
        <v>255</v>
      </c>
      <c r="E62" s="22" t="s">
        <v>212</v>
      </c>
      <c r="F62" s="137">
        <v>6928918803</v>
      </c>
      <c r="G62" s="14">
        <v>11853</v>
      </c>
      <c r="H62" s="131" t="s">
        <v>256</v>
      </c>
      <c r="I62" s="110">
        <v>14560</v>
      </c>
      <c r="J62" s="108">
        <v>0</v>
      </c>
      <c r="K62" s="108">
        <v>0</v>
      </c>
      <c r="L62" s="108">
        <v>0</v>
      </c>
      <c r="M62" s="12">
        <f t="shared" si="49"/>
        <v>14560</v>
      </c>
      <c r="N62" s="12">
        <v>31</v>
      </c>
      <c r="O62" s="120">
        <v>0</v>
      </c>
      <c r="P62" s="30">
        <f t="shared" si="69"/>
        <v>14560</v>
      </c>
      <c r="Q62" s="30">
        <f t="shared" si="64"/>
        <v>0</v>
      </c>
      <c r="R62" s="30">
        <f t="shared" si="65"/>
        <v>0</v>
      </c>
      <c r="S62" s="30">
        <f t="shared" ref="S62:S67" si="73">O62*150</f>
        <v>0</v>
      </c>
      <c r="T62" s="30">
        <f t="shared" si="66"/>
        <v>0</v>
      </c>
      <c r="U62" s="30">
        <v>0</v>
      </c>
      <c r="V62" s="116">
        <f t="shared" si="50"/>
        <v>14560</v>
      </c>
      <c r="W62" s="116">
        <f>IF(P62&gt;15000,15000,P62)</f>
        <v>14560</v>
      </c>
      <c r="X62" s="116">
        <f t="shared" si="52"/>
        <v>14560</v>
      </c>
      <c r="Y62" s="30">
        <f t="shared" si="29"/>
        <v>1747</v>
      </c>
      <c r="Z62" s="30">
        <f t="shared" si="53"/>
        <v>110</v>
      </c>
      <c r="AA62" s="30">
        <v>0</v>
      </c>
      <c r="AB62" s="30">
        <v>5000</v>
      </c>
      <c r="AC62" s="115">
        <v>0</v>
      </c>
      <c r="AD62" s="115">
        <f>Y62+Z62+AA62+AB62+AC62</f>
        <v>6857</v>
      </c>
      <c r="AE62" s="115">
        <f t="shared" si="54"/>
        <v>7703</v>
      </c>
      <c r="AF62" s="34" t="s">
        <v>38</v>
      </c>
      <c r="AG62" s="35">
        <v>44158</v>
      </c>
    </row>
    <row r="63" spans="1:35" s="117" customFormat="1" ht="39" customHeight="1">
      <c r="A63" s="13">
        <v>54</v>
      </c>
      <c r="B63" s="21">
        <v>12495</v>
      </c>
      <c r="C63" s="171" t="s">
        <v>257</v>
      </c>
      <c r="D63" s="175" t="s">
        <v>258</v>
      </c>
      <c r="E63" s="22" t="s">
        <v>212</v>
      </c>
      <c r="F63" s="16">
        <v>1115088991</v>
      </c>
      <c r="G63" s="14">
        <v>11524</v>
      </c>
      <c r="H63" s="138" t="s">
        <v>259</v>
      </c>
      <c r="I63" s="110">
        <v>14900</v>
      </c>
      <c r="J63" s="108">
        <v>0</v>
      </c>
      <c r="K63" s="108">
        <v>4560</v>
      </c>
      <c r="L63" s="108">
        <v>0</v>
      </c>
      <c r="M63" s="16">
        <f>I63+J63+K63+L63</f>
        <v>19460</v>
      </c>
      <c r="N63" s="16">
        <v>31</v>
      </c>
      <c r="O63" s="120">
        <v>0</v>
      </c>
      <c r="P63" s="30">
        <f t="shared" si="69"/>
        <v>14900</v>
      </c>
      <c r="Q63" s="30">
        <f t="shared" si="64"/>
        <v>0</v>
      </c>
      <c r="R63" s="30">
        <f t="shared" si="65"/>
        <v>4560</v>
      </c>
      <c r="S63" s="30">
        <f t="shared" si="73"/>
        <v>0</v>
      </c>
      <c r="T63" s="30">
        <f t="shared" si="66"/>
        <v>0</v>
      </c>
      <c r="U63" s="30">
        <v>0</v>
      </c>
      <c r="V63" s="31">
        <f>U63+T63+S63+R63+Q63+P63</f>
        <v>19460</v>
      </c>
      <c r="W63" s="31">
        <f>IF(P63&gt;15000,15000,P63)</f>
        <v>14900</v>
      </c>
      <c r="X63" s="31">
        <f>V63</f>
        <v>19460</v>
      </c>
      <c r="Y63" s="30">
        <f>ROUND(W63*12%,0)</f>
        <v>1788</v>
      </c>
      <c r="Z63" s="30">
        <f>CEILING(X63*0.75%,1)</f>
        <v>146</v>
      </c>
      <c r="AA63" s="30">
        <v>0</v>
      </c>
      <c r="AB63" s="30">
        <v>0</v>
      </c>
      <c r="AC63" s="30">
        <v>0</v>
      </c>
      <c r="AD63" s="30">
        <f>+AC63+AB63+AA63+Z63+Y63</f>
        <v>1934</v>
      </c>
      <c r="AE63" s="30">
        <f>V63-AD63</f>
        <v>17526</v>
      </c>
      <c r="AF63" s="34" t="s">
        <v>38</v>
      </c>
      <c r="AG63" s="35"/>
      <c r="AI63" s="54"/>
    </row>
    <row r="64" spans="1:35" s="117" customFormat="1" ht="39" customHeight="1">
      <c r="A64" s="164">
        <v>55</v>
      </c>
      <c r="B64" s="21">
        <v>12628</v>
      </c>
      <c r="C64" s="171" t="s">
        <v>260</v>
      </c>
      <c r="D64" s="175" t="s">
        <v>261</v>
      </c>
      <c r="E64" s="22" t="s">
        <v>212</v>
      </c>
      <c r="F64" s="120">
        <v>1115347761</v>
      </c>
      <c r="G64" s="14">
        <v>11657</v>
      </c>
      <c r="H64" s="119" t="s">
        <v>262</v>
      </c>
      <c r="I64" s="110">
        <v>14900</v>
      </c>
      <c r="J64" s="108">
        <v>0</v>
      </c>
      <c r="K64" s="108">
        <v>4800</v>
      </c>
      <c r="L64" s="108">
        <v>0</v>
      </c>
      <c r="M64" s="16">
        <f>I64+J64+K64+L64</f>
        <v>19700</v>
      </c>
      <c r="N64" s="16">
        <v>31</v>
      </c>
      <c r="O64" s="120">
        <v>0</v>
      </c>
      <c r="P64" s="30">
        <f t="shared" si="69"/>
        <v>14900</v>
      </c>
      <c r="Q64" s="30">
        <f t="shared" si="64"/>
        <v>0</v>
      </c>
      <c r="R64" s="30">
        <f t="shared" si="65"/>
        <v>4800</v>
      </c>
      <c r="S64" s="30">
        <f t="shared" si="73"/>
        <v>0</v>
      </c>
      <c r="T64" s="30">
        <f t="shared" si="66"/>
        <v>0</v>
      </c>
      <c r="U64" s="30">
        <v>0</v>
      </c>
      <c r="V64" s="31">
        <f>U64+T64+S64+R64+Q64+P64</f>
        <v>19700</v>
      </c>
      <c r="W64" s="31">
        <f t="shared" ref="W64:W80" si="74">IF(P64&gt;15000,15000,P64)</f>
        <v>14900</v>
      </c>
      <c r="X64" s="31">
        <f>V64</f>
        <v>19700</v>
      </c>
      <c r="Y64" s="30">
        <f>ROUND(W64*12%,0)</f>
        <v>1788</v>
      </c>
      <c r="Z64" s="30">
        <f>CEILING(X64*0.75%,1)</f>
        <v>148</v>
      </c>
      <c r="AA64" s="30">
        <v>0</v>
      </c>
      <c r="AB64" s="30">
        <v>0</v>
      </c>
      <c r="AC64" s="30">
        <v>0</v>
      </c>
      <c r="AD64" s="30">
        <f t="shared" ref="AD64:AD67" si="75">Y64+Z64+AA64+AB64+AC64</f>
        <v>1936</v>
      </c>
      <c r="AE64" s="30">
        <f>V64-AD64</f>
        <v>17764</v>
      </c>
      <c r="AF64" s="34" t="s">
        <v>38</v>
      </c>
      <c r="AG64" s="35"/>
      <c r="AI64" s="54"/>
    </row>
    <row r="65" spans="1:40" s="41" customFormat="1" ht="39" customHeight="1">
      <c r="A65" s="164">
        <v>56</v>
      </c>
      <c r="B65" s="21">
        <v>12795</v>
      </c>
      <c r="C65" s="198" t="s">
        <v>263</v>
      </c>
      <c r="D65" s="45" t="s">
        <v>264</v>
      </c>
      <c r="E65" s="22" t="s">
        <v>212</v>
      </c>
      <c r="F65" s="118">
        <v>1115622913</v>
      </c>
      <c r="G65" s="14">
        <v>11824</v>
      </c>
      <c r="H65" s="131" t="s">
        <v>265</v>
      </c>
      <c r="I65" s="110">
        <v>14900</v>
      </c>
      <c r="J65" s="108">
        <v>0</v>
      </c>
      <c r="K65" s="108">
        <v>0</v>
      </c>
      <c r="L65" s="108">
        <v>0</v>
      </c>
      <c r="M65" s="16">
        <f t="shared" ref="M65:M89" si="76">I65+J65+K65+L65</f>
        <v>14900</v>
      </c>
      <c r="N65" s="16">
        <v>31</v>
      </c>
      <c r="O65" s="120">
        <v>0</v>
      </c>
      <c r="P65" s="30">
        <f t="shared" si="69"/>
        <v>14900</v>
      </c>
      <c r="Q65" s="30">
        <f t="shared" si="64"/>
        <v>0</v>
      </c>
      <c r="R65" s="30">
        <f t="shared" si="65"/>
        <v>0</v>
      </c>
      <c r="S65" s="30">
        <f t="shared" si="73"/>
        <v>0</v>
      </c>
      <c r="T65" s="30">
        <f t="shared" si="66"/>
        <v>0</v>
      </c>
      <c r="U65" s="30">
        <v>0</v>
      </c>
      <c r="V65" s="31">
        <f t="shared" ref="V65:V80" si="77">U65+T65+S65+R65+Q65+P65</f>
        <v>14900</v>
      </c>
      <c r="W65" s="31">
        <f t="shared" si="74"/>
        <v>14900</v>
      </c>
      <c r="X65" s="31">
        <f t="shared" ref="X65:X67" si="78">V65</f>
        <v>14900</v>
      </c>
      <c r="Y65" s="30">
        <f t="shared" ref="Y65:Y89" si="79">ROUND(W65*12%,0)</f>
        <v>1788</v>
      </c>
      <c r="Z65" s="30">
        <f t="shared" ref="Z65:Z77" si="80">CEILING(X65*0.75%,1)</f>
        <v>112</v>
      </c>
      <c r="AA65" s="30">
        <v>0</v>
      </c>
      <c r="AB65" s="30">
        <v>0</v>
      </c>
      <c r="AC65" s="30">
        <v>0</v>
      </c>
      <c r="AD65" s="30">
        <f t="shared" si="75"/>
        <v>1900</v>
      </c>
      <c r="AE65" s="30">
        <f t="shared" ref="AE65:AE80" si="81">V65-AD65</f>
        <v>13000</v>
      </c>
      <c r="AF65" s="34" t="s">
        <v>38</v>
      </c>
      <c r="AG65" s="35"/>
      <c r="AH65" s="117"/>
    </row>
    <row r="66" spans="1:40" s="41" customFormat="1" ht="39" customHeight="1">
      <c r="A66" s="13">
        <v>57</v>
      </c>
      <c r="B66" s="114">
        <v>12849</v>
      </c>
      <c r="C66" s="171" t="s">
        <v>266</v>
      </c>
      <c r="D66" s="23" t="s">
        <v>267</v>
      </c>
      <c r="E66" s="22" t="s">
        <v>212</v>
      </c>
      <c r="F66" s="118">
        <v>6928066564</v>
      </c>
      <c r="G66" s="209">
        <v>11878</v>
      </c>
      <c r="H66" s="131" t="s">
        <v>268</v>
      </c>
      <c r="I66" s="110">
        <v>14900</v>
      </c>
      <c r="J66" s="108">
        <v>0</v>
      </c>
      <c r="K66" s="108">
        <v>0</v>
      </c>
      <c r="L66" s="108">
        <v>0</v>
      </c>
      <c r="M66" s="16">
        <f t="shared" si="76"/>
        <v>14900</v>
      </c>
      <c r="N66" s="16">
        <v>31</v>
      </c>
      <c r="O66" s="120">
        <v>0</v>
      </c>
      <c r="P66" s="30">
        <f t="shared" si="69"/>
        <v>14900</v>
      </c>
      <c r="Q66" s="30">
        <f t="shared" si="64"/>
        <v>0</v>
      </c>
      <c r="R66" s="30">
        <f t="shared" si="65"/>
        <v>0</v>
      </c>
      <c r="S66" s="30">
        <f t="shared" si="73"/>
        <v>0</v>
      </c>
      <c r="T66" s="30">
        <f t="shared" si="66"/>
        <v>0</v>
      </c>
      <c r="U66" s="30">
        <v>0</v>
      </c>
      <c r="V66" s="31">
        <f t="shared" si="77"/>
        <v>14900</v>
      </c>
      <c r="W66" s="31">
        <f t="shared" si="74"/>
        <v>14900</v>
      </c>
      <c r="X66" s="31">
        <f t="shared" si="78"/>
        <v>14900</v>
      </c>
      <c r="Y66" s="30">
        <f t="shared" si="79"/>
        <v>1788</v>
      </c>
      <c r="Z66" s="30">
        <f t="shared" si="80"/>
        <v>112</v>
      </c>
      <c r="AA66" s="30">
        <v>0</v>
      </c>
      <c r="AB66" s="30">
        <v>0</v>
      </c>
      <c r="AC66" s="30">
        <v>0</v>
      </c>
      <c r="AD66" s="30">
        <f t="shared" si="75"/>
        <v>1900</v>
      </c>
      <c r="AE66" s="30">
        <f t="shared" si="81"/>
        <v>13000</v>
      </c>
      <c r="AF66" s="34" t="s">
        <v>38</v>
      </c>
      <c r="AG66" s="35"/>
      <c r="AH66" s="210"/>
    </row>
    <row r="67" spans="1:40" s="41" customFormat="1" ht="39" customHeight="1">
      <c r="A67" s="164">
        <v>58</v>
      </c>
      <c r="B67" s="21">
        <v>12863</v>
      </c>
      <c r="C67" s="198" t="s">
        <v>269</v>
      </c>
      <c r="D67" s="45" t="s">
        <v>270</v>
      </c>
      <c r="E67" s="22" t="s">
        <v>212</v>
      </c>
      <c r="F67" s="118">
        <v>1115741598</v>
      </c>
      <c r="G67" s="164">
        <v>11892</v>
      </c>
      <c r="H67" s="131" t="s">
        <v>271</v>
      </c>
      <c r="I67" s="110">
        <v>14900</v>
      </c>
      <c r="J67" s="108">
        <v>0</v>
      </c>
      <c r="K67" s="108">
        <v>0</v>
      </c>
      <c r="L67" s="108">
        <v>0</v>
      </c>
      <c r="M67" s="16">
        <f t="shared" si="76"/>
        <v>14900</v>
      </c>
      <c r="N67" s="16">
        <v>31</v>
      </c>
      <c r="O67" s="120">
        <v>0</v>
      </c>
      <c r="P67" s="30">
        <f t="shared" si="69"/>
        <v>14900</v>
      </c>
      <c r="Q67" s="30">
        <f t="shared" si="64"/>
        <v>0</v>
      </c>
      <c r="R67" s="30">
        <f t="shared" si="65"/>
        <v>0</v>
      </c>
      <c r="S67" s="30">
        <f t="shared" si="73"/>
        <v>0</v>
      </c>
      <c r="T67" s="30">
        <f t="shared" si="66"/>
        <v>0</v>
      </c>
      <c r="U67" s="30">
        <v>0</v>
      </c>
      <c r="V67" s="31">
        <f t="shared" si="77"/>
        <v>14900</v>
      </c>
      <c r="W67" s="31">
        <f t="shared" si="74"/>
        <v>14900</v>
      </c>
      <c r="X67" s="31">
        <f t="shared" si="78"/>
        <v>14900</v>
      </c>
      <c r="Y67" s="30">
        <f t="shared" si="79"/>
        <v>1788</v>
      </c>
      <c r="Z67" s="30">
        <f t="shared" si="80"/>
        <v>112</v>
      </c>
      <c r="AA67" s="30">
        <v>0</v>
      </c>
      <c r="AB67" s="30">
        <v>0</v>
      </c>
      <c r="AC67" s="30">
        <v>0</v>
      </c>
      <c r="AD67" s="30">
        <f t="shared" si="75"/>
        <v>1900</v>
      </c>
      <c r="AE67" s="30">
        <f t="shared" si="81"/>
        <v>13000</v>
      </c>
      <c r="AF67" s="34" t="s">
        <v>38</v>
      </c>
      <c r="AG67" s="35"/>
      <c r="AH67" s="210"/>
    </row>
    <row r="68" spans="1:40" s="117" customFormat="1" ht="39" customHeight="1">
      <c r="A68" s="164">
        <v>59</v>
      </c>
      <c r="B68" s="24">
        <v>12737</v>
      </c>
      <c r="C68" s="12" t="s">
        <v>272</v>
      </c>
      <c r="D68" s="145" t="s">
        <v>273</v>
      </c>
      <c r="E68" s="22" t="s">
        <v>212</v>
      </c>
      <c r="F68" s="146">
        <v>1115066729</v>
      </c>
      <c r="G68" s="16">
        <v>11766</v>
      </c>
      <c r="H68" s="147" t="s">
        <v>274</v>
      </c>
      <c r="I68" s="110">
        <v>16200</v>
      </c>
      <c r="J68" s="110">
        <v>0</v>
      </c>
      <c r="K68" s="110">
        <v>0</v>
      </c>
      <c r="L68" s="110">
        <v>0</v>
      </c>
      <c r="M68" s="16">
        <f t="shared" si="76"/>
        <v>16200</v>
      </c>
      <c r="N68" s="120">
        <v>27</v>
      </c>
      <c r="O68" s="16">
        <v>0</v>
      </c>
      <c r="P68" s="30">
        <f>ROUND(I68/31*N68,0)</f>
        <v>14110</v>
      </c>
      <c r="Q68" s="30">
        <f>ROUND(J68/31*N68,0)</f>
        <v>0</v>
      </c>
      <c r="R68" s="30">
        <f>ROUND(K68/31*N68,0)</f>
        <v>0</v>
      </c>
      <c r="S68" s="30">
        <f>ROUND(I68/31/8*2*O68,0)</f>
        <v>0</v>
      </c>
      <c r="T68" s="30">
        <f t="shared" ref="T68:T89" si="82">AK68-P68</f>
        <v>85</v>
      </c>
      <c r="U68" s="30">
        <v>0</v>
      </c>
      <c r="V68" s="31">
        <f t="shared" si="77"/>
        <v>14195</v>
      </c>
      <c r="W68" s="31">
        <f t="shared" si="74"/>
        <v>14110</v>
      </c>
      <c r="X68" s="31">
        <f>V68</f>
        <v>14195</v>
      </c>
      <c r="Y68" s="30">
        <f t="shared" si="79"/>
        <v>1693</v>
      </c>
      <c r="Z68" s="30">
        <f t="shared" si="80"/>
        <v>107</v>
      </c>
      <c r="AA68" s="30">
        <v>0</v>
      </c>
      <c r="AB68" s="30">
        <v>5000</v>
      </c>
      <c r="AC68" s="30">
        <v>0</v>
      </c>
      <c r="AD68" s="30">
        <f>Y68+Z68+AA68+AB68+AC68</f>
        <v>6800</v>
      </c>
      <c r="AE68" s="30">
        <f t="shared" si="81"/>
        <v>7395</v>
      </c>
      <c r="AF68" s="34" t="s">
        <v>38</v>
      </c>
      <c r="AG68" s="190">
        <v>44153</v>
      </c>
      <c r="AH68" s="41"/>
      <c r="AI68" s="52">
        <v>50</v>
      </c>
      <c r="AJ68" s="16">
        <v>313</v>
      </c>
      <c r="AK68" s="16">
        <f>190*AI68+15*AJ68</f>
        <v>14195</v>
      </c>
      <c r="AL68" s="120">
        <f>AK68-V68</f>
        <v>0</v>
      </c>
      <c r="AM68" s="41"/>
      <c r="AN68" s="41"/>
    </row>
    <row r="69" spans="1:40" s="41" customFormat="1" ht="39" customHeight="1">
      <c r="A69" s="13">
        <v>60</v>
      </c>
      <c r="B69" s="24">
        <v>12403</v>
      </c>
      <c r="C69" s="12" t="s">
        <v>275</v>
      </c>
      <c r="D69" s="16" t="s">
        <v>276</v>
      </c>
      <c r="E69" s="22" t="s">
        <v>212</v>
      </c>
      <c r="F69" s="13">
        <v>6924662863</v>
      </c>
      <c r="G69" s="14">
        <v>1429</v>
      </c>
      <c r="H69" s="88" t="s">
        <v>277</v>
      </c>
      <c r="I69" s="110">
        <v>16200</v>
      </c>
      <c r="J69" s="108">
        <v>0</v>
      </c>
      <c r="K69" s="108">
        <v>0</v>
      </c>
      <c r="L69" s="108">
        <v>0</v>
      </c>
      <c r="M69" s="16">
        <f t="shared" si="76"/>
        <v>16200</v>
      </c>
      <c r="N69" s="120">
        <v>31</v>
      </c>
      <c r="O69" s="16">
        <v>0</v>
      </c>
      <c r="P69" s="30">
        <f t="shared" ref="P69:P89" si="83">ROUND(I69/31*N69,0)</f>
        <v>16200</v>
      </c>
      <c r="Q69" s="30">
        <f t="shared" ref="Q69:Q89" si="84">ROUND(J69/31*N69,0)</f>
        <v>0</v>
      </c>
      <c r="R69" s="30">
        <f t="shared" ref="R69:R89" si="85">ROUND(K69/31*N69,0)</f>
        <v>0</v>
      </c>
      <c r="S69" s="30">
        <f t="shared" ref="S69:S89" si="86">ROUND(I69/31/8*2*O69,0)</f>
        <v>0</v>
      </c>
      <c r="T69" s="30">
        <f t="shared" si="82"/>
        <v>1270</v>
      </c>
      <c r="U69" s="30">
        <v>0</v>
      </c>
      <c r="V69" s="31">
        <f t="shared" si="77"/>
        <v>17470</v>
      </c>
      <c r="W69" s="31">
        <f t="shared" si="74"/>
        <v>15000</v>
      </c>
      <c r="X69" s="31">
        <f>V69</f>
        <v>17470</v>
      </c>
      <c r="Y69" s="30">
        <f t="shared" si="79"/>
        <v>1800</v>
      </c>
      <c r="Z69" s="30">
        <f t="shared" si="80"/>
        <v>132</v>
      </c>
      <c r="AA69" s="30">
        <v>0</v>
      </c>
      <c r="AB69" s="30">
        <v>5000</v>
      </c>
      <c r="AC69" s="30">
        <v>0</v>
      </c>
      <c r="AD69" s="30">
        <f>Y69+Z69+AA69+AB69+AC69</f>
        <v>6932</v>
      </c>
      <c r="AE69" s="30">
        <f t="shared" si="81"/>
        <v>10538</v>
      </c>
      <c r="AF69" s="34" t="s">
        <v>38</v>
      </c>
      <c r="AG69" s="190">
        <v>44153</v>
      </c>
      <c r="AI69" s="52">
        <v>82</v>
      </c>
      <c r="AJ69" s="16">
        <v>126</v>
      </c>
      <c r="AK69" s="55">
        <f>190*AI69+15*AJ69</f>
        <v>17470</v>
      </c>
      <c r="AL69" s="16">
        <f t="shared" ref="AL69:AL77" si="87">AK69-V69</f>
        <v>0</v>
      </c>
    </row>
    <row r="70" spans="1:40" s="41" customFormat="1" ht="36.75" customHeight="1">
      <c r="A70" s="164">
        <v>61</v>
      </c>
      <c r="B70" s="24">
        <v>12433</v>
      </c>
      <c r="C70" s="172" t="s">
        <v>278</v>
      </c>
      <c r="D70" s="25" t="s">
        <v>279</v>
      </c>
      <c r="E70" s="22" t="s">
        <v>212</v>
      </c>
      <c r="F70" s="26">
        <v>1114929984</v>
      </c>
      <c r="G70" s="14">
        <v>11465</v>
      </c>
      <c r="H70" s="90" t="s">
        <v>280</v>
      </c>
      <c r="I70" s="110">
        <v>16200</v>
      </c>
      <c r="J70" s="108">
        <v>0</v>
      </c>
      <c r="K70" s="108">
        <v>0</v>
      </c>
      <c r="L70" s="108">
        <v>0</v>
      </c>
      <c r="M70" s="16">
        <f t="shared" si="76"/>
        <v>16200</v>
      </c>
      <c r="N70" s="120">
        <v>27</v>
      </c>
      <c r="O70" s="16">
        <v>0</v>
      </c>
      <c r="P70" s="30">
        <f t="shared" si="83"/>
        <v>14110</v>
      </c>
      <c r="Q70" s="30">
        <f t="shared" si="84"/>
        <v>0</v>
      </c>
      <c r="R70" s="30">
        <f t="shared" si="85"/>
        <v>0</v>
      </c>
      <c r="S70" s="30">
        <f t="shared" si="86"/>
        <v>0</v>
      </c>
      <c r="T70" s="30">
        <f t="shared" si="82"/>
        <v>140</v>
      </c>
      <c r="U70" s="30">
        <v>0</v>
      </c>
      <c r="V70" s="31">
        <f t="shared" si="77"/>
        <v>14250</v>
      </c>
      <c r="W70" s="31">
        <f t="shared" si="74"/>
        <v>14110</v>
      </c>
      <c r="X70" s="31">
        <f t="shared" ref="X70:X75" si="88">V70</f>
        <v>14250</v>
      </c>
      <c r="Y70" s="30">
        <f t="shared" si="79"/>
        <v>1693</v>
      </c>
      <c r="Z70" s="30">
        <f t="shared" si="80"/>
        <v>107</v>
      </c>
      <c r="AA70" s="30">
        <v>0</v>
      </c>
      <c r="AB70" s="30">
        <v>5000</v>
      </c>
      <c r="AC70" s="30">
        <v>0</v>
      </c>
      <c r="AD70" s="30">
        <f t="shared" ref="AD70:AD80" si="89">+AC70+AB70+AA70+Z70+Y70</f>
        <v>6800</v>
      </c>
      <c r="AE70" s="30">
        <f t="shared" si="81"/>
        <v>7450</v>
      </c>
      <c r="AF70" s="34" t="s">
        <v>38</v>
      </c>
      <c r="AG70" s="190">
        <v>44153</v>
      </c>
      <c r="AI70" s="52">
        <v>75</v>
      </c>
      <c r="AJ70" s="16">
        <v>0</v>
      </c>
      <c r="AK70" s="55">
        <f t="shared" ref="AK70:AK77" si="90">190*AI70+15*AJ70</f>
        <v>14250</v>
      </c>
      <c r="AL70" s="16">
        <f t="shared" si="87"/>
        <v>0</v>
      </c>
    </row>
    <row r="71" spans="1:40" s="117" customFormat="1" ht="36.75" customHeight="1">
      <c r="A71" s="164">
        <v>62</v>
      </c>
      <c r="B71" s="16">
        <v>12307</v>
      </c>
      <c r="C71" s="12" t="s">
        <v>281</v>
      </c>
      <c r="D71" s="12" t="s">
        <v>282</v>
      </c>
      <c r="E71" s="22" t="s">
        <v>212</v>
      </c>
      <c r="F71" s="101">
        <v>1114707897</v>
      </c>
      <c r="G71" s="14">
        <v>11936</v>
      </c>
      <c r="H71" s="88" t="s">
        <v>283</v>
      </c>
      <c r="I71" s="110">
        <v>16200</v>
      </c>
      <c r="J71" s="108">
        <v>0</v>
      </c>
      <c r="K71" s="108">
        <v>0</v>
      </c>
      <c r="L71" s="108">
        <v>0</v>
      </c>
      <c r="M71" s="16">
        <f t="shared" si="76"/>
        <v>16200</v>
      </c>
      <c r="N71" s="120">
        <v>28</v>
      </c>
      <c r="O71" s="16">
        <v>0</v>
      </c>
      <c r="P71" s="30">
        <f t="shared" si="83"/>
        <v>14632</v>
      </c>
      <c r="Q71" s="30">
        <f t="shared" si="84"/>
        <v>0</v>
      </c>
      <c r="R71" s="30">
        <f t="shared" si="85"/>
        <v>0</v>
      </c>
      <c r="S71" s="30">
        <f t="shared" si="86"/>
        <v>0</v>
      </c>
      <c r="T71" s="30">
        <f t="shared" si="82"/>
        <v>203</v>
      </c>
      <c r="U71" s="30">
        <v>0</v>
      </c>
      <c r="V71" s="31">
        <f t="shared" si="77"/>
        <v>14835</v>
      </c>
      <c r="W71" s="31">
        <f t="shared" si="74"/>
        <v>14632</v>
      </c>
      <c r="X71" s="31">
        <f t="shared" si="88"/>
        <v>14835</v>
      </c>
      <c r="Y71" s="30">
        <f t="shared" si="79"/>
        <v>1756</v>
      </c>
      <c r="Z71" s="30">
        <f t="shared" si="80"/>
        <v>112</v>
      </c>
      <c r="AA71" s="30">
        <v>0</v>
      </c>
      <c r="AB71" s="30">
        <v>5000</v>
      </c>
      <c r="AC71" s="30">
        <v>0</v>
      </c>
      <c r="AD71" s="30">
        <f t="shared" si="89"/>
        <v>6868</v>
      </c>
      <c r="AE71" s="30">
        <f t="shared" si="81"/>
        <v>7967</v>
      </c>
      <c r="AF71" s="34" t="s">
        <v>38</v>
      </c>
      <c r="AG71" s="190">
        <v>44153</v>
      </c>
      <c r="AH71" s="41"/>
      <c r="AI71" s="52">
        <v>72</v>
      </c>
      <c r="AJ71" s="16">
        <v>77</v>
      </c>
      <c r="AK71" s="55">
        <f t="shared" si="90"/>
        <v>14835</v>
      </c>
      <c r="AL71" s="120">
        <f t="shared" si="87"/>
        <v>0</v>
      </c>
      <c r="AM71" s="41"/>
      <c r="AN71" s="41"/>
    </row>
    <row r="72" spans="1:40" s="117" customFormat="1" ht="39" customHeight="1">
      <c r="A72" s="13">
        <v>63</v>
      </c>
      <c r="B72" s="21">
        <v>12548</v>
      </c>
      <c r="C72" s="23" t="s">
        <v>284</v>
      </c>
      <c r="D72" s="23" t="s">
        <v>285</v>
      </c>
      <c r="E72" s="22" t="s">
        <v>212</v>
      </c>
      <c r="F72" s="16">
        <v>1115186605</v>
      </c>
      <c r="G72" s="14">
        <v>11577</v>
      </c>
      <c r="H72" s="15" t="s">
        <v>286</v>
      </c>
      <c r="I72" s="110">
        <v>16200</v>
      </c>
      <c r="J72" s="108">
        <v>0</v>
      </c>
      <c r="K72" s="108">
        <v>0</v>
      </c>
      <c r="L72" s="108">
        <v>0</v>
      </c>
      <c r="M72" s="16">
        <f t="shared" si="76"/>
        <v>16200</v>
      </c>
      <c r="N72" s="120">
        <v>31</v>
      </c>
      <c r="O72" s="16">
        <v>0</v>
      </c>
      <c r="P72" s="30">
        <f t="shared" si="83"/>
        <v>16200</v>
      </c>
      <c r="Q72" s="30">
        <f t="shared" si="84"/>
        <v>0</v>
      </c>
      <c r="R72" s="30">
        <f t="shared" si="85"/>
        <v>0</v>
      </c>
      <c r="S72" s="30">
        <f t="shared" si="86"/>
        <v>0</v>
      </c>
      <c r="T72" s="30">
        <f t="shared" si="82"/>
        <v>1180</v>
      </c>
      <c r="U72" s="30">
        <v>0</v>
      </c>
      <c r="V72" s="31">
        <f t="shared" si="77"/>
        <v>17380</v>
      </c>
      <c r="W72" s="31">
        <f t="shared" si="74"/>
        <v>15000</v>
      </c>
      <c r="X72" s="31">
        <f t="shared" si="88"/>
        <v>17380</v>
      </c>
      <c r="Y72" s="30">
        <f t="shared" si="79"/>
        <v>1800</v>
      </c>
      <c r="Z72" s="30">
        <f t="shared" si="80"/>
        <v>131</v>
      </c>
      <c r="AA72" s="30">
        <v>0</v>
      </c>
      <c r="AB72" s="30">
        <v>5000</v>
      </c>
      <c r="AC72" s="30">
        <v>0</v>
      </c>
      <c r="AD72" s="30">
        <f t="shared" si="89"/>
        <v>6931</v>
      </c>
      <c r="AE72" s="30">
        <f t="shared" si="81"/>
        <v>10449</v>
      </c>
      <c r="AF72" s="34" t="s">
        <v>38</v>
      </c>
      <c r="AG72" s="190">
        <v>44153</v>
      </c>
      <c r="AI72" s="52">
        <v>76</v>
      </c>
      <c r="AJ72" s="16">
        <v>196</v>
      </c>
      <c r="AK72" s="55">
        <f t="shared" si="90"/>
        <v>17380</v>
      </c>
      <c r="AL72" s="120">
        <f t="shared" si="87"/>
        <v>0</v>
      </c>
      <c r="AM72" s="41"/>
      <c r="AN72" s="41"/>
    </row>
    <row r="73" spans="1:40" s="117" customFormat="1" ht="39" customHeight="1">
      <c r="A73" s="164">
        <v>64</v>
      </c>
      <c r="B73" s="21">
        <v>12535</v>
      </c>
      <c r="C73" s="23" t="s">
        <v>51</v>
      </c>
      <c r="D73" s="45" t="s">
        <v>287</v>
      </c>
      <c r="E73" s="22" t="s">
        <v>212</v>
      </c>
      <c r="F73" s="16">
        <v>6923209025</v>
      </c>
      <c r="G73" s="14">
        <v>11564</v>
      </c>
      <c r="H73" s="119" t="s">
        <v>288</v>
      </c>
      <c r="I73" s="110">
        <v>16200</v>
      </c>
      <c r="J73" s="108">
        <v>0</v>
      </c>
      <c r="K73" s="108">
        <v>0</v>
      </c>
      <c r="L73" s="108">
        <v>0</v>
      </c>
      <c r="M73" s="16">
        <f>I73+J73+K73+L73</f>
        <v>16200</v>
      </c>
      <c r="N73" s="120">
        <v>30</v>
      </c>
      <c r="O73" s="16">
        <v>0</v>
      </c>
      <c r="P73" s="30">
        <f t="shared" si="83"/>
        <v>15677</v>
      </c>
      <c r="Q73" s="30">
        <f t="shared" si="84"/>
        <v>0</v>
      </c>
      <c r="R73" s="30">
        <f t="shared" si="85"/>
        <v>0</v>
      </c>
      <c r="S73" s="30">
        <f t="shared" si="86"/>
        <v>0</v>
      </c>
      <c r="T73" s="30">
        <f t="shared" si="82"/>
        <v>33</v>
      </c>
      <c r="U73" s="30">
        <v>0</v>
      </c>
      <c r="V73" s="31">
        <f>U73+T73+S73+R73+Q73+P73</f>
        <v>15710</v>
      </c>
      <c r="W73" s="31">
        <f>IF(P73&gt;15000,15000,P73)</f>
        <v>15000</v>
      </c>
      <c r="X73" s="31">
        <f>V73</f>
        <v>15710</v>
      </c>
      <c r="Y73" s="30">
        <f t="shared" si="79"/>
        <v>1800</v>
      </c>
      <c r="Z73" s="30">
        <f t="shared" si="80"/>
        <v>118</v>
      </c>
      <c r="AA73" s="30">
        <v>0</v>
      </c>
      <c r="AB73" s="30">
        <v>5000</v>
      </c>
      <c r="AC73" s="30">
        <v>0</v>
      </c>
      <c r="AD73" s="30">
        <f t="shared" si="89"/>
        <v>6918</v>
      </c>
      <c r="AE73" s="30">
        <f>V73-AD73</f>
        <v>8792</v>
      </c>
      <c r="AF73" s="34" t="s">
        <v>38</v>
      </c>
      <c r="AG73" s="190">
        <v>44153</v>
      </c>
      <c r="AH73" s="41"/>
      <c r="AI73" s="52">
        <v>59</v>
      </c>
      <c r="AJ73" s="16">
        <v>300</v>
      </c>
      <c r="AK73" s="16">
        <f>190*AI73+15*AJ73</f>
        <v>15710</v>
      </c>
      <c r="AL73" s="120">
        <f>AK73-V73</f>
        <v>0</v>
      </c>
      <c r="AM73" s="41"/>
      <c r="AN73" s="41"/>
    </row>
    <row r="74" spans="1:40" s="117" customFormat="1" ht="39" customHeight="1">
      <c r="A74" s="164">
        <v>65</v>
      </c>
      <c r="B74" s="21">
        <v>12589</v>
      </c>
      <c r="C74" s="23" t="s">
        <v>289</v>
      </c>
      <c r="D74" s="148" t="s">
        <v>290</v>
      </c>
      <c r="E74" s="22" t="s">
        <v>212</v>
      </c>
      <c r="F74" s="120">
        <v>6716502974</v>
      </c>
      <c r="G74" s="14">
        <v>11618</v>
      </c>
      <c r="H74" s="131" t="s">
        <v>291</v>
      </c>
      <c r="I74" s="110">
        <v>16200</v>
      </c>
      <c r="J74" s="108">
        <v>0</v>
      </c>
      <c r="K74" s="108">
        <v>0</v>
      </c>
      <c r="L74" s="108">
        <v>0</v>
      </c>
      <c r="M74" s="16">
        <f t="shared" si="76"/>
        <v>16200</v>
      </c>
      <c r="N74" s="16">
        <v>31</v>
      </c>
      <c r="O74" s="16">
        <v>0</v>
      </c>
      <c r="P74" s="30">
        <f t="shared" si="83"/>
        <v>16200</v>
      </c>
      <c r="Q74" s="30">
        <f t="shared" si="84"/>
        <v>0</v>
      </c>
      <c r="R74" s="30">
        <f t="shared" si="85"/>
        <v>0</v>
      </c>
      <c r="S74" s="30">
        <f t="shared" si="86"/>
        <v>0</v>
      </c>
      <c r="T74" s="30">
        <f t="shared" si="82"/>
        <v>2010</v>
      </c>
      <c r="U74" s="30">
        <v>0</v>
      </c>
      <c r="V74" s="31">
        <f t="shared" si="77"/>
        <v>18210</v>
      </c>
      <c r="W74" s="31">
        <f t="shared" si="74"/>
        <v>15000</v>
      </c>
      <c r="X74" s="31">
        <f t="shared" si="88"/>
        <v>18210</v>
      </c>
      <c r="Y74" s="30">
        <f t="shared" si="79"/>
        <v>1800</v>
      </c>
      <c r="Z74" s="30">
        <f t="shared" si="80"/>
        <v>137</v>
      </c>
      <c r="AA74" s="30">
        <v>0</v>
      </c>
      <c r="AB74" s="30">
        <v>5000</v>
      </c>
      <c r="AC74" s="30">
        <v>0</v>
      </c>
      <c r="AD74" s="30">
        <f t="shared" si="89"/>
        <v>6937</v>
      </c>
      <c r="AE74" s="30">
        <f t="shared" si="81"/>
        <v>11273</v>
      </c>
      <c r="AF74" s="34" t="s">
        <v>38</v>
      </c>
      <c r="AG74" s="190">
        <v>44153</v>
      </c>
      <c r="AI74" s="52">
        <v>66</v>
      </c>
      <c r="AJ74" s="16">
        <v>378</v>
      </c>
      <c r="AK74" s="55">
        <f t="shared" si="90"/>
        <v>18210</v>
      </c>
      <c r="AL74" s="120">
        <f t="shared" si="87"/>
        <v>0</v>
      </c>
    </row>
    <row r="75" spans="1:40" s="117" customFormat="1" ht="39" customHeight="1">
      <c r="A75" s="13">
        <v>66</v>
      </c>
      <c r="B75" s="21">
        <v>12719</v>
      </c>
      <c r="C75" s="172" t="s">
        <v>292</v>
      </c>
      <c r="D75" s="139" t="s">
        <v>293</v>
      </c>
      <c r="E75" s="22" t="s">
        <v>212</v>
      </c>
      <c r="F75" s="12">
        <v>1115513092</v>
      </c>
      <c r="G75" s="14">
        <v>11748</v>
      </c>
      <c r="H75" s="88" t="s">
        <v>294</v>
      </c>
      <c r="I75" s="110">
        <v>16200</v>
      </c>
      <c r="J75" s="108">
        <v>0</v>
      </c>
      <c r="K75" s="108">
        <v>0</v>
      </c>
      <c r="L75" s="108">
        <v>0</v>
      </c>
      <c r="M75" s="16">
        <f t="shared" si="76"/>
        <v>16200</v>
      </c>
      <c r="N75" s="16">
        <v>31</v>
      </c>
      <c r="O75" s="16">
        <v>0</v>
      </c>
      <c r="P75" s="30">
        <f t="shared" si="83"/>
        <v>16200</v>
      </c>
      <c r="Q75" s="30">
        <f t="shared" si="84"/>
        <v>0</v>
      </c>
      <c r="R75" s="30">
        <f t="shared" si="85"/>
        <v>0</v>
      </c>
      <c r="S75" s="30">
        <f t="shared" si="86"/>
        <v>0</v>
      </c>
      <c r="T75" s="30">
        <f t="shared" si="82"/>
        <v>370</v>
      </c>
      <c r="U75" s="30">
        <v>0</v>
      </c>
      <c r="V75" s="31">
        <f t="shared" si="77"/>
        <v>16570</v>
      </c>
      <c r="W75" s="31">
        <f t="shared" si="74"/>
        <v>15000</v>
      </c>
      <c r="X75" s="31">
        <f t="shared" si="88"/>
        <v>16570</v>
      </c>
      <c r="Y75" s="30">
        <f t="shared" si="79"/>
        <v>1800</v>
      </c>
      <c r="Z75" s="30">
        <f t="shared" si="80"/>
        <v>125</v>
      </c>
      <c r="AA75" s="30">
        <v>0</v>
      </c>
      <c r="AB75" s="30">
        <v>5000</v>
      </c>
      <c r="AC75" s="30">
        <v>0</v>
      </c>
      <c r="AD75" s="30">
        <f t="shared" si="89"/>
        <v>6925</v>
      </c>
      <c r="AE75" s="30">
        <f t="shared" si="81"/>
        <v>9645</v>
      </c>
      <c r="AF75" s="34" t="s">
        <v>38</v>
      </c>
      <c r="AG75" s="190">
        <v>44153</v>
      </c>
      <c r="AH75" s="41"/>
      <c r="AI75" s="52">
        <v>79</v>
      </c>
      <c r="AJ75" s="16">
        <v>104</v>
      </c>
      <c r="AK75" s="16">
        <f t="shared" si="90"/>
        <v>16570</v>
      </c>
      <c r="AL75" s="120">
        <f t="shared" si="87"/>
        <v>0</v>
      </c>
    </row>
    <row r="76" spans="1:40" s="41" customFormat="1" ht="39" customHeight="1">
      <c r="A76" s="164">
        <v>67</v>
      </c>
      <c r="B76" s="21">
        <v>12477</v>
      </c>
      <c r="C76" s="23" t="s">
        <v>295</v>
      </c>
      <c r="D76" s="23" t="s">
        <v>296</v>
      </c>
      <c r="E76" s="22" t="s">
        <v>212</v>
      </c>
      <c r="F76" s="13">
        <v>1115040205</v>
      </c>
      <c r="G76" s="14">
        <v>11506</v>
      </c>
      <c r="H76" s="27" t="s">
        <v>297</v>
      </c>
      <c r="I76" s="110">
        <v>16200</v>
      </c>
      <c r="J76" s="108">
        <v>0</v>
      </c>
      <c r="K76" s="108">
        <v>0</v>
      </c>
      <c r="L76" s="108">
        <v>0</v>
      </c>
      <c r="M76" s="16">
        <f t="shared" si="76"/>
        <v>16200</v>
      </c>
      <c r="N76" s="16">
        <v>26</v>
      </c>
      <c r="O76" s="16">
        <v>0</v>
      </c>
      <c r="P76" s="30">
        <f t="shared" si="83"/>
        <v>13587</v>
      </c>
      <c r="Q76" s="30">
        <f t="shared" si="84"/>
        <v>0</v>
      </c>
      <c r="R76" s="30">
        <f t="shared" si="85"/>
        <v>0</v>
      </c>
      <c r="S76" s="30">
        <f t="shared" si="86"/>
        <v>0</v>
      </c>
      <c r="T76" s="30">
        <f t="shared" si="82"/>
        <v>168</v>
      </c>
      <c r="U76" s="30">
        <v>0</v>
      </c>
      <c r="V76" s="31">
        <f t="shared" si="77"/>
        <v>13755</v>
      </c>
      <c r="W76" s="31">
        <f t="shared" si="74"/>
        <v>13587</v>
      </c>
      <c r="X76" s="31">
        <f>V76</f>
        <v>13755</v>
      </c>
      <c r="Y76" s="30">
        <f t="shared" si="79"/>
        <v>1630</v>
      </c>
      <c r="Z76" s="30">
        <f t="shared" si="80"/>
        <v>104</v>
      </c>
      <c r="AA76" s="30">
        <v>0</v>
      </c>
      <c r="AB76" s="30">
        <v>5000</v>
      </c>
      <c r="AC76" s="30">
        <v>0</v>
      </c>
      <c r="AD76" s="30">
        <f t="shared" si="89"/>
        <v>6734</v>
      </c>
      <c r="AE76" s="30">
        <f t="shared" si="81"/>
        <v>7021</v>
      </c>
      <c r="AF76" s="34" t="s">
        <v>38</v>
      </c>
      <c r="AG76" s="190">
        <v>44153</v>
      </c>
      <c r="AI76" s="52">
        <v>63</v>
      </c>
      <c r="AJ76" s="16">
        <v>119</v>
      </c>
      <c r="AK76" s="16">
        <f>190*AI76+15*AJ76</f>
        <v>13755</v>
      </c>
      <c r="AL76" s="16">
        <f>AK76-V76</f>
        <v>0</v>
      </c>
    </row>
    <row r="77" spans="1:40" s="41" customFormat="1" ht="39" customHeight="1">
      <c r="A77" s="164">
        <v>68</v>
      </c>
      <c r="B77" s="16">
        <v>12309</v>
      </c>
      <c r="C77" s="12" t="s">
        <v>298</v>
      </c>
      <c r="D77" s="12" t="s">
        <v>299</v>
      </c>
      <c r="E77" s="22" t="s">
        <v>212</v>
      </c>
      <c r="F77" s="13">
        <v>1114727385</v>
      </c>
      <c r="G77" s="14">
        <v>1335</v>
      </c>
      <c r="H77" s="88" t="s">
        <v>300</v>
      </c>
      <c r="I77" s="110">
        <v>16200</v>
      </c>
      <c r="J77" s="108">
        <v>0</v>
      </c>
      <c r="K77" s="108">
        <v>0</v>
      </c>
      <c r="L77" s="108">
        <v>0</v>
      </c>
      <c r="M77" s="16">
        <f t="shared" si="76"/>
        <v>16200</v>
      </c>
      <c r="N77" s="16">
        <v>25</v>
      </c>
      <c r="O77" s="16">
        <v>0</v>
      </c>
      <c r="P77" s="30">
        <f t="shared" si="83"/>
        <v>13065</v>
      </c>
      <c r="Q77" s="30">
        <f t="shared" si="84"/>
        <v>0</v>
      </c>
      <c r="R77" s="30">
        <f t="shared" si="85"/>
        <v>0</v>
      </c>
      <c r="S77" s="30">
        <f t="shared" si="86"/>
        <v>0</v>
      </c>
      <c r="T77" s="30">
        <f t="shared" si="82"/>
        <v>25</v>
      </c>
      <c r="U77" s="30">
        <v>0</v>
      </c>
      <c r="V77" s="31">
        <f t="shared" si="77"/>
        <v>13090</v>
      </c>
      <c r="W77" s="31">
        <f t="shared" si="74"/>
        <v>13065</v>
      </c>
      <c r="X77" s="31">
        <f>V77</f>
        <v>13090</v>
      </c>
      <c r="Y77" s="30">
        <f t="shared" si="79"/>
        <v>1568</v>
      </c>
      <c r="Z77" s="30">
        <f t="shared" si="80"/>
        <v>99</v>
      </c>
      <c r="AA77" s="30">
        <v>0</v>
      </c>
      <c r="AB77" s="30">
        <v>5000</v>
      </c>
      <c r="AC77" s="30">
        <v>0</v>
      </c>
      <c r="AD77" s="30">
        <f t="shared" si="89"/>
        <v>6667</v>
      </c>
      <c r="AE77" s="30">
        <f t="shared" si="81"/>
        <v>6423</v>
      </c>
      <c r="AF77" s="34" t="s">
        <v>38</v>
      </c>
      <c r="AG77" s="190">
        <v>44153</v>
      </c>
      <c r="AI77" s="52">
        <v>64</v>
      </c>
      <c r="AJ77" s="16">
        <v>62</v>
      </c>
      <c r="AK77" s="16">
        <f t="shared" si="90"/>
        <v>13090</v>
      </c>
      <c r="AL77" s="16">
        <f t="shared" si="87"/>
        <v>0</v>
      </c>
    </row>
    <row r="78" spans="1:40" s="41" customFormat="1" ht="36" customHeight="1">
      <c r="A78" s="13">
        <v>69</v>
      </c>
      <c r="B78" s="16">
        <v>11208</v>
      </c>
      <c r="C78" s="12" t="s">
        <v>301</v>
      </c>
      <c r="D78" s="12" t="s">
        <v>302</v>
      </c>
      <c r="E78" s="22" t="s">
        <v>212</v>
      </c>
      <c r="F78" s="12">
        <v>1321219093</v>
      </c>
      <c r="G78" s="14">
        <v>1234</v>
      </c>
      <c r="H78" s="88" t="s">
        <v>303</v>
      </c>
      <c r="I78" s="110">
        <v>16200</v>
      </c>
      <c r="J78" s="108">
        <v>0</v>
      </c>
      <c r="K78" s="108">
        <v>0</v>
      </c>
      <c r="L78" s="108">
        <v>0</v>
      </c>
      <c r="M78" s="16">
        <f t="shared" si="76"/>
        <v>16200</v>
      </c>
      <c r="N78" s="16">
        <v>25</v>
      </c>
      <c r="O78" s="16">
        <v>0</v>
      </c>
      <c r="P78" s="30">
        <f t="shared" si="83"/>
        <v>13065</v>
      </c>
      <c r="Q78" s="30">
        <f t="shared" si="84"/>
        <v>0</v>
      </c>
      <c r="R78" s="30">
        <f t="shared" si="85"/>
        <v>0</v>
      </c>
      <c r="S78" s="30">
        <f t="shared" si="86"/>
        <v>0</v>
      </c>
      <c r="T78" s="30">
        <f t="shared" si="82"/>
        <v>300</v>
      </c>
      <c r="U78" s="30">
        <v>0</v>
      </c>
      <c r="V78" s="31">
        <f t="shared" si="77"/>
        <v>13365</v>
      </c>
      <c r="W78" s="31">
        <f t="shared" si="74"/>
        <v>13065</v>
      </c>
      <c r="X78" s="31">
        <f>V78</f>
        <v>13365</v>
      </c>
      <c r="Y78" s="30">
        <f t="shared" si="79"/>
        <v>1568</v>
      </c>
      <c r="Z78" s="30">
        <f>CEILING(X78*0.75%,1)</f>
        <v>101</v>
      </c>
      <c r="AA78" s="30">
        <v>0</v>
      </c>
      <c r="AB78" s="30">
        <v>5000</v>
      </c>
      <c r="AC78" s="30">
        <v>0</v>
      </c>
      <c r="AD78" s="30">
        <f t="shared" si="89"/>
        <v>6669</v>
      </c>
      <c r="AE78" s="30">
        <f t="shared" si="81"/>
        <v>6696</v>
      </c>
      <c r="AF78" s="34" t="s">
        <v>38</v>
      </c>
      <c r="AG78" s="190">
        <v>44153</v>
      </c>
      <c r="AI78" s="52">
        <v>69</v>
      </c>
      <c r="AJ78" s="16">
        <v>17</v>
      </c>
      <c r="AK78" s="55">
        <f>190*AI78+15*AJ78</f>
        <v>13365</v>
      </c>
      <c r="AL78" s="16">
        <f>AK78-V78</f>
        <v>0</v>
      </c>
    </row>
    <row r="79" spans="1:40" s="41" customFormat="1" ht="39" customHeight="1">
      <c r="A79" s="164">
        <v>70</v>
      </c>
      <c r="B79" s="114">
        <v>12775</v>
      </c>
      <c r="C79" s="23" t="s">
        <v>304</v>
      </c>
      <c r="D79" s="23" t="s">
        <v>305</v>
      </c>
      <c r="E79" s="22" t="s">
        <v>212</v>
      </c>
      <c r="F79" s="144">
        <v>6926216470</v>
      </c>
      <c r="G79" s="14">
        <v>11804</v>
      </c>
      <c r="H79" s="131" t="s">
        <v>306</v>
      </c>
      <c r="I79" s="110">
        <v>16200</v>
      </c>
      <c r="J79" s="108">
        <v>0</v>
      </c>
      <c r="K79" s="108">
        <v>0</v>
      </c>
      <c r="L79" s="108">
        <v>0</v>
      </c>
      <c r="M79" s="16">
        <f t="shared" si="76"/>
        <v>16200</v>
      </c>
      <c r="N79" s="16">
        <v>31</v>
      </c>
      <c r="O79" s="16">
        <v>0</v>
      </c>
      <c r="P79" s="30">
        <f t="shared" si="83"/>
        <v>16200</v>
      </c>
      <c r="Q79" s="30">
        <f t="shared" si="84"/>
        <v>0</v>
      </c>
      <c r="R79" s="30">
        <f t="shared" si="85"/>
        <v>0</v>
      </c>
      <c r="S79" s="30">
        <f t="shared" si="86"/>
        <v>0</v>
      </c>
      <c r="T79" s="30">
        <f t="shared" si="82"/>
        <v>7095</v>
      </c>
      <c r="U79" s="30">
        <v>0</v>
      </c>
      <c r="V79" s="31">
        <f t="shared" si="77"/>
        <v>23295</v>
      </c>
      <c r="W79" s="31">
        <f t="shared" si="74"/>
        <v>15000</v>
      </c>
      <c r="X79" s="31">
        <f>IF(V79&gt;21000, 21000,V79)</f>
        <v>21000</v>
      </c>
      <c r="Y79" s="30">
        <f t="shared" si="79"/>
        <v>1800</v>
      </c>
      <c r="Z79" s="30">
        <f>CEILING(X79*0.75%,1)</f>
        <v>158</v>
      </c>
      <c r="AA79" s="30">
        <v>0</v>
      </c>
      <c r="AB79" s="30">
        <v>5000</v>
      </c>
      <c r="AC79" s="30">
        <v>0</v>
      </c>
      <c r="AD79" s="30">
        <f t="shared" si="89"/>
        <v>6958</v>
      </c>
      <c r="AE79" s="30">
        <f t="shared" si="81"/>
        <v>16337</v>
      </c>
      <c r="AF79" s="34" t="s">
        <v>38</v>
      </c>
      <c r="AG79" s="190">
        <v>44153</v>
      </c>
      <c r="AI79" s="52">
        <v>81</v>
      </c>
      <c r="AJ79" s="16">
        <v>527</v>
      </c>
      <c r="AK79" s="55">
        <f>190*AI79+15*AJ79</f>
        <v>23295</v>
      </c>
      <c r="AL79" s="16">
        <f>AK79-V79</f>
        <v>0</v>
      </c>
    </row>
    <row r="80" spans="1:40" s="142" customFormat="1" ht="39" customHeight="1">
      <c r="A80" s="164">
        <v>71</v>
      </c>
      <c r="B80" s="114">
        <v>12773</v>
      </c>
      <c r="C80" s="23" t="s">
        <v>307</v>
      </c>
      <c r="D80" s="23" t="s">
        <v>308</v>
      </c>
      <c r="E80" s="22" t="s">
        <v>212</v>
      </c>
      <c r="F80" s="118">
        <v>1115566634</v>
      </c>
      <c r="G80" s="14">
        <v>11802</v>
      </c>
      <c r="H80" s="131" t="s">
        <v>309</v>
      </c>
      <c r="I80" s="110">
        <v>16200</v>
      </c>
      <c r="J80" s="108">
        <v>0</v>
      </c>
      <c r="K80" s="108">
        <v>0</v>
      </c>
      <c r="L80" s="108">
        <v>0</v>
      </c>
      <c r="M80" s="12">
        <f t="shared" si="76"/>
        <v>16200</v>
      </c>
      <c r="N80" s="16">
        <v>29</v>
      </c>
      <c r="O80" s="120">
        <v>0</v>
      </c>
      <c r="P80" s="30">
        <f t="shared" si="83"/>
        <v>15155</v>
      </c>
      <c r="Q80" s="30">
        <f t="shared" si="84"/>
        <v>0</v>
      </c>
      <c r="R80" s="30">
        <f t="shared" si="85"/>
        <v>0</v>
      </c>
      <c r="S80" s="30">
        <f t="shared" si="86"/>
        <v>0</v>
      </c>
      <c r="T80" s="30">
        <f t="shared" si="82"/>
        <v>420</v>
      </c>
      <c r="U80" s="30">
        <v>0</v>
      </c>
      <c r="V80" s="31">
        <f t="shared" si="77"/>
        <v>15575</v>
      </c>
      <c r="W80" s="31">
        <f t="shared" si="74"/>
        <v>15000</v>
      </c>
      <c r="X80" s="31">
        <f t="shared" ref="X80:X89" si="91">V80</f>
        <v>15575</v>
      </c>
      <c r="Y80" s="30">
        <f t="shared" si="79"/>
        <v>1800</v>
      </c>
      <c r="Z80" s="30">
        <f>CEILING(X80*0.75%,1)</f>
        <v>117</v>
      </c>
      <c r="AA80" s="30">
        <v>0</v>
      </c>
      <c r="AB80" s="30">
        <v>5000</v>
      </c>
      <c r="AC80" s="30">
        <v>0</v>
      </c>
      <c r="AD80" s="30">
        <f t="shared" si="89"/>
        <v>6917</v>
      </c>
      <c r="AE80" s="30">
        <f t="shared" si="81"/>
        <v>8658</v>
      </c>
      <c r="AF80" s="34" t="s">
        <v>38</v>
      </c>
      <c r="AG80" s="190">
        <v>44153</v>
      </c>
      <c r="AI80" s="52">
        <v>80</v>
      </c>
      <c r="AJ80" s="16">
        <v>25</v>
      </c>
      <c r="AK80" s="55">
        <f t="shared" ref="AK80" si="92">190*AI80+15*AJ80</f>
        <v>15575</v>
      </c>
      <c r="AL80" s="16">
        <f t="shared" ref="AL80" si="93">AK80-V80</f>
        <v>0</v>
      </c>
    </row>
    <row r="81" spans="1:42" s="142" customFormat="1" ht="39" customHeight="1">
      <c r="A81" s="13">
        <v>72</v>
      </c>
      <c r="B81" s="21">
        <v>12774</v>
      </c>
      <c r="C81" s="23" t="s">
        <v>310</v>
      </c>
      <c r="D81" s="23" t="s">
        <v>311</v>
      </c>
      <c r="E81" s="22" t="s">
        <v>212</v>
      </c>
      <c r="F81" s="137">
        <v>1114707908</v>
      </c>
      <c r="G81" s="14">
        <v>11803</v>
      </c>
      <c r="H81" s="131" t="s">
        <v>312</v>
      </c>
      <c r="I81" s="110">
        <v>16200</v>
      </c>
      <c r="J81" s="108">
        <v>0</v>
      </c>
      <c r="K81" s="108">
        <v>0</v>
      </c>
      <c r="L81" s="108">
        <v>0</v>
      </c>
      <c r="M81" s="12">
        <f t="shared" si="76"/>
        <v>16200</v>
      </c>
      <c r="N81" s="16">
        <v>18</v>
      </c>
      <c r="O81" s="120">
        <v>0</v>
      </c>
      <c r="P81" s="30">
        <f t="shared" si="83"/>
        <v>9406</v>
      </c>
      <c r="Q81" s="30">
        <f t="shared" si="84"/>
        <v>0</v>
      </c>
      <c r="R81" s="30">
        <f t="shared" si="85"/>
        <v>0</v>
      </c>
      <c r="S81" s="30">
        <f t="shared" si="86"/>
        <v>0</v>
      </c>
      <c r="T81" s="30">
        <f t="shared" si="82"/>
        <v>304</v>
      </c>
      <c r="U81" s="30">
        <v>0</v>
      </c>
      <c r="V81" s="31">
        <f>U81+T81+S81+R81+Q81+P81</f>
        <v>9710</v>
      </c>
      <c r="W81" s="31">
        <f>IF(P81&gt;15000,15000,P81)</f>
        <v>9406</v>
      </c>
      <c r="X81" s="31">
        <f t="shared" si="91"/>
        <v>9710</v>
      </c>
      <c r="Y81" s="30">
        <f t="shared" si="79"/>
        <v>1129</v>
      </c>
      <c r="Z81" s="30">
        <f>CEILING(X81*0.75%,1)</f>
        <v>73</v>
      </c>
      <c r="AA81" s="30">
        <v>0</v>
      </c>
      <c r="AB81" s="30">
        <v>0</v>
      </c>
      <c r="AC81" s="30">
        <v>0</v>
      </c>
      <c r="AD81" s="30">
        <f>+AC81+AB81+AA81+Z81+Y81</f>
        <v>1202</v>
      </c>
      <c r="AE81" s="30">
        <f>V81-AD81</f>
        <v>8508</v>
      </c>
      <c r="AF81" s="34" t="s">
        <v>38</v>
      </c>
      <c r="AG81" s="190">
        <v>44153</v>
      </c>
      <c r="AI81" s="52">
        <v>47</v>
      </c>
      <c r="AJ81" s="16">
        <v>52</v>
      </c>
      <c r="AK81" s="55">
        <f>190*AI81+15*AJ81</f>
        <v>9710</v>
      </c>
      <c r="AL81" s="16">
        <f>AK81-V81</f>
        <v>0</v>
      </c>
    </row>
    <row r="82" spans="1:42" s="41" customFormat="1" ht="39.6" customHeight="1">
      <c r="A82" s="164">
        <v>73</v>
      </c>
      <c r="B82" s="16">
        <v>11216</v>
      </c>
      <c r="C82" s="12" t="s">
        <v>313</v>
      </c>
      <c r="D82" s="12" t="s">
        <v>314</v>
      </c>
      <c r="E82" s="22" t="s">
        <v>212</v>
      </c>
      <c r="F82" s="12">
        <v>1321570258</v>
      </c>
      <c r="G82" s="14">
        <v>1242</v>
      </c>
      <c r="H82" s="88" t="s">
        <v>315</v>
      </c>
      <c r="I82" s="110">
        <v>16200</v>
      </c>
      <c r="J82" s="108">
        <v>0</v>
      </c>
      <c r="K82" s="108">
        <v>0</v>
      </c>
      <c r="L82" s="108">
        <v>0</v>
      </c>
      <c r="M82" s="16">
        <f t="shared" si="76"/>
        <v>16200</v>
      </c>
      <c r="N82" s="16">
        <v>31</v>
      </c>
      <c r="O82" s="16">
        <v>0</v>
      </c>
      <c r="P82" s="30">
        <f t="shared" si="83"/>
        <v>16200</v>
      </c>
      <c r="Q82" s="30">
        <f t="shared" si="84"/>
        <v>0</v>
      </c>
      <c r="R82" s="30">
        <v>2000</v>
      </c>
      <c r="S82" s="30">
        <f t="shared" si="86"/>
        <v>0</v>
      </c>
      <c r="T82" s="30">
        <f t="shared" si="82"/>
        <v>1845</v>
      </c>
      <c r="U82" s="30">
        <v>0</v>
      </c>
      <c r="V82" s="31">
        <f t="shared" ref="V82:V89" si="94">U82+T82+S82+R82+Q82+P82</f>
        <v>20045</v>
      </c>
      <c r="W82" s="31">
        <f t="shared" ref="W82:W89" si="95">IF(P82&gt;15000,15000,P82)</f>
        <v>15000</v>
      </c>
      <c r="X82" s="31">
        <f t="shared" si="91"/>
        <v>20045</v>
      </c>
      <c r="Y82" s="30">
        <f t="shared" si="79"/>
        <v>1800</v>
      </c>
      <c r="Z82" s="30">
        <f t="shared" ref="Z82:Z89" si="96">CEILING(X82*0.75%,1)</f>
        <v>151</v>
      </c>
      <c r="AA82" s="30">
        <v>0</v>
      </c>
      <c r="AB82" s="30">
        <v>5000</v>
      </c>
      <c r="AC82" s="30">
        <v>0</v>
      </c>
      <c r="AD82" s="30">
        <f t="shared" ref="AD82:AD89" si="97">Y82+Z82+AA82+AB82+AC82</f>
        <v>6951</v>
      </c>
      <c r="AE82" s="30">
        <f t="shared" ref="AE82:AE89" si="98">V82-AD82</f>
        <v>13094</v>
      </c>
      <c r="AF82" s="34" t="s">
        <v>38</v>
      </c>
      <c r="AG82" s="190">
        <v>44153</v>
      </c>
      <c r="AH82" s="142"/>
      <c r="AI82" s="52">
        <v>63</v>
      </c>
      <c r="AJ82" s="16">
        <v>405</v>
      </c>
      <c r="AK82" s="16">
        <f t="shared" ref="AK82:AK89" si="99">190*AI82+15*AJ82</f>
        <v>18045</v>
      </c>
      <c r="AL82" s="120">
        <f t="shared" ref="AL82:AL89" si="100">AK82-V82</f>
        <v>-2000</v>
      </c>
    </row>
    <row r="83" spans="1:42" s="142" customFormat="1" ht="39" customHeight="1">
      <c r="A83" s="164">
        <v>74</v>
      </c>
      <c r="B83" s="21">
        <v>12781</v>
      </c>
      <c r="C83" s="23" t="s">
        <v>316</v>
      </c>
      <c r="D83" s="23" t="s">
        <v>317</v>
      </c>
      <c r="E83" s="22" t="s">
        <v>212</v>
      </c>
      <c r="F83" s="137">
        <v>1115578415</v>
      </c>
      <c r="G83" s="14">
        <v>11810</v>
      </c>
      <c r="H83" s="131" t="s">
        <v>318</v>
      </c>
      <c r="I83" s="110">
        <v>16200</v>
      </c>
      <c r="J83" s="108">
        <v>0</v>
      </c>
      <c r="K83" s="108">
        <v>0</v>
      </c>
      <c r="L83" s="108">
        <v>0</v>
      </c>
      <c r="M83" s="12">
        <f t="shared" si="76"/>
        <v>16200</v>
      </c>
      <c r="N83" s="16">
        <v>25</v>
      </c>
      <c r="O83" s="16">
        <v>0</v>
      </c>
      <c r="P83" s="30">
        <f t="shared" si="83"/>
        <v>13065</v>
      </c>
      <c r="Q83" s="30">
        <f t="shared" si="84"/>
        <v>0</v>
      </c>
      <c r="R83" s="30">
        <v>2000</v>
      </c>
      <c r="S83" s="30">
        <f t="shared" si="86"/>
        <v>0</v>
      </c>
      <c r="T83" s="30">
        <f t="shared" si="82"/>
        <v>195</v>
      </c>
      <c r="U83" s="30">
        <v>0</v>
      </c>
      <c r="V83" s="31">
        <f t="shared" si="94"/>
        <v>15260</v>
      </c>
      <c r="W83" s="31">
        <f t="shared" si="95"/>
        <v>13065</v>
      </c>
      <c r="X83" s="31">
        <f t="shared" si="91"/>
        <v>15260</v>
      </c>
      <c r="Y83" s="30">
        <f t="shared" si="79"/>
        <v>1568</v>
      </c>
      <c r="Z83" s="30">
        <f t="shared" si="96"/>
        <v>115</v>
      </c>
      <c r="AA83" s="30">
        <v>0</v>
      </c>
      <c r="AB83" s="30">
        <v>5000</v>
      </c>
      <c r="AC83" s="30">
        <v>0</v>
      </c>
      <c r="AD83" s="30">
        <f t="shared" si="97"/>
        <v>6683</v>
      </c>
      <c r="AE83" s="30">
        <f t="shared" si="98"/>
        <v>8577</v>
      </c>
      <c r="AF83" s="34" t="s">
        <v>38</v>
      </c>
      <c r="AG83" s="190">
        <v>44153</v>
      </c>
      <c r="AH83" s="117"/>
      <c r="AI83" s="52">
        <v>57</v>
      </c>
      <c r="AJ83" s="16">
        <v>162</v>
      </c>
      <c r="AK83" s="16">
        <f t="shared" si="99"/>
        <v>13260</v>
      </c>
      <c r="AL83" s="120">
        <f t="shared" si="100"/>
        <v>-2000</v>
      </c>
    </row>
    <row r="84" spans="1:42" s="142" customFormat="1" ht="39" customHeight="1">
      <c r="A84" s="13">
        <v>75</v>
      </c>
      <c r="B84" s="21">
        <v>12788</v>
      </c>
      <c r="C84" s="23" t="s">
        <v>319</v>
      </c>
      <c r="D84" s="23" t="s">
        <v>320</v>
      </c>
      <c r="E84" s="22" t="s">
        <v>212</v>
      </c>
      <c r="F84" s="137">
        <v>1115608676</v>
      </c>
      <c r="G84" s="14">
        <v>11817</v>
      </c>
      <c r="H84" s="131">
        <v>101505717526</v>
      </c>
      <c r="I84" s="110">
        <v>16200</v>
      </c>
      <c r="J84" s="108">
        <v>0</v>
      </c>
      <c r="K84" s="108">
        <v>0</v>
      </c>
      <c r="L84" s="108">
        <v>0</v>
      </c>
      <c r="M84" s="12">
        <f t="shared" si="76"/>
        <v>16200</v>
      </c>
      <c r="N84" s="16">
        <v>11</v>
      </c>
      <c r="O84" s="16">
        <v>0</v>
      </c>
      <c r="P84" s="30">
        <f t="shared" si="83"/>
        <v>5748</v>
      </c>
      <c r="Q84" s="30">
        <f t="shared" si="84"/>
        <v>0</v>
      </c>
      <c r="R84" s="30">
        <f t="shared" si="85"/>
        <v>0</v>
      </c>
      <c r="S84" s="30">
        <f t="shared" si="86"/>
        <v>0</v>
      </c>
      <c r="T84" s="30">
        <f t="shared" si="82"/>
        <v>362</v>
      </c>
      <c r="U84" s="30">
        <v>0</v>
      </c>
      <c r="V84" s="31">
        <f t="shared" si="94"/>
        <v>6110</v>
      </c>
      <c r="W84" s="31">
        <f t="shared" si="95"/>
        <v>5748</v>
      </c>
      <c r="X84" s="31">
        <f t="shared" si="91"/>
        <v>6110</v>
      </c>
      <c r="Y84" s="30">
        <f t="shared" si="79"/>
        <v>690</v>
      </c>
      <c r="Z84" s="30">
        <f t="shared" si="96"/>
        <v>46</v>
      </c>
      <c r="AA84" s="30">
        <v>0</v>
      </c>
      <c r="AB84" s="30">
        <v>5000</v>
      </c>
      <c r="AC84" s="30">
        <v>0</v>
      </c>
      <c r="AD84" s="30">
        <f t="shared" si="97"/>
        <v>5736</v>
      </c>
      <c r="AE84" s="30">
        <f t="shared" si="98"/>
        <v>374</v>
      </c>
      <c r="AF84" s="34" t="s">
        <v>38</v>
      </c>
      <c r="AG84" s="190">
        <v>44153</v>
      </c>
      <c r="AH84" s="117"/>
      <c r="AI84" s="52">
        <v>29</v>
      </c>
      <c r="AJ84" s="16">
        <v>40</v>
      </c>
      <c r="AK84" s="16">
        <f t="shared" si="99"/>
        <v>6110</v>
      </c>
      <c r="AL84" s="120">
        <f t="shared" si="100"/>
        <v>0</v>
      </c>
    </row>
    <row r="85" spans="1:42" s="41" customFormat="1" ht="39" customHeight="1">
      <c r="A85" s="164">
        <v>76</v>
      </c>
      <c r="B85" s="21">
        <v>12703</v>
      </c>
      <c r="C85" s="23" t="s">
        <v>321</v>
      </c>
      <c r="D85" s="23" t="s">
        <v>278</v>
      </c>
      <c r="E85" s="22" t="s">
        <v>212</v>
      </c>
      <c r="F85" s="140">
        <v>1115490622</v>
      </c>
      <c r="G85" s="14">
        <v>11732</v>
      </c>
      <c r="H85" s="119" t="s">
        <v>322</v>
      </c>
      <c r="I85" s="110">
        <v>16200</v>
      </c>
      <c r="J85" s="108">
        <v>0</v>
      </c>
      <c r="K85" s="108">
        <v>0</v>
      </c>
      <c r="L85" s="108">
        <v>0</v>
      </c>
      <c r="M85" s="16">
        <f t="shared" si="76"/>
        <v>16200</v>
      </c>
      <c r="N85" s="16">
        <v>31</v>
      </c>
      <c r="O85" s="16">
        <v>0</v>
      </c>
      <c r="P85" s="30">
        <f t="shared" si="83"/>
        <v>16200</v>
      </c>
      <c r="Q85" s="30">
        <f t="shared" si="84"/>
        <v>0</v>
      </c>
      <c r="R85" s="30">
        <f t="shared" si="85"/>
        <v>0</v>
      </c>
      <c r="S85" s="30">
        <f t="shared" si="86"/>
        <v>0</v>
      </c>
      <c r="T85" s="30">
        <f t="shared" si="82"/>
        <v>3060</v>
      </c>
      <c r="U85" s="30">
        <v>0</v>
      </c>
      <c r="V85" s="31">
        <f t="shared" si="94"/>
        <v>19260</v>
      </c>
      <c r="W85" s="31">
        <f t="shared" si="95"/>
        <v>15000</v>
      </c>
      <c r="X85" s="31">
        <f t="shared" si="91"/>
        <v>19260</v>
      </c>
      <c r="Y85" s="30">
        <f t="shared" si="79"/>
        <v>1800</v>
      </c>
      <c r="Z85" s="30">
        <f t="shared" si="96"/>
        <v>145</v>
      </c>
      <c r="AA85" s="30">
        <v>0</v>
      </c>
      <c r="AB85" s="30">
        <v>5000</v>
      </c>
      <c r="AC85" s="30">
        <v>0</v>
      </c>
      <c r="AD85" s="30">
        <f t="shared" si="97"/>
        <v>6945</v>
      </c>
      <c r="AE85" s="30">
        <f t="shared" si="98"/>
        <v>12315</v>
      </c>
      <c r="AF85" s="34" t="s">
        <v>38</v>
      </c>
      <c r="AG85" s="190">
        <v>44153</v>
      </c>
      <c r="AH85" s="35"/>
      <c r="AI85" s="52">
        <v>87</v>
      </c>
      <c r="AJ85" s="16">
        <v>182</v>
      </c>
      <c r="AK85" s="16">
        <f t="shared" si="99"/>
        <v>19260</v>
      </c>
      <c r="AL85" s="120">
        <f t="shared" si="100"/>
        <v>0</v>
      </c>
    </row>
    <row r="86" spans="1:42" s="142" customFormat="1" ht="39" customHeight="1">
      <c r="A86" s="164">
        <v>77</v>
      </c>
      <c r="B86" s="21">
        <v>12798</v>
      </c>
      <c r="C86" s="23" t="s">
        <v>323</v>
      </c>
      <c r="D86" s="45" t="s">
        <v>278</v>
      </c>
      <c r="E86" s="22" t="s">
        <v>212</v>
      </c>
      <c r="F86" s="137">
        <v>1115514789</v>
      </c>
      <c r="G86" s="184">
        <v>11827</v>
      </c>
      <c r="H86" s="185" t="s">
        <v>324</v>
      </c>
      <c r="I86" s="110">
        <v>16200</v>
      </c>
      <c r="J86" s="108">
        <v>0</v>
      </c>
      <c r="K86" s="108">
        <v>0</v>
      </c>
      <c r="L86" s="108">
        <v>0</v>
      </c>
      <c r="M86" s="12">
        <f t="shared" si="76"/>
        <v>16200</v>
      </c>
      <c r="N86" s="12">
        <v>31</v>
      </c>
      <c r="O86" s="16">
        <v>0</v>
      </c>
      <c r="P86" s="30">
        <f t="shared" si="83"/>
        <v>16200</v>
      </c>
      <c r="Q86" s="30">
        <f t="shared" si="84"/>
        <v>0</v>
      </c>
      <c r="R86" s="30">
        <f t="shared" si="85"/>
        <v>0</v>
      </c>
      <c r="S86" s="30">
        <f t="shared" si="86"/>
        <v>0</v>
      </c>
      <c r="T86" s="30">
        <f t="shared" si="82"/>
        <v>710</v>
      </c>
      <c r="U86" s="30">
        <v>0</v>
      </c>
      <c r="V86" s="31">
        <f t="shared" si="94"/>
        <v>16910</v>
      </c>
      <c r="W86" s="31">
        <f t="shared" si="95"/>
        <v>15000</v>
      </c>
      <c r="X86" s="31">
        <f t="shared" si="91"/>
        <v>16910</v>
      </c>
      <c r="Y86" s="30">
        <f t="shared" si="79"/>
        <v>1800</v>
      </c>
      <c r="Z86" s="30">
        <f t="shared" si="96"/>
        <v>127</v>
      </c>
      <c r="AA86" s="30">
        <v>0</v>
      </c>
      <c r="AB86" s="30">
        <v>5000</v>
      </c>
      <c r="AC86" s="30">
        <v>0</v>
      </c>
      <c r="AD86" s="30">
        <f t="shared" si="97"/>
        <v>6927</v>
      </c>
      <c r="AE86" s="30">
        <f t="shared" si="98"/>
        <v>9983</v>
      </c>
      <c r="AF86" s="34" t="s">
        <v>38</v>
      </c>
      <c r="AG86" s="190">
        <v>44153</v>
      </c>
      <c r="AI86" s="52">
        <v>80</v>
      </c>
      <c r="AJ86" s="16">
        <v>114</v>
      </c>
      <c r="AK86" s="16">
        <f t="shared" si="99"/>
        <v>16910</v>
      </c>
      <c r="AL86" s="120">
        <f t="shared" si="100"/>
        <v>0</v>
      </c>
    </row>
    <row r="87" spans="1:42" s="142" customFormat="1" ht="39" customHeight="1">
      <c r="A87" s="13">
        <v>78</v>
      </c>
      <c r="B87" s="21">
        <v>12803</v>
      </c>
      <c r="C87" s="23" t="s">
        <v>325</v>
      </c>
      <c r="D87" s="45" t="s">
        <v>326</v>
      </c>
      <c r="E87" s="22" t="s">
        <v>212</v>
      </c>
      <c r="F87" s="137">
        <v>1115625433</v>
      </c>
      <c r="G87" s="184">
        <v>11832</v>
      </c>
      <c r="H87" s="185" t="s">
        <v>327</v>
      </c>
      <c r="I87" s="110">
        <v>16200</v>
      </c>
      <c r="J87" s="108">
        <v>0</v>
      </c>
      <c r="K87" s="108">
        <v>0</v>
      </c>
      <c r="L87" s="108">
        <v>0</v>
      </c>
      <c r="M87" s="12">
        <f t="shared" si="76"/>
        <v>16200</v>
      </c>
      <c r="N87" s="12">
        <v>24</v>
      </c>
      <c r="O87" s="16">
        <v>0</v>
      </c>
      <c r="P87" s="30">
        <f t="shared" si="83"/>
        <v>12542</v>
      </c>
      <c r="Q87" s="30">
        <f t="shared" si="84"/>
        <v>0</v>
      </c>
      <c r="R87" s="30">
        <f t="shared" si="85"/>
        <v>0</v>
      </c>
      <c r="S87" s="30">
        <f t="shared" si="86"/>
        <v>0</v>
      </c>
      <c r="T87" s="30">
        <f t="shared" si="82"/>
        <v>278</v>
      </c>
      <c r="U87" s="30">
        <v>0</v>
      </c>
      <c r="V87" s="31">
        <f t="shared" si="94"/>
        <v>12820</v>
      </c>
      <c r="W87" s="31">
        <f t="shared" si="95"/>
        <v>12542</v>
      </c>
      <c r="X87" s="31">
        <f t="shared" si="91"/>
        <v>12820</v>
      </c>
      <c r="Y87" s="30">
        <f t="shared" si="79"/>
        <v>1505</v>
      </c>
      <c r="Z87" s="30">
        <f t="shared" si="96"/>
        <v>97</v>
      </c>
      <c r="AA87" s="30">
        <v>0</v>
      </c>
      <c r="AB87" s="30">
        <v>5000</v>
      </c>
      <c r="AC87" s="30">
        <v>0</v>
      </c>
      <c r="AD87" s="30">
        <f t="shared" si="97"/>
        <v>6602</v>
      </c>
      <c r="AE87" s="30">
        <f t="shared" si="98"/>
        <v>6218</v>
      </c>
      <c r="AF87" s="34" t="s">
        <v>38</v>
      </c>
      <c r="AG87" s="190">
        <v>44153</v>
      </c>
      <c r="AI87" s="52">
        <v>37</v>
      </c>
      <c r="AJ87" s="16">
        <v>386</v>
      </c>
      <c r="AK87" s="16">
        <f t="shared" si="99"/>
        <v>12820</v>
      </c>
      <c r="AL87" s="120">
        <f t="shared" si="100"/>
        <v>0</v>
      </c>
    </row>
    <row r="88" spans="1:42" s="142" customFormat="1" ht="39" customHeight="1">
      <c r="A88" s="164">
        <v>79</v>
      </c>
      <c r="B88" s="114">
        <v>12852</v>
      </c>
      <c r="C88" s="23" t="s">
        <v>328</v>
      </c>
      <c r="D88" s="23" t="s">
        <v>329</v>
      </c>
      <c r="E88" s="22" t="s">
        <v>212</v>
      </c>
      <c r="F88" s="118">
        <v>6718539220</v>
      </c>
      <c r="G88" s="184">
        <v>11881</v>
      </c>
      <c r="H88" s="131" t="s">
        <v>330</v>
      </c>
      <c r="I88" s="110">
        <v>16200</v>
      </c>
      <c r="J88" s="108">
        <v>0</v>
      </c>
      <c r="K88" s="108">
        <v>0</v>
      </c>
      <c r="L88" s="108">
        <v>0</v>
      </c>
      <c r="M88" s="12">
        <f t="shared" si="76"/>
        <v>16200</v>
      </c>
      <c r="N88" s="12">
        <v>26</v>
      </c>
      <c r="O88" s="16">
        <v>0</v>
      </c>
      <c r="P88" s="30">
        <f t="shared" si="83"/>
        <v>13587</v>
      </c>
      <c r="Q88" s="30">
        <f t="shared" si="84"/>
        <v>0</v>
      </c>
      <c r="R88" s="30">
        <f t="shared" si="85"/>
        <v>0</v>
      </c>
      <c r="S88" s="30">
        <f t="shared" si="86"/>
        <v>0</v>
      </c>
      <c r="T88" s="30">
        <f t="shared" si="82"/>
        <v>393</v>
      </c>
      <c r="U88" s="30">
        <v>0</v>
      </c>
      <c r="V88" s="31">
        <f t="shared" si="94"/>
        <v>13980</v>
      </c>
      <c r="W88" s="31">
        <f t="shared" si="95"/>
        <v>13587</v>
      </c>
      <c r="X88" s="31">
        <f t="shared" si="91"/>
        <v>13980</v>
      </c>
      <c r="Y88" s="30">
        <f t="shared" si="79"/>
        <v>1630</v>
      </c>
      <c r="Z88" s="30">
        <f t="shared" si="96"/>
        <v>105</v>
      </c>
      <c r="AA88" s="30">
        <v>0</v>
      </c>
      <c r="AB88" s="30">
        <v>5000</v>
      </c>
      <c r="AC88" s="30">
        <v>0</v>
      </c>
      <c r="AD88" s="30">
        <f t="shared" si="97"/>
        <v>6735</v>
      </c>
      <c r="AE88" s="30">
        <f t="shared" si="98"/>
        <v>7245</v>
      </c>
      <c r="AF88" s="34" t="s">
        <v>38</v>
      </c>
      <c r="AG88" s="190">
        <v>44154</v>
      </c>
      <c r="AI88" s="52">
        <v>51</v>
      </c>
      <c r="AJ88" s="16">
        <v>286</v>
      </c>
      <c r="AK88" s="16">
        <f t="shared" si="99"/>
        <v>13980</v>
      </c>
      <c r="AL88" s="120">
        <f t="shared" si="100"/>
        <v>0</v>
      </c>
    </row>
    <row r="89" spans="1:42" s="142" customFormat="1" ht="39" customHeight="1">
      <c r="A89" s="164">
        <v>80</v>
      </c>
      <c r="B89" s="21">
        <v>12860</v>
      </c>
      <c r="C89" s="23" t="s">
        <v>331</v>
      </c>
      <c r="D89" s="23" t="s">
        <v>329</v>
      </c>
      <c r="E89" s="22" t="s">
        <v>212</v>
      </c>
      <c r="F89" s="118">
        <v>1115738804</v>
      </c>
      <c r="G89" s="164">
        <v>11889</v>
      </c>
      <c r="H89" s="131" t="s">
        <v>332</v>
      </c>
      <c r="I89" s="110">
        <v>16200</v>
      </c>
      <c r="J89" s="108">
        <v>0</v>
      </c>
      <c r="K89" s="108">
        <v>0</v>
      </c>
      <c r="L89" s="108">
        <v>0</v>
      </c>
      <c r="M89" s="12">
        <f t="shared" si="76"/>
        <v>16200</v>
      </c>
      <c r="N89" s="12">
        <v>31</v>
      </c>
      <c r="O89" s="16">
        <v>0</v>
      </c>
      <c r="P89" s="30">
        <f t="shared" si="83"/>
        <v>16200</v>
      </c>
      <c r="Q89" s="30">
        <f t="shared" si="84"/>
        <v>0</v>
      </c>
      <c r="R89" s="30">
        <f t="shared" si="85"/>
        <v>0</v>
      </c>
      <c r="S89" s="30">
        <f t="shared" si="86"/>
        <v>0</v>
      </c>
      <c r="T89" s="30">
        <f t="shared" si="82"/>
        <v>2580</v>
      </c>
      <c r="U89" s="30">
        <v>0</v>
      </c>
      <c r="V89" s="31">
        <f t="shared" si="94"/>
        <v>18780</v>
      </c>
      <c r="W89" s="31">
        <f t="shared" si="95"/>
        <v>15000</v>
      </c>
      <c r="X89" s="31">
        <f t="shared" si="91"/>
        <v>18780</v>
      </c>
      <c r="Y89" s="30">
        <f t="shared" si="79"/>
        <v>1800</v>
      </c>
      <c r="Z89" s="30">
        <f t="shared" si="96"/>
        <v>141</v>
      </c>
      <c r="AA89" s="30">
        <v>0</v>
      </c>
      <c r="AB89" s="30">
        <v>5000</v>
      </c>
      <c r="AC89" s="30">
        <v>0</v>
      </c>
      <c r="AD89" s="30">
        <f t="shared" si="97"/>
        <v>6941</v>
      </c>
      <c r="AE89" s="30">
        <f t="shared" si="98"/>
        <v>11839</v>
      </c>
      <c r="AF89" s="34" t="s">
        <v>38</v>
      </c>
      <c r="AG89" s="190">
        <v>44154</v>
      </c>
      <c r="AI89" s="52">
        <v>69</v>
      </c>
      <c r="AJ89" s="16">
        <v>378</v>
      </c>
      <c r="AK89" s="16">
        <f t="shared" si="99"/>
        <v>18780</v>
      </c>
      <c r="AL89" s="120">
        <f t="shared" si="100"/>
        <v>0</v>
      </c>
    </row>
    <row r="90" spans="1:42" s="42" customFormat="1" ht="30.6" customHeight="1">
      <c r="A90" s="13">
        <v>81</v>
      </c>
      <c r="B90" s="16" t="s">
        <v>52</v>
      </c>
      <c r="C90" s="12" t="s">
        <v>52</v>
      </c>
      <c r="D90" s="12" t="s">
        <v>53</v>
      </c>
      <c r="E90" s="12" t="s">
        <v>76</v>
      </c>
      <c r="F90" s="17">
        <v>1113926504</v>
      </c>
      <c r="G90" s="17">
        <v>804</v>
      </c>
      <c r="H90" s="149" t="s">
        <v>77</v>
      </c>
      <c r="I90" s="28">
        <v>18000</v>
      </c>
      <c r="J90" s="28">
        <v>0</v>
      </c>
      <c r="K90" s="28">
        <v>0</v>
      </c>
      <c r="L90" s="28">
        <v>0</v>
      </c>
      <c r="M90" s="28">
        <f t="shared" ref="M90:M93" si="101">I90+J90+K90+L90</f>
        <v>18000</v>
      </c>
      <c r="N90" s="17">
        <v>31</v>
      </c>
      <c r="O90" s="17">
        <v>0</v>
      </c>
      <c r="P90" s="28">
        <f>ROUND(I90/31*N90,0)</f>
        <v>18000</v>
      </c>
      <c r="Q90" s="28">
        <f>ROUND(J90/31*N90,0)</f>
        <v>0</v>
      </c>
      <c r="R90" s="28">
        <f>ROUND(K90/31*N90,0)</f>
        <v>0</v>
      </c>
      <c r="S90" s="28">
        <v>0</v>
      </c>
      <c r="T90" s="28">
        <v>0</v>
      </c>
      <c r="U90" s="28">
        <v>0</v>
      </c>
      <c r="V90" s="28">
        <f t="shared" ref="V90:V93" si="102">P90+Q90+R90+S90+T90+U90</f>
        <v>18000</v>
      </c>
      <c r="W90" s="28">
        <f t="shared" ref="W90:W93" si="103">IF(P90&gt;15000,15000,P90)</f>
        <v>15000</v>
      </c>
      <c r="X90" s="28">
        <f t="shared" ref="X90:X93" si="104">V90</f>
        <v>18000</v>
      </c>
      <c r="Y90" s="28">
        <f t="shared" ref="Y90:Y153" si="105">ROUND(W90*12%,0)</f>
        <v>1800</v>
      </c>
      <c r="Z90" s="28">
        <f>CEILING(X90*0.75%,1)</f>
        <v>135</v>
      </c>
      <c r="AA90" s="38">
        <v>0</v>
      </c>
      <c r="AB90" s="28">
        <v>0</v>
      </c>
      <c r="AC90" s="28">
        <v>0</v>
      </c>
      <c r="AD90" s="28">
        <f t="shared" ref="AD90:AD93" si="106">+Y90+Z90+AA90+AB90+AC90</f>
        <v>1935</v>
      </c>
      <c r="AE90" s="28">
        <f t="shared" ref="AE90:AE101" si="107">V90-AD90</f>
        <v>16065</v>
      </c>
      <c r="AF90" s="52" t="s">
        <v>879</v>
      </c>
      <c r="AG90" s="47">
        <v>44144</v>
      </c>
      <c r="AH90" s="56"/>
      <c r="AI90" s="56"/>
      <c r="AJ90" s="56"/>
      <c r="AK90" s="56"/>
      <c r="AL90" s="56"/>
      <c r="AM90" s="56"/>
      <c r="AN90" s="56"/>
      <c r="AO90" s="56"/>
      <c r="AP90" s="57"/>
    </row>
    <row r="91" spans="1:42" s="42" customFormat="1" ht="30.6" customHeight="1">
      <c r="A91" s="164">
        <v>82</v>
      </c>
      <c r="B91" s="16" t="s">
        <v>52</v>
      </c>
      <c r="C91" s="12" t="s">
        <v>50</v>
      </c>
      <c r="D91" s="12" t="s">
        <v>54</v>
      </c>
      <c r="E91" s="12" t="s">
        <v>76</v>
      </c>
      <c r="F91" s="17">
        <v>1113926371</v>
      </c>
      <c r="G91" s="17">
        <v>802</v>
      </c>
      <c r="H91" s="149" t="s">
        <v>78</v>
      </c>
      <c r="I91" s="28">
        <v>18000</v>
      </c>
      <c r="J91" s="28">
        <v>0</v>
      </c>
      <c r="K91" s="28">
        <v>0</v>
      </c>
      <c r="L91" s="28">
        <v>0</v>
      </c>
      <c r="M91" s="28">
        <f t="shared" si="101"/>
        <v>18000</v>
      </c>
      <c r="N91" s="17">
        <v>31</v>
      </c>
      <c r="O91" s="17">
        <v>0</v>
      </c>
      <c r="P91" s="28">
        <f t="shared" ref="P91:P154" si="108">ROUND(I91/31*N91,0)</f>
        <v>18000</v>
      </c>
      <c r="Q91" s="28">
        <f t="shared" ref="Q91:Q154" si="109">ROUND(J91/31*N91,0)</f>
        <v>0</v>
      </c>
      <c r="R91" s="28">
        <f t="shared" ref="R91:R154" si="110">ROUND(K91/31*N91,0)</f>
        <v>0</v>
      </c>
      <c r="S91" s="28">
        <v>0</v>
      </c>
      <c r="T91" s="28">
        <v>0</v>
      </c>
      <c r="U91" s="28">
        <v>0</v>
      </c>
      <c r="V91" s="28">
        <f t="shared" si="102"/>
        <v>18000</v>
      </c>
      <c r="W91" s="28">
        <f t="shared" si="103"/>
        <v>15000</v>
      </c>
      <c r="X91" s="28">
        <f t="shared" si="104"/>
        <v>18000</v>
      </c>
      <c r="Y91" s="28">
        <f t="shared" si="105"/>
        <v>1800</v>
      </c>
      <c r="Z91" s="28">
        <f t="shared" ref="Z91:Z145" si="111">CEILING(X91*0.75%,1)</f>
        <v>135</v>
      </c>
      <c r="AA91" s="38">
        <v>0</v>
      </c>
      <c r="AB91" s="28">
        <v>0</v>
      </c>
      <c r="AC91" s="28">
        <v>0</v>
      </c>
      <c r="AD91" s="28">
        <f t="shared" si="106"/>
        <v>1935</v>
      </c>
      <c r="AE91" s="28">
        <f t="shared" si="107"/>
        <v>16065</v>
      </c>
      <c r="AF91" s="52" t="s">
        <v>879</v>
      </c>
      <c r="AG91" s="47">
        <v>44144</v>
      </c>
      <c r="AH91" s="56"/>
      <c r="AI91" s="56"/>
      <c r="AJ91" s="56"/>
      <c r="AK91" s="56"/>
      <c r="AL91" s="56"/>
      <c r="AM91" s="56"/>
      <c r="AN91" s="56"/>
      <c r="AO91" s="56"/>
      <c r="AP91" s="57"/>
    </row>
    <row r="92" spans="1:42" s="151" customFormat="1" ht="30.6" customHeight="1">
      <c r="A92" s="164">
        <v>83</v>
      </c>
      <c r="B92" s="141" t="s">
        <v>52</v>
      </c>
      <c r="C92" s="226" t="s">
        <v>55</v>
      </c>
      <c r="D92" s="226" t="s">
        <v>56</v>
      </c>
      <c r="E92" s="226" t="s">
        <v>79</v>
      </c>
      <c r="F92" s="225">
        <v>1114227792</v>
      </c>
      <c r="G92" s="213">
        <v>11729</v>
      </c>
      <c r="H92" s="223" t="s">
        <v>80</v>
      </c>
      <c r="I92" s="212">
        <v>18000</v>
      </c>
      <c r="J92" s="212">
        <v>0</v>
      </c>
      <c r="K92" s="212">
        <v>0</v>
      </c>
      <c r="L92" s="212">
        <v>0</v>
      </c>
      <c r="M92" s="212">
        <f t="shared" si="101"/>
        <v>18000</v>
      </c>
      <c r="N92" s="213">
        <v>0</v>
      </c>
      <c r="O92" s="213">
        <v>0</v>
      </c>
      <c r="P92" s="212">
        <f t="shared" si="108"/>
        <v>0</v>
      </c>
      <c r="Q92" s="212">
        <f t="shared" si="109"/>
        <v>0</v>
      </c>
      <c r="R92" s="212">
        <f t="shared" si="110"/>
        <v>0</v>
      </c>
      <c r="S92" s="212">
        <v>0</v>
      </c>
      <c r="T92" s="212">
        <v>0</v>
      </c>
      <c r="U92" s="212">
        <v>0</v>
      </c>
      <c r="V92" s="212">
        <f t="shared" si="102"/>
        <v>0</v>
      </c>
      <c r="W92" s="212">
        <f t="shared" si="103"/>
        <v>0</v>
      </c>
      <c r="X92" s="212">
        <f t="shared" si="104"/>
        <v>0</v>
      </c>
      <c r="Y92" s="212">
        <f t="shared" si="105"/>
        <v>0</v>
      </c>
      <c r="Z92" s="212">
        <f t="shared" si="111"/>
        <v>0</v>
      </c>
      <c r="AA92" s="214">
        <v>0</v>
      </c>
      <c r="AB92" s="212">
        <v>0</v>
      </c>
      <c r="AC92" s="212">
        <v>0</v>
      </c>
      <c r="AD92" s="212">
        <f t="shared" si="106"/>
        <v>0</v>
      </c>
      <c r="AE92" s="212">
        <f t="shared" si="107"/>
        <v>0</v>
      </c>
      <c r="AF92" s="194"/>
      <c r="AG92" s="215"/>
      <c r="AH92" s="216"/>
      <c r="AI92" s="216"/>
      <c r="AJ92" s="216"/>
      <c r="AK92" s="216"/>
      <c r="AL92" s="216"/>
      <c r="AM92" s="216"/>
      <c r="AN92" s="216"/>
      <c r="AO92" s="216"/>
      <c r="AP92" s="217"/>
    </row>
    <row r="93" spans="1:42" s="42" customFormat="1" ht="30.6" customHeight="1">
      <c r="A93" s="13">
        <v>84</v>
      </c>
      <c r="B93" s="16" t="s">
        <v>52</v>
      </c>
      <c r="C93" s="12" t="s">
        <v>57</v>
      </c>
      <c r="D93" s="12" t="s">
        <v>58</v>
      </c>
      <c r="E93" s="12" t="s">
        <v>79</v>
      </c>
      <c r="F93" s="14">
        <v>1113921683</v>
      </c>
      <c r="G93" s="14">
        <v>1347</v>
      </c>
      <c r="H93" s="149" t="s">
        <v>81</v>
      </c>
      <c r="I93" s="28">
        <v>14900</v>
      </c>
      <c r="J93" s="28">
        <v>0</v>
      </c>
      <c r="K93" s="28">
        <v>0</v>
      </c>
      <c r="L93" s="28">
        <v>0</v>
      </c>
      <c r="M93" s="28">
        <f t="shared" si="101"/>
        <v>14900</v>
      </c>
      <c r="N93" s="17">
        <v>20</v>
      </c>
      <c r="O93" s="17">
        <v>0</v>
      </c>
      <c r="P93" s="28">
        <f t="shared" si="108"/>
        <v>9613</v>
      </c>
      <c r="Q93" s="28">
        <f t="shared" si="109"/>
        <v>0</v>
      </c>
      <c r="R93" s="28">
        <f t="shared" si="110"/>
        <v>0</v>
      </c>
      <c r="S93" s="28">
        <v>0</v>
      </c>
      <c r="T93" s="28">
        <v>0</v>
      </c>
      <c r="U93" s="28">
        <v>0</v>
      </c>
      <c r="V93" s="28">
        <f t="shared" si="102"/>
        <v>9613</v>
      </c>
      <c r="W93" s="28">
        <f t="shared" si="103"/>
        <v>9613</v>
      </c>
      <c r="X93" s="28">
        <f t="shared" si="104"/>
        <v>9613</v>
      </c>
      <c r="Y93" s="28">
        <f t="shared" si="105"/>
        <v>1154</v>
      </c>
      <c r="Z93" s="28">
        <f t="shared" si="111"/>
        <v>73</v>
      </c>
      <c r="AA93" s="38">
        <v>0</v>
      </c>
      <c r="AB93" s="28">
        <v>0</v>
      </c>
      <c r="AC93" s="28">
        <v>0</v>
      </c>
      <c r="AD93" s="28">
        <f t="shared" si="106"/>
        <v>1227</v>
      </c>
      <c r="AE93" s="28">
        <f t="shared" si="107"/>
        <v>8386</v>
      </c>
      <c r="AF93" s="34"/>
      <c r="AG93" s="47"/>
      <c r="AH93" s="56"/>
      <c r="AI93" s="56"/>
      <c r="AJ93" s="56"/>
      <c r="AK93" s="56"/>
      <c r="AL93" s="56"/>
      <c r="AM93" s="56"/>
      <c r="AN93" s="56"/>
      <c r="AO93" s="56"/>
      <c r="AP93" s="57"/>
    </row>
    <row r="94" spans="1:42" s="42" customFormat="1" ht="30.6" customHeight="1">
      <c r="A94" s="164">
        <v>85</v>
      </c>
      <c r="B94" s="16" t="s">
        <v>52</v>
      </c>
      <c r="C94" s="23" t="s">
        <v>59</v>
      </c>
      <c r="D94" s="23" t="s">
        <v>53</v>
      </c>
      <c r="E94" s="12" t="s">
        <v>82</v>
      </c>
      <c r="F94" s="17">
        <v>1114180388</v>
      </c>
      <c r="G94" s="17">
        <v>1010</v>
      </c>
      <c r="H94" s="149" t="s">
        <v>83</v>
      </c>
      <c r="I94" s="28">
        <v>14900</v>
      </c>
      <c r="J94" s="28">
        <v>0</v>
      </c>
      <c r="K94" s="28">
        <v>0</v>
      </c>
      <c r="L94" s="28">
        <v>0</v>
      </c>
      <c r="M94" s="28">
        <f>I94+J94+K94+L94</f>
        <v>14900</v>
      </c>
      <c r="N94" s="17">
        <v>0</v>
      </c>
      <c r="O94" s="17">
        <v>0</v>
      </c>
      <c r="P94" s="28">
        <f t="shared" si="108"/>
        <v>0</v>
      </c>
      <c r="Q94" s="28">
        <f t="shared" si="109"/>
        <v>0</v>
      </c>
      <c r="R94" s="28">
        <f t="shared" si="110"/>
        <v>0</v>
      </c>
      <c r="S94" s="28">
        <v>0</v>
      </c>
      <c r="T94" s="28">
        <v>0</v>
      </c>
      <c r="U94" s="28">
        <v>0</v>
      </c>
      <c r="V94" s="28">
        <f>P94+Q94+R94+S94+T94+U94</f>
        <v>0</v>
      </c>
      <c r="W94" s="28">
        <f>IF(P94&gt;15000,15000,P94)</f>
        <v>0</v>
      </c>
      <c r="X94" s="28">
        <f>V94</f>
        <v>0</v>
      </c>
      <c r="Y94" s="28">
        <f t="shared" si="105"/>
        <v>0</v>
      </c>
      <c r="Z94" s="28">
        <f t="shared" si="111"/>
        <v>0</v>
      </c>
      <c r="AA94" s="38">
        <v>0</v>
      </c>
      <c r="AB94" s="28">
        <v>0</v>
      </c>
      <c r="AC94" s="28">
        <v>0</v>
      </c>
      <c r="AD94" s="28">
        <f>+Y94+Z94+AA94+AB94+AC94</f>
        <v>0</v>
      </c>
      <c r="AE94" s="28">
        <f t="shared" si="107"/>
        <v>0</v>
      </c>
      <c r="AF94" s="34"/>
      <c r="AG94" s="47"/>
      <c r="AH94" s="56"/>
      <c r="AI94" s="56"/>
      <c r="AJ94" s="56"/>
      <c r="AK94" s="56"/>
      <c r="AL94" s="56"/>
      <c r="AM94" s="56"/>
      <c r="AN94" s="56"/>
      <c r="AO94" s="56"/>
      <c r="AP94" s="57"/>
    </row>
    <row r="95" spans="1:42" s="42" customFormat="1" ht="30.6" customHeight="1">
      <c r="A95" s="164">
        <v>86</v>
      </c>
      <c r="B95" s="16" t="s">
        <v>52</v>
      </c>
      <c r="C95" s="23" t="s">
        <v>60</v>
      </c>
      <c r="D95" s="23" t="s">
        <v>61</v>
      </c>
      <c r="E95" s="12" t="s">
        <v>82</v>
      </c>
      <c r="F95" s="13">
        <v>1114385729</v>
      </c>
      <c r="G95" s="14">
        <v>1149</v>
      </c>
      <c r="H95" s="149" t="s">
        <v>84</v>
      </c>
      <c r="I95" s="28">
        <v>14900</v>
      </c>
      <c r="J95" s="28">
        <v>0</v>
      </c>
      <c r="K95" s="28">
        <v>0</v>
      </c>
      <c r="L95" s="28">
        <v>0</v>
      </c>
      <c r="M95" s="28">
        <f>I95+J95+K95+L95</f>
        <v>14900</v>
      </c>
      <c r="N95" s="17">
        <v>0</v>
      </c>
      <c r="O95" s="17">
        <v>0</v>
      </c>
      <c r="P95" s="28">
        <f t="shared" si="108"/>
        <v>0</v>
      </c>
      <c r="Q95" s="28">
        <f t="shared" si="109"/>
        <v>0</v>
      </c>
      <c r="R95" s="28">
        <f t="shared" si="110"/>
        <v>0</v>
      </c>
      <c r="S95" s="28">
        <v>0</v>
      </c>
      <c r="T95" s="28">
        <v>0</v>
      </c>
      <c r="U95" s="28">
        <v>0</v>
      </c>
      <c r="V95" s="28">
        <f>P95+Q95+R95+S95+T95+U95</f>
        <v>0</v>
      </c>
      <c r="W95" s="28">
        <f>IF(P95&gt;15000,15000,P95)</f>
        <v>0</v>
      </c>
      <c r="X95" s="28">
        <f>V95</f>
        <v>0</v>
      </c>
      <c r="Y95" s="28">
        <f t="shared" si="105"/>
        <v>0</v>
      </c>
      <c r="Z95" s="28">
        <f t="shared" si="111"/>
        <v>0</v>
      </c>
      <c r="AA95" s="38">
        <v>0</v>
      </c>
      <c r="AB95" s="28">
        <v>0</v>
      </c>
      <c r="AC95" s="28">
        <v>0</v>
      </c>
      <c r="AD95" s="28">
        <f>+Y95+Z95+AA95+AB95+AC95</f>
        <v>0</v>
      </c>
      <c r="AE95" s="28">
        <f t="shared" si="107"/>
        <v>0</v>
      </c>
      <c r="AF95" s="77"/>
      <c r="AG95" s="47"/>
      <c r="AH95" s="56"/>
      <c r="AI95" s="56"/>
      <c r="AJ95" s="56"/>
      <c r="AK95" s="56"/>
      <c r="AL95" s="56"/>
      <c r="AM95" s="56"/>
      <c r="AN95" s="56"/>
      <c r="AO95" s="56"/>
      <c r="AP95" s="57"/>
    </row>
    <row r="96" spans="1:42" s="42" customFormat="1" ht="30.6" customHeight="1">
      <c r="A96" s="13">
        <v>87</v>
      </c>
      <c r="B96" s="16" t="s">
        <v>52</v>
      </c>
      <c r="C96" s="23" t="s">
        <v>62</v>
      </c>
      <c r="D96" s="91" t="s">
        <v>61</v>
      </c>
      <c r="E96" s="12" t="s">
        <v>82</v>
      </c>
      <c r="F96" s="62">
        <v>1113921669</v>
      </c>
      <c r="G96" s="14">
        <v>11733</v>
      </c>
      <c r="H96" s="119" t="s">
        <v>85</v>
      </c>
      <c r="I96" s="28">
        <v>14900</v>
      </c>
      <c r="J96" s="28">
        <v>0</v>
      </c>
      <c r="K96" s="28">
        <v>0</v>
      </c>
      <c r="L96" s="28">
        <v>0</v>
      </c>
      <c r="M96" s="28">
        <f>I96+J96+K96+L96</f>
        <v>14900</v>
      </c>
      <c r="N96" s="17">
        <v>20</v>
      </c>
      <c r="O96" s="17">
        <v>0</v>
      </c>
      <c r="P96" s="28">
        <f t="shared" si="108"/>
        <v>9613</v>
      </c>
      <c r="Q96" s="28">
        <f t="shared" si="109"/>
        <v>0</v>
      </c>
      <c r="R96" s="28">
        <f t="shared" si="110"/>
        <v>0</v>
      </c>
      <c r="S96" s="28">
        <v>0</v>
      </c>
      <c r="T96" s="28">
        <v>0</v>
      </c>
      <c r="U96" s="28">
        <v>0</v>
      </c>
      <c r="V96" s="28">
        <f>P96+Q96+R96+S96+T96+U96</f>
        <v>9613</v>
      </c>
      <c r="W96" s="28">
        <f>IF(P96&gt;15000,15000,P96)</f>
        <v>9613</v>
      </c>
      <c r="X96" s="28">
        <f>V96</f>
        <v>9613</v>
      </c>
      <c r="Y96" s="28">
        <f t="shared" si="105"/>
        <v>1154</v>
      </c>
      <c r="Z96" s="28">
        <f t="shared" si="111"/>
        <v>73</v>
      </c>
      <c r="AA96" s="38">
        <v>0</v>
      </c>
      <c r="AB96" s="28">
        <v>0</v>
      </c>
      <c r="AC96" s="28">
        <v>0</v>
      </c>
      <c r="AD96" s="28">
        <f>+Y96+Z96+AA96+AB96+AC96</f>
        <v>1227</v>
      </c>
      <c r="AE96" s="28">
        <f t="shared" si="107"/>
        <v>8386</v>
      </c>
      <c r="AF96" s="34"/>
      <c r="AG96" s="47"/>
      <c r="AH96" s="56"/>
      <c r="AI96" s="56"/>
      <c r="AJ96" s="56"/>
      <c r="AK96" s="56"/>
      <c r="AL96" s="56"/>
      <c r="AM96" s="56"/>
      <c r="AN96" s="56"/>
      <c r="AO96" s="56"/>
      <c r="AP96" s="57"/>
    </row>
    <row r="97" spans="1:42" s="42" customFormat="1" ht="30.6" customHeight="1">
      <c r="A97" s="164">
        <v>88</v>
      </c>
      <c r="B97" s="16" t="s">
        <v>52</v>
      </c>
      <c r="C97" s="23" t="s">
        <v>63</v>
      </c>
      <c r="D97" s="23" t="s">
        <v>61</v>
      </c>
      <c r="E97" s="12" t="s">
        <v>82</v>
      </c>
      <c r="F97" s="100">
        <v>1115513535</v>
      </c>
      <c r="G97" s="14">
        <v>11751</v>
      </c>
      <c r="H97" s="119" t="s">
        <v>86</v>
      </c>
      <c r="I97" s="28">
        <v>14900</v>
      </c>
      <c r="J97" s="28">
        <v>0</v>
      </c>
      <c r="K97" s="28">
        <v>0</v>
      </c>
      <c r="L97" s="28">
        <v>0</v>
      </c>
      <c r="M97" s="28">
        <f t="shared" ref="M97:M105" si="112">I97+J97+K97+L97</f>
        <v>14900</v>
      </c>
      <c r="N97" s="17">
        <v>20</v>
      </c>
      <c r="O97" s="17">
        <v>0</v>
      </c>
      <c r="P97" s="28">
        <f t="shared" si="108"/>
        <v>9613</v>
      </c>
      <c r="Q97" s="28">
        <f t="shared" si="109"/>
        <v>0</v>
      </c>
      <c r="R97" s="28">
        <f t="shared" si="110"/>
        <v>0</v>
      </c>
      <c r="S97" s="28">
        <v>0</v>
      </c>
      <c r="T97" s="28">
        <v>0</v>
      </c>
      <c r="U97" s="28">
        <v>0</v>
      </c>
      <c r="V97" s="28">
        <f>P97+Q97+R97+S97+T97+U97</f>
        <v>9613</v>
      </c>
      <c r="W97" s="28">
        <f>IF(P97&gt;15000,15000,P97)</f>
        <v>9613</v>
      </c>
      <c r="X97" s="28">
        <f>V97</f>
        <v>9613</v>
      </c>
      <c r="Y97" s="28">
        <f t="shared" si="105"/>
        <v>1154</v>
      </c>
      <c r="Z97" s="28">
        <f t="shared" si="111"/>
        <v>73</v>
      </c>
      <c r="AA97" s="38">
        <v>0</v>
      </c>
      <c r="AB97" s="28">
        <v>0</v>
      </c>
      <c r="AC97" s="28">
        <v>0</v>
      </c>
      <c r="AD97" s="28">
        <f>+Y97+Z97+AA97+AB97+AC97</f>
        <v>1227</v>
      </c>
      <c r="AE97" s="28">
        <f t="shared" si="107"/>
        <v>8386</v>
      </c>
      <c r="AF97" s="77"/>
      <c r="AG97" s="47"/>
      <c r="AH97" s="56"/>
      <c r="AI97" s="56"/>
      <c r="AJ97" s="56"/>
      <c r="AK97" s="56"/>
      <c r="AL97" s="56"/>
      <c r="AM97" s="56"/>
      <c r="AN97" s="56"/>
      <c r="AO97" s="56"/>
      <c r="AP97" s="57"/>
    </row>
    <row r="98" spans="1:42" s="42" customFormat="1" ht="30.6" customHeight="1">
      <c r="A98" s="164">
        <v>89</v>
      </c>
      <c r="B98" s="16" t="s">
        <v>52</v>
      </c>
      <c r="C98" s="23" t="s">
        <v>64</v>
      </c>
      <c r="D98" s="23" t="s">
        <v>65</v>
      </c>
      <c r="E98" s="12" t="s">
        <v>82</v>
      </c>
      <c r="F98" s="100">
        <v>1115513728</v>
      </c>
      <c r="G98" s="14">
        <v>11754</v>
      </c>
      <c r="H98" s="119" t="s">
        <v>87</v>
      </c>
      <c r="I98" s="28">
        <v>14900</v>
      </c>
      <c r="J98" s="28">
        <v>0</v>
      </c>
      <c r="K98" s="28">
        <v>0</v>
      </c>
      <c r="L98" s="28">
        <v>0</v>
      </c>
      <c r="M98" s="28">
        <f t="shared" si="112"/>
        <v>14900</v>
      </c>
      <c r="N98" s="17">
        <v>15</v>
      </c>
      <c r="O98" s="17">
        <v>0</v>
      </c>
      <c r="P98" s="28">
        <f t="shared" si="108"/>
        <v>7210</v>
      </c>
      <c r="Q98" s="28">
        <f t="shared" si="109"/>
        <v>0</v>
      </c>
      <c r="R98" s="28">
        <f t="shared" si="110"/>
        <v>0</v>
      </c>
      <c r="S98" s="28">
        <v>0</v>
      </c>
      <c r="T98" s="28">
        <v>0</v>
      </c>
      <c r="U98" s="28">
        <v>0</v>
      </c>
      <c r="V98" s="28">
        <f t="shared" ref="V98:V101" si="113">P98+Q98+R98+S98+T98+U98</f>
        <v>7210</v>
      </c>
      <c r="W98" s="28">
        <f t="shared" ref="W98:W105" si="114">IF(P98&gt;15000,15000,P98)</f>
        <v>7210</v>
      </c>
      <c r="X98" s="28">
        <f t="shared" ref="X98:X105" si="115">V98</f>
        <v>7210</v>
      </c>
      <c r="Y98" s="28">
        <f t="shared" si="105"/>
        <v>865</v>
      </c>
      <c r="Z98" s="28">
        <f t="shared" si="111"/>
        <v>55</v>
      </c>
      <c r="AA98" s="38">
        <v>0</v>
      </c>
      <c r="AB98" s="28">
        <v>0</v>
      </c>
      <c r="AC98" s="28">
        <v>0</v>
      </c>
      <c r="AD98" s="28">
        <f t="shared" ref="AD98:AD105" si="116">+Y98+Z98+AA98+AB98+AC98</f>
        <v>920</v>
      </c>
      <c r="AE98" s="28">
        <f t="shared" si="107"/>
        <v>6290</v>
      </c>
      <c r="AF98" s="77"/>
      <c r="AG98" s="47"/>
      <c r="AH98" s="56"/>
      <c r="AI98" s="56"/>
      <c r="AJ98" s="56"/>
      <c r="AK98" s="56"/>
      <c r="AL98" s="56"/>
      <c r="AM98" s="56"/>
      <c r="AN98" s="56"/>
      <c r="AO98" s="56"/>
      <c r="AP98" s="57"/>
    </row>
    <row r="99" spans="1:42" s="42" customFormat="1" ht="30.6" customHeight="1">
      <c r="A99" s="13">
        <v>90</v>
      </c>
      <c r="B99" s="16" t="s">
        <v>52</v>
      </c>
      <c r="C99" s="23" t="s">
        <v>66</v>
      </c>
      <c r="D99" s="23" t="s">
        <v>67</v>
      </c>
      <c r="E99" s="12" t="s">
        <v>82</v>
      </c>
      <c r="F99" s="122">
        <v>1115513558</v>
      </c>
      <c r="G99" s="14">
        <v>11752</v>
      </c>
      <c r="H99" s="119" t="s">
        <v>88</v>
      </c>
      <c r="I99" s="28">
        <v>14900</v>
      </c>
      <c r="J99" s="28">
        <v>0</v>
      </c>
      <c r="K99" s="28">
        <v>0</v>
      </c>
      <c r="L99" s="28">
        <v>0</v>
      </c>
      <c r="M99" s="28">
        <f t="shared" si="112"/>
        <v>14900</v>
      </c>
      <c r="N99" s="17">
        <v>20</v>
      </c>
      <c r="O99" s="17">
        <v>0</v>
      </c>
      <c r="P99" s="28">
        <f t="shared" si="108"/>
        <v>9613</v>
      </c>
      <c r="Q99" s="28">
        <f t="shared" si="109"/>
        <v>0</v>
      </c>
      <c r="R99" s="28">
        <f t="shared" si="110"/>
        <v>0</v>
      </c>
      <c r="S99" s="28">
        <v>0</v>
      </c>
      <c r="T99" s="28">
        <v>0</v>
      </c>
      <c r="U99" s="28">
        <v>0</v>
      </c>
      <c r="V99" s="28">
        <f t="shared" si="113"/>
        <v>9613</v>
      </c>
      <c r="W99" s="28">
        <f>IF(P99&gt;15000,15000,P99)</f>
        <v>9613</v>
      </c>
      <c r="X99" s="28">
        <f t="shared" si="115"/>
        <v>9613</v>
      </c>
      <c r="Y99" s="28">
        <f t="shared" si="105"/>
        <v>1154</v>
      </c>
      <c r="Z99" s="28">
        <f t="shared" si="111"/>
        <v>73</v>
      </c>
      <c r="AA99" s="38">
        <v>0</v>
      </c>
      <c r="AB99" s="28">
        <v>0</v>
      </c>
      <c r="AC99" s="28">
        <v>0</v>
      </c>
      <c r="AD99" s="28">
        <f t="shared" si="116"/>
        <v>1227</v>
      </c>
      <c r="AE99" s="28">
        <f t="shared" si="107"/>
        <v>8386</v>
      </c>
      <c r="AF99" s="78"/>
      <c r="AG99" s="47"/>
      <c r="AH99" s="56"/>
      <c r="AI99" s="56"/>
      <c r="AJ99" s="56"/>
      <c r="AK99" s="56"/>
      <c r="AL99" s="56"/>
      <c r="AM99" s="56"/>
      <c r="AN99" s="56"/>
      <c r="AO99" s="56"/>
      <c r="AP99" s="57"/>
    </row>
    <row r="100" spans="1:42" s="42" customFormat="1" ht="30.6" customHeight="1">
      <c r="A100" s="164">
        <v>91</v>
      </c>
      <c r="B100" s="16" t="s">
        <v>52</v>
      </c>
      <c r="C100" s="23" t="s">
        <v>68</v>
      </c>
      <c r="D100" s="23" t="s">
        <v>69</v>
      </c>
      <c r="E100" s="12" t="s">
        <v>82</v>
      </c>
      <c r="F100" s="100">
        <v>1115513590</v>
      </c>
      <c r="G100" s="14">
        <v>11753</v>
      </c>
      <c r="H100" s="119" t="s">
        <v>89</v>
      </c>
      <c r="I100" s="28">
        <v>14900</v>
      </c>
      <c r="J100" s="28">
        <v>0</v>
      </c>
      <c r="K100" s="28">
        <v>0</v>
      </c>
      <c r="L100" s="28">
        <v>0</v>
      </c>
      <c r="M100" s="28">
        <f t="shared" si="112"/>
        <v>14900</v>
      </c>
      <c r="N100" s="17">
        <v>0</v>
      </c>
      <c r="O100" s="17">
        <v>0</v>
      </c>
      <c r="P100" s="28">
        <f t="shared" si="108"/>
        <v>0</v>
      </c>
      <c r="Q100" s="28">
        <f t="shared" si="109"/>
        <v>0</v>
      </c>
      <c r="R100" s="28">
        <f t="shared" si="110"/>
        <v>0</v>
      </c>
      <c r="S100" s="28">
        <v>0</v>
      </c>
      <c r="T100" s="28">
        <v>0</v>
      </c>
      <c r="U100" s="28">
        <v>0</v>
      </c>
      <c r="V100" s="28">
        <f t="shared" si="113"/>
        <v>0</v>
      </c>
      <c r="W100" s="28">
        <f t="shared" si="114"/>
        <v>0</v>
      </c>
      <c r="X100" s="28">
        <f t="shared" si="115"/>
        <v>0</v>
      </c>
      <c r="Y100" s="28">
        <f t="shared" si="105"/>
        <v>0</v>
      </c>
      <c r="Z100" s="28">
        <f t="shared" si="111"/>
        <v>0</v>
      </c>
      <c r="AA100" s="38">
        <v>0</v>
      </c>
      <c r="AB100" s="28">
        <v>0</v>
      </c>
      <c r="AC100" s="28">
        <v>0</v>
      </c>
      <c r="AD100" s="28">
        <f t="shared" si="116"/>
        <v>0</v>
      </c>
      <c r="AE100" s="28">
        <f t="shared" si="107"/>
        <v>0</v>
      </c>
      <c r="AF100" s="77"/>
      <c r="AG100" s="47"/>
      <c r="AH100" s="56"/>
      <c r="AI100" s="56"/>
      <c r="AJ100" s="56"/>
      <c r="AK100" s="56"/>
      <c r="AL100" s="56"/>
      <c r="AM100" s="56"/>
      <c r="AN100" s="56"/>
      <c r="AO100" s="56"/>
      <c r="AP100" s="57"/>
    </row>
    <row r="101" spans="1:42" s="42" customFormat="1" ht="30.6" customHeight="1">
      <c r="A101" s="164">
        <v>92</v>
      </c>
      <c r="B101" s="16" t="s">
        <v>52</v>
      </c>
      <c r="C101" s="23" t="s">
        <v>70</v>
      </c>
      <c r="D101" s="23" t="s">
        <v>71</v>
      </c>
      <c r="E101" s="12" t="s">
        <v>82</v>
      </c>
      <c r="F101" s="100">
        <v>1115515927</v>
      </c>
      <c r="G101" s="14">
        <v>11765</v>
      </c>
      <c r="H101" s="119" t="s">
        <v>90</v>
      </c>
      <c r="I101" s="28">
        <v>14900</v>
      </c>
      <c r="J101" s="28">
        <v>0</v>
      </c>
      <c r="K101" s="28">
        <v>0</v>
      </c>
      <c r="L101" s="28">
        <v>0</v>
      </c>
      <c r="M101" s="28">
        <f t="shared" si="112"/>
        <v>14900</v>
      </c>
      <c r="N101" s="17">
        <v>20</v>
      </c>
      <c r="O101" s="17">
        <v>0</v>
      </c>
      <c r="P101" s="28">
        <f t="shared" si="108"/>
        <v>9613</v>
      </c>
      <c r="Q101" s="28">
        <f t="shared" si="109"/>
        <v>0</v>
      </c>
      <c r="R101" s="28">
        <f t="shared" si="110"/>
        <v>0</v>
      </c>
      <c r="S101" s="28">
        <v>0</v>
      </c>
      <c r="T101" s="28">
        <v>0</v>
      </c>
      <c r="U101" s="28">
        <v>0</v>
      </c>
      <c r="V101" s="28">
        <f t="shared" si="113"/>
        <v>9613</v>
      </c>
      <c r="W101" s="28">
        <f t="shared" si="114"/>
        <v>9613</v>
      </c>
      <c r="X101" s="28">
        <f t="shared" si="115"/>
        <v>9613</v>
      </c>
      <c r="Y101" s="28">
        <f t="shared" si="105"/>
        <v>1154</v>
      </c>
      <c r="Z101" s="28">
        <f t="shared" si="111"/>
        <v>73</v>
      </c>
      <c r="AA101" s="38">
        <v>0</v>
      </c>
      <c r="AB101" s="28">
        <v>0</v>
      </c>
      <c r="AC101" s="28">
        <v>0</v>
      </c>
      <c r="AD101" s="28">
        <f t="shared" si="116"/>
        <v>1227</v>
      </c>
      <c r="AE101" s="28">
        <f t="shared" si="107"/>
        <v>8386</v>
      </c>
      <c r="AF101" s="77"/>
      <c r="AG101" s="47"/>
      <c r="AH101" s="56"/>
      <c r="AI101" s="56"/>
      <c r="AJ101" s="56"/>
      <c r="AK101" s="56"/>
      <c r="AL101" s="56"/>
      <c r="AM101" s="56"/>
      <c r="AN101" s="56"/>
      <c r="AO101" s="56"/>
      <c r="AP101" s="57"/>
    </row>
    <row r="102" spans="1:42" s="42" customFormat="1" ht="30.6" customHeight="1">
      <c r="A102" s="13">
        <v>93</v>
      </c>
      <c r="B102" s="16" t="s">
        <v>72</v>
      </c>
      <c r="C102" s="23" t="s">
        <v>72</v>
      </c>
      <c r="D102" s="23" t="s">
        <v>51</v>
      </c>
      <c r="E102" s="12" t="s">
        <v>76</v>
      </c>
      <c r="F102" s="14">
        <v>1113369937</v>
      </c>
      <c r="G102" s="14">
        <v>11691</v>
      </c>
      <c r="H102" s="149" t="s">
        <v>91</v>
      </c>
      <c r="I102" s="28">
        <v>18000</v>
      </c>
      <c r="J102" s="28">
        <v>0</v>
      </c>
      <c r="K102" s="28">
        <v>0</v>
      </c>
      <c r="L102" s="28">
        <v>0</v>
      </c>
      <c r="M102" s="28">
        <f t="shared" si="112"/>
        <v>18000</v>
      </c>
      <c r="N102" s="17">
        <v>31</v>
      </c>
      <c r="O102" s="17">
        <v>0</v>
      </c>
      <c r="P102" s="28">
        <f t="shared" si="108"/>
        <v>18000</v>
      </c>
      <c r="Q102" s="28">
        <f t="shared" si="109"/>
        <v>0</v>
      </c>
      <c r="R102" s="28">
        <f t="shared" si="110"/>
        <v>0</v>
      </c>
      <c r="S102" s="28">
        <v>0</v>
      </c>
      <c r="T102" s="28">
        <v>0</v>
      </c>
      <c r="U102" s="28">
        <v>0</v>
      </c>
      <c r="V102" s="28">
        <f>P102+Q102+R102+S102+T102+U102</f>
        <v>18000</v>
      </c>
      <c r="W102" s="28">
        <f t="shared" si="114"/>
        <v>15000</v>
      </c>
      <c r="X102" s="28">
        <f t="shared" si="115"/>
        <v>18000</v>
      </c>
      <c r="Y102" s="28">
        <f t="shared" si="105"/>
        <v>1800</v>
      </c>
      <c r="Z102" s="28">
        <f t="shared" si="111"/>
        <v>135</v>
      </c>
      <c r="AA102" s="38">
        <v>0</v>
      </c>
      <c r="AB102" s="28">
        <v>0</v>
      </c>
      <c r="AC102" s="28">
        <v>0</v>
      </c>
      <c r="AD102" s="28">
        <f t="shared" si="116"/>
        <v>1935</v>
      </c>
      <c r="AE102" s="28">
        <f>V102-AD102</f>
        <v>16065</v>
      </c>
      <c r="AF102" s="52" t="s">
        <v>879</v>
      </c>
      <c r="AG102" s="47">
        <v>44144</v>
      </c>
      <c r="AH102" s="58"/>
      <c r="AI102" s="56"/>
      <c r="AJ102" s="56"/>
      <c r="AK102" s="56"/>
      <c r="AL102" s="59"/>
      <c r="AM102" s="56"/>
      <c r="AN102" s="56"/>
      <c r="AO102" s="56"/>
      <c r="AP102" s="57"/>
    </row>
    <row r="103" spans="1:42" s="42" customFormat="1" ht="30.6" customHeight="1">
      <c r="A103" s="164">
        <v>94</v>
      </c>
      <c r="B103" s="16" t="s">
        <v>72</v>
      </c>
      <c r="C103" s="23" t="s">
        <v>73</v>
      </c>
      <c r="D103" s="91" t="s">
        <v>74</v>
      </c>
      <c r="E103" s="12" t="s">
        <v>82</v>
      </c>
      <c r="F103" s="100">
        <v>1114833933</v>
      </c>
      <c r="G103" s="45">
        <v>11740</v>
      </c>
      <c r="H103" s="131" t="s">
        <v>92</v>
      </c>
      <c r="I103" s="28">
        <v>14900</v>
      </c>
      <c r="J103" s="28">
        <v>0</v>
      </c>
      <c r="K103" s="28">
        <v>0</v>
      </c>
      <c r="L103" s="28">
        <v>0</v>
      </c>
      <c r="M103" s="28">
        <f t="shared" si="112"/>
        <v>14900</v>
      </c>
      <c r="N103" s="17">
        <v>0</v>
      </c>
      <c r="O103" s="17">
        <v>0</v>
      </c>
      <c r="P103" s="28">
        <f t="shared" si="108"/>
        <v>0</v>
      </c>
      <c r="Q103" s="28">
        <f t="shared" si="109"/>
        <v>0</v>
      </c>
      <c r="R103" s="28">
        <f t="shared" si="110"/>
        <v>0</v>
      </c>
      <c r="S103" s="28">
        <v>0</v>
      </c>
      <c r="T103" s="28">
        <v>0</v>
      </c>
      <c r="U103" s="28">
        <v>0</v>
      </c>
      <c r="V103" s="28">
        <f t="shared" ref="V103:V105" si="117">P103+Q103+R103+S103+T103+U103</f>
        <v>0</v>
      </c>
      <c r="W103" s="28">
        <f t="shared" si="114"/>
        <v>0</v>
      </c>
      <c r="X103" s="28">
        <f t="shared" si="115"/>
        <v>0</v>
      </c>
      <c r="Y103" s="28">
        <f t="shared" si="105"/>
        <v>0</v>
      </c>
      <c r="Z103" s="28">
        <f t="shared" si="111"/>
        <v>0</v>
      </c>
      <c r="AA103" s="38">
        <v>0</v>
      </c>
      <c r="AB103" s="28">
        <v>0</v>
      </c>
      <c r="AC103" s="28">
        <v>0</v>
      </c>
      <c r="AD103" s="28">
        <f t="shared" si="116"/>
        <v>0</v>
      </c>
      <c r="AE103" s="28">
        <f t="shared" ref="AE103:AE138" si="118">V103-AD103</f>
        <v>0</v>
      </c>
      <c r="AF103" s="34"/>
      <c r="AG103" s="47"/>
      <c r="AH103" s="58"/>
      <c r="AI103" s="56"/>
      <c r="AJ103" s="56"/>
      <c r="AK103" s="56"/>
      <c r="AL103" s="59"/>
      <c r="AM103" s="56"/>
      <c r="AN103" s="56"/>
      <c r="AO103" s="56"/>
      <c r="AP103" s="57"/>
    </row>
    <row r="104" spans="1:42" s="42" customFormat="1" ht="30.6" customHeight="1">
      <c r="A104" s="164">
        <v>95</v>
      </c>
      <c r="B104" s="16" t="s">
        <v>72</v>
      </c>
      <c r="C104" s="23" t="s">
        <v>75</v>
      </c>
      <c r="D104" s="23" t="s">
        <v>72</v>
      </c>
      <c r="E104" s="12" t="s">
        <v>82</v>
      </c>
      <c r="F104" s="100">
        <v>1115514439</v>
      </c>
      <c r="G104" s="45">
        <v>11757</v>
      </c>
      <c r="H104" s="131" t="s">
        <v>93</v>
      </c>
      <c r="I104" s="28">
        <v>14900</v>
      </c>
      <c r="J104" s="28">
        <v>0</v>
      </c>
      <c r="K104" s="28">
        <v>0</v>
      </c>
      <c r="L104" s="28">
        <v>0</v>
      </c>
      <c r="M104" s="28">
        <f t="shared" si="112"/>
        <v>14900</v>
      </c>
      <c r="N104" s="17">
        <v>15</v>
      </c>
      <c r="O104" s="17">
        <v>0</v>
      </c>
      <c r="P104" s="28">
        <f t="shared" si="108"/>
        <v>7210</v>
      </c>
      <c r="Q104" s="28">
        <f t="shared" si="109"/>
        <v>0</v>
      </c>
      <c r="R104" s="28">
        <f t="shared" si="110"/>
        <v>0</v>
      </c>
      <c r="S104" s="28">
        <v>0</v>
      </c>
      <c r="T104" s="28">
        <v>0</v>
      </c>
      <c r="U104" s="28">
        <v>0</v>
      </c>
      <c r="V104" s="28">
        <f t="shared" si="117"/>
        <v>7210</v>
      </c>
      <c r="W104" s="28">
        <f t="shared" si="114"/>
        <v>7210</v>
      </c>
      <c r="X104" s="28">
        <f t="shared" si="115"/>
        <v>7210</v>
      </c>
      <c r="Y104" s="28">
        <f t="shared" si="105"/>
        <v>865</v>
      </c>
      <c r="Z104" s="28">
        <f t="shared" si="111"/>
        <v>55</v>
      </c>
      <c r="AA104" s="38">
        <v>0</v>
      </c>
      <c r="AB104" s="28">
        <v>0</v>
      </c>
      <c r="AC104" s="28">
        <v>0</v>
      </c>
      <c r="AD104" s="28">
        <f t="shared" si="116"/>
        <v>920</v>
      </c>
      <c r="AE104" s="28">
        <f t="shared" si="118"/>
        <v>6290</v>
      </c>
      <c r="AF104" s="52" t="s">
        <v>879</v>
      </c>
      <c r="AG104" s="47">
        <v>44144</v>
      </c>
      <c r="AH104" s="58"/>
      <c r="AI104" s="56"/>
      <c r="AJ104" s="56"/>
      <c r="AK104" s="56"/>
      <c r="AL104" s="59"/>
      <c r="AM104" s="56"/>
      <c r="AN104" s="56"/>
      <c r="AO104" s="56"/>
      <c r="AP104" s="57"/>
    </row>
    <row r="105" spans="1:42" s="42" customFormat="1" ht="30.6" customHeight="1">
      <c r="A105" s="13">
        <v>96</v>
      </c>
      <c r="B105" s="45" t="s">
        <v>333</v>
      </c>
      <c r="C105" s="23" t="s">
        <v>333</v>
      </c>
      <c r="D105" s="23" t="s">
        <v>334</v>
      </c>
      <c r="E105" s="12" t="s">
        <v>76</v>
      </c>
      <c r="F105" s="16">
        <v>1113935375</v>
      </c>
      <c r="G105" s="14">
        <v>11585</v>
      </c>
      <c r="H105" s="150" t="s">
        <v>335</v>
      </c>
      <c r="I105" s="218">
        <v>18000</v>
      </c>
      <c r="J105" s="28">
        <v>0</v>
      </c>
      <c r="K105" s="28">
        <v>0</v>
      </c>
      <c r="L105" s="28">
        <v>0</v>
      </c>
      <c r="M105" s="28">
        <f t="shared" si="112"/>
        <v>18000</v>
      </c>
      <c r="N105" s="17">
        <v>31</v>
      </c>
      <c r="O105" s="17">
        <v>0</v>
      </c>
      <c r="P105" s="28">
        <f t="shared" si="108"/>
        <v>18000</v>
      </c>
      <c r="Q105" s="28">
        <f t="shared" si="109"/>
        <v>0</v>
      </c>
      <c r="R105" s="28">
        <f t="shared" si="110"/>
        <v>0</v>
      </c>
      <c r="S105" s="28">
        <v>0</v>
      </c>
      <c r="T105" s="28">
        <v>0</v>
      </c>
      <c r="U105" s="28">
        <v>0</v>
      </c>
      <c r="V105" s="28">
        <f t="shared" si="117"/>
        <v>18000</v>
      </c>
      <c r="W105" s="28">
        <f t="shared" si="114"/>
        <v>15000</v>
      </c>
      <c r="X105" s="28">
        <f t="shared" si="115"/>
        <v>18000</v>
      </c>
      <c r="Y105" s="28">
        <f t="shared" si="105"/>
        <v>1800</v>
      </c>
      <c r="Z105" s="28">
        <f t="shared" si="111"/>
        <v>135</v>
      </c>
      <c r="AA105" s="38">
        <v>0</v>
      </c>
      <c r="AB105" s="28"/>
      <c r="AC105" s="28">
        <v>0</v>
      </c>
      <c r="AD105" s="28">
        <f t="shared" si="116"/>
        <v>1935</v>
      </c>
      <c r="AE105" s="28">
        <f t="shared" si="118"/>
        <v>16065</v>
      </c>
      <c r="AF105" s="52" t="s">
        <v>879</v>
      </c>
      <c r="AG105" s="47">
        <v>44144</v>
      </c>
      <c r="AH105" s="56"/>
      <c r="AI105" s="56"/>
      <c r="AJ105" s="56"/>
      <c r="AK105" s="56"/>
      <c r="AL105" s="56"/>
      <c r="AM105" s="56"/>
      <c r="AN105" s="56"/>
      <c r="AO105" s="56"/>
      <c r="AP105" s="57"/>
    </row>
    <row r="106" spans="1:42" s="42" customFormat="1" ht="30.6" customHeight="1">
      <c r="A106" s="164">
        <v>97</v>
      </c>
      <c r="B106" s="45" t="s">
        <v>333</v>
      </c>
      <c r="C106" s="23" t="s">
        <v>336</v>
      </c>
      <c r="D106" s="23" t="s">
        <v>337</v>
      </c>
      <c r="E106" s="12" t="s">
        <v>82</v>
      </c>
      <c r="F106" s="14">
        <v>1113619893</v>
      </c>
      <c r="G106" s="14">
        <v>1404</v>
      </c>
      <c r="H106" s="149" t="s">
        <v>338</v>
      </c>
      <c r="I106" s="28">
        <v>14900</v>
      </c>
      <c r="J106" s="28">
        <v>0</v>
      </c>
      <c r="K106" s="28">
        <v>0</v>
      </c>
      <c r="L106" s="28">
        <v>0</v>
      </c>
      <c r="M106" s="28">
        <f>I106+J106+K106+L106</f>
        <v>14900</v>
      </c>
      <c r="N106" s="17">
        <v>31</v>
      </c>
      <c r="O106" s="17">
        <v>0</v>
      </c>
      <c r="P106" s="28">
        <f t="shared" si="108"/>
        <v>14900</v>
      </c>
      <c r="Q106" s="28">
        <f t="shared" si="109"/>
        <v>0</v>
      </c>
      <c r="R106" s="28">
        <f t="shared" si="110"/>
        <v>0</v>
      </c>
      <c r="S106" s="28">
        <v>0</v>
      </c>
      <c r="T106" s="28">
        <v>0</v>
      </c>
      <c r="U106" s="28">
        <v>0</v>
      </c>
      <c r="V106" s="28">
        <f>P106+Q106+R106+S106+T106+U106</f>
        <v>14900</v>
      </c>
      <c r="W106" s="28">
        <f>IF(P106&gt;15000,15000,P106)</f>
        <v>14900</v>
      </c>
      <c r="X106" s="28">
        <f>V106</f>
        <v>14900</v>
      </c>
      <c r="Y106" s="28">
        <f t="shared" si="105"/>
        <v>1788</v>
      </c>
      <c r="Z106" s="28">
        <f t="shared" si="111"/>
        <v>112</v>
      </c>
      <c r="AA106" s="38">
        <v>0</v>
      </c>
      <c r="AB106" s="28">
        <v>0</v>
      </c>
      <c r="AC106" s="28">
        <v>0</v>
      </c>
      <c r="AD106" s="28">
        <f>+Y106+Z106+AA106+AB106+AC106</f>
        <v>1900</v>
      </c>
      <c r="AE106" s="28">
        <f t="shared" si="118"/>
        <v>13000</v>
      </c>
      <c r="AF106" s="52" t="s">
        <v>879</v>
      </c>
      <c r="AG106" s="47">
        <v>44144</v>
      </c>
      <c r="AH106" s="56"/>
      <c r="AI106" s="56"/>
      <c r="AJ106" s="56"/>
      <c r="AK106" s="56"/>
      <c r="AL106" s="56"/>
      <c r="AM106" s="56"/>
      <c r="AN106" s="56"/>
      <c r="AO106" s="56"/>
      <c r="AP106" s="57"/>
    </row>
    <row r="107" spans="1:42" s="42" customFormat="1" ht="30.6" customHeight="1">
      <c r="A107" s="164">
        <v>98</v>
      </c>
      <c r="B107" s="45" t="s">
        <v>333</v>
      </c>
      <c r="C107" s="12" t="s">
        <v>339</v>
      </c>
      <c r="D107" s="99" t="s">
        <v>340</v>
      </c>
      <c r="E107" s="12" t="s">
        <v>82</v>
      </c>
      <c r="F107" s="100">
        <v>1115514557</v>
      </c>
      <c r="G107" s="14">
        <v>11760</v>
      </c>
      <c r="H107" s="149" t="s">
        <v>341</v>
      </c>
      <c r="I107" s="28">
        <v>14900</v>
      </c>
      <c r="J107" s="28">
        <v>0</v>
      </c>
      <c r="K107" s="28">
        <v>0</v>
      </c>
      <c r="L107" s="28">
        <v>0</v>
      </c>
      <c r="M107" s="28">
        <f>I107+J107+K107+L107</f>
        <v>14900</v>
      </c>
      <c r="N107" s="17">
        <v>0</v>
      </c>
      <c r="O107" s="17">
        <v>0</v>
      </c>
      <c r="P107" s="28">
        <f t="shared" si="108"/>
        <v>0</v>
      </c>
      <c r="Q107" s="28">
        <f t="shared" si="109"/>
        <v>0</v>
      </c>
      <c r="R107" s="28">
        <f t="shared" si="110"/>
        <v>0</v>
      </c>
      <c r="S107" s="28">
        <v>0</v>
      </c>
      <c r="T107" s="28">
        <v>0</v>
      </c>
      <c r="U107" s="28">
        <v>0</v>
      </c>
      <c r="V107" s="28">
        <f>P107+Q107+R107+S107+T107+U107</f>
        <v>0</v>
      </c>
      <c r="W107" s="28">
        <f>IF(P107&gt;15000,15000,P107)</f>
        <v>0</v>
      </c>
      <c r="X107" s="28">
        <f>V107</f>
        <v>0</v>
      </c>
      <c r="Y107" s="28">
        <f t="shared" si="105"/>
        <v>0</v>
      </c>
      <c r="Z107" s="28">
        <f t="shared" si="111"/>
        <v>0</v>
      </c>
      <c r="AA107" s="38">
        <v>0</v>
      </c>
      <c r="AB107" s="28">
        <v>0</v>
      </c>
      <c r="AC107" s="28">
        <v>0</v>
      </c>
      <c r="AD107" s="28">
        <f>+Y107+Z107+AA107+AB107+AC107</f>
        <v>0</v>
      </c>
      <c r="AE107" s="28">
        <f t="shared" si="118"/>
        <v>0</v>
      </c>
      <c r="AF107" s="34"/>
      <c r="AG107" s="47"/>
      <c r="AH107" s="56"/>
      <c r="AI107" s="56"/>
      <c r="AJ107" s="56"/>
      <c r="AK107" s="56"/>
      <c r="AL107" s="56"/>
      <c r="AM107" s="56"/>
      <c r="AN107" s="56"/>
      <c r="AO107" s="56"/>
      <c r="AP107" s="57"/>
    </row>
    <row r="108" spans="1:42" s="42" customFormat="1" ht="30.6" customHeight="1">
      <c r="A108" s="13">
        <v>99</v>
      </c>
      <c r="B108" s="45" t="s">
        <v>333</v>
      </c>
      <c r="C108" s="12" t="s">
        <v>342</v>
      </c>
      <c r="D108" s="99" t="s">
        <v>343</v>
      </c>
      <c r="E108" s="12" t="s">
        <v>82</v>
      </c>
      <c r="F108" s="100">
        <v>1114217850</v>
      </c>
      <c r="G108" s="100">
        <v>11778</v>
      </c>
      <c r="H108" s="102" t="s">
        <v>344</v>
      </c>
      <c r="I108" s="28">
        <v>14900</v>
      </c>
      <c r="J108" s="28">
        <v>0</v>
      </c>
      <c r="K108" s="28">
        <v>0</v>
      </c>
      <c r="L108" s="28">
        <v>0</v>
      </c>
      <c r="M108" s="28">
        <f>I108+J108+K108+L108</f>
        <v>14900</v>
      </c>
      <c r="N108" s="17">
        <v>0</v>
      </c>
      <c r="O108" s="17">
        <v>0</v>
      </c>
      <c r="P108" s="28">
        <f t="shared" si="108"/>
        <v>0</v>
      </c>
      <c r="Q108" s="28">
        <f t="shared" si="109"/>
        <v>0</v>
      </c>
      <c r="R108" s="28">
        <f t="shared" si="110"/>
        <v>0</v>
      </c>
      <c r="S108" s="28">
        <v>0</v>
      </c>
      <c r="T108" s="28">
        <v>0</v>
      </c>
      <c r="U108" s="28">
        <v>0</v>
      </c>
      <c r="V108" s="28">
        <f>P108+Q108+R108+S108+T108+U108</f>
        <v>0</v>
      </c>
      <c r="W108" s="28">
        <f>IF(P108&gt;15000,15000,P108)</f>
        <v>0</v>
      </c>
      <c r="X108" s="28">
        <f>V108</f>
        <v>0</v>
      </c>
      <c r="Y108" s="28">
        <f t="shared" si="105"/>
        <v>0</v>
      </c>
      <c r="Z108" s="28">
        <f>CEILING(X108*0.75%,1)</f>
        <v>0</v>
      </c>
      <c r="AA108" s="38">
        <v>0</v>
      </c>
      <c r="AB108" s="28">
        <v>0</v>
      </c>
      <c r="AC108" s="28">
        <v>0</v>
      </c>
      <c r="AD108" s="28">
        <f>+Y108+Z108+AA108+AB108+AC108</f>
        <v>0</v>
      </c>
      <c r="AE108" s="28">
        <f t="shared" si="118"/>
        <v>0</v>
      </c>
      <c r="AF108" s="34"/>
      <c r="AG108" s="47"/>
      <c r="AH108" s="56"/>
      <c r="AI108" s="56"/>
      <c r="AJ108" s="56"/>
      <c r="AK108" s="56"/>
      <c r="AL108" s="56"/>
      <c r="AM108" s="56"/>
      <c r="AN108" s="56"/>
      <c r="AO108" s="56"/>
      <c r="AP108" s="57"/>
    </row>
    <row r="109" spans="1:42" s="42" customFormat="1" ht="30.6" customHeight="1">
      <c r="A109" s="164">
        <v>100</v>
      </c>
      <c r="B109" s="45" t="s">
        <v>333</v>
      </c>
      <c r="C109" s="23" t="s">
        <v>345</v>
      </c>
      <c r="D109" s="23" t="s">
        <v>346</v>
      </c>
      <c r="E109" s="12" t="s">
        <v>82</v>
      </c>
      <c r="F109" s="13">
        <v>1113516248</v>
      </c>
      <c r="G109" s="14">
        <v>1310</v>
      </c>
      <c r="H109" s="149" t="s">
        <v>347</v>
      </c>
      <c r="I109" s="28">
        <v>14900</v>
      </c>
      <c r="J109" s="28">
        <v>0</v>
      </c>
      <c r="K109" s="28">
        <v>0</v>
      </c>
      <c r="L109" s="28">
        <v>0</v>
      </c>
      <c r="M109" s="28">
        <f>I109+J109+K109+L109</f>
        <v>14900</v>
      </c>
      <c r="N109" s="17">
        <v>31</v>
      </c>
      <c r="O109" s="17">
        <v>0</v>
      </c>
      <c r="P109" s="28">
        <f t="shared" si="108"/>
        <v>14900</v>
      </c>
      <c r="Q109" s="28">
        <f t="shared" si="109"/>
        <v>0</v>
      </c>
      <c r="R109" s="28">
        <f t="shared" si="110"/>
        <v>0</v>
      </c>
      <c r="S109" s="28">
        <v>0</v>
      </c>
      <c r="T109" s="28">
        <v>0</v>
      </c>
      <c r="U109" s="28">
        <v>0</v>
      </c>
      <c r="V109" s="28">
        <f>P109+Q109+R109+S109+T109+U109</f>
        <v>14900</v>
      </c>
      <c r="W109" s="28">
        <f>IF(P109&gt;15000,15000,P109)</f>
        <v>14900</v>
      </c>
      <c r="X109" s="28">
        <f>V109</f>
        <v>14900</v>
      </c>
      <c r="Y109" s="28">
        <f t="shared" si="105"/>
        <v>1788</v>
      </c>
      <c r="Z109" s="28">
        <f>CEILING(X109*0.75%,1)</f>
        <v>112</v>
      </c>
      <c r="AA109" s="38">
        <v>0</v>
      </c>
      <c r="AB109" s="28">
        <v>0</v>
      </c>
      <c r="AC109" s="28">
        <v>0</v>
      </c>
      <c r="AD109" s="28">
        <f>+Y109+Z109+AA109+AB109+AC109</f>
        <v>1900</v>
      </c>
      <c r="AE109" s="28">
        <f t="shared" si="118"/>
        <v>13000</v>
      </c>
      <c r="AF109" s="52" t="s">
        <v>879</v>
      </c>
      <c r="AG109" s="47">
        <v>44144</v>
      </c>
      <c r="AI109" s="56"/>
      <c r="AJ109" s="56"/>
      <c r="AK109" s="56"/>
      <c r="AL109" s="56"/>
      <c r="AM109" s="56"/>
      <c r="AN109" s="56"/>
      <c r="AO109" s="56"/>
      <c r="AP109" s="57"/>
    </row>
    <row r="110" spans="1:42" s="42" customFormat="1" ht="30.6" customHeight="1">
      <c r="A110" s="164">
        <v>101</v>
      </c>
      <c r="B110" s="16" t="s">
        <v>348</v>
      </c>
      <c r="C110" s="12" t="s">
        <v>349</v>
      </c>
      <c r="D110" s="12" t="s">
        <v>350</v>
      </c>
      <c r="E110" s="12" t="s">
        <v>79</v>
      </c>
      <c r="F110" s="17">
        <v>1113147654</v>
      </c>
      <c r="G110" s="14">
        <v>1178</v>
      </c>
      <c r="H110" s="149" t="s">
        <v>351</v>
      </c>
      <c r="I110" s="28">
        <v>18000</v>
      </c>
      <c r="J110" s="28">
        <v>0</v>
      </c>
      <c r="K110" s="28">
        <v>0</v>
      </c>
      <c r="L110" s="28">
        <v>0</v>
      </c>
      <c r="M110" s="28">
        <f t="shared" ref="M110:M113" si="119">I110+J110+K110+L110</f>
        <v>18000</v>
      </c>
      <c r="N110" s="17">
        <v>31</v>
      </c>
      <c r="O110" s="17">
        <v>0</v>
      </c>
      <c r="P110" s="28">
        <f t="shared" si="108"/>
        <v>18000</v>
      </c>
      <c r="Q110" s="28">
        <f t="shared" si="109"/>
        <v>0</v>
      </c>
      <c r="R110" s="28">
        <f t="shared" si="110"/>
        <v>0</v>
      </c>
      <c r="S110" s="28">
        <v>0</v>
      </c>
      <c r="T110" s="28">
        <v>0</v>
      </c>
      <c r="U110" s="28">
        <v>0</v>
      </c>
      <c r="V110" s="28">
        <f t="shared" ref="V110:V113" si="120">P110+Q110+R110+S110+T110+U110</f>
        <v>18000</v>
      </c>
      <c r="W110" s="28">
        <f t="shared" ref="W110:W113" si="121">IF(P110&gt;15000,15000,P110)</f>
        <v>15000</v>
      </c>
      <c r="X110" s="28">
        <f t="shared" ref="X110:X113" si="122">V110</f>
        <v>18000</v>
      </c>
      <c r="Y110" s="28">
        <f t="shared" si="105"/>
        <v>1800</v>
      </c>
      <c r="Z110" s="28">
        <f t="shared" si="111"/>
        <v>135</v>
      </c>
      <c r="AA110" s="38">
        <v>0</v>
      </c>
      <c r="AB110" s="28">
        <v>0</v>
      </c>
      <c r="AC110" s="28">
        <v>0</v>
      </c>
      <c r="AD110" s="28">
        <f t="shared" ref="AD110:AD113" si="123">+Y110+Z110+AA110+AB110+AC110</f>
        <v>1935</v>
      </c>
      <c r="AE110" s="28">
        <f t="shared" si="118"/>
        <v>16065</v>
      </c>
      <c r="AF110" s="52" t="s">
        <v>879</v>
      </c>
      <c r="AG110" s="47">
        <v>44144</v>
      </c>
      <c r="AH110" s="56"/>
      <c r="AI110" s="56"/>
      <c r="AJ110" s="56"/>
      <c r="AK110" s="56"/>
      <c r="AL110" s="56"/>
      <c r="AM110" s="56"/>
      <c r="AN110" s="56"/>
      <c r="AO110" s="56"/>
      <c r="AP110" s="57"/>
    </row>
    <row r="111" spans="1:42" s="42" customFormat="1" ht="30.6" customHeight="1">
      <c r="A111" s="13">
        <v>102</v>
      </c>
      <c r="B111" s="16" t="s">
        <v>348</v>
      </c>
      <c r="C111" s="12" t="s">
        <v>352</v>
      </c>
      <c r="D111" s="12" t="s">
        <v>353</v>
      </c>
      <c r="E111" s="12" t="s">
        <v>79</v>
      </c>
      <c r="F111" s="120">
        <v>1113147657</v>
      </c>
      <c r="G111" s="14">
        <v>1319</v>
      </c>
      <c r="H111" s="149" t="s">
        <v>354</v>
      </c>
      <c r="I111" s="28">
        <v>18000</v>
      </c>
      <c r="J111" s="28">
        <v>0</v>
      </c>
      <c r="K111" s="28">
        <v>0</v>
      </c>
      <c r="L111" s="28">
        <v>0</v>
      </c>
      <c r="M111" s="28">
        <f t="shared" si="119"/>
        <v>18000</v>
      </c>
      <c r="N111" s="17">
        <v>31</v>
      </c>
      <c r="O111" s="17">
        <v>0</v>
      </c>
      <c r="P111" s="28">
        <f t="shared" si="108"/>
        <v>18000</v>
      </c>
      <c r="Q111" s="28">
        <f t="shared" si="109"/>
        <v>0</v>
      </c>
      <c r="R111" s="28">
        <f t="shared" si="110"/>
        <v>0</v>
      </c>
      <c r="S111" s="28">
        <v>0</v>
      </c>
      <c r="T111" s="28">
        <v>0</v>
      </c>
      <c r="U111" s="28">
        <v>0</v>
      </c>
      <c r="V111" s="28">
        <f t="shared" si="120"/>
        <v>18000</v>
      </c>
      <c r="W111" s="28">
        <f t="shared" si="121"/>
        <v>15000</v>
      </c>
      <c r="X111" s="28">
        <f t="shared" si="122"/>
        <v>18000</v>
      </c>
      <c r="Y111" s="28">
        <f t="shared" si="105"/>
        <v>1800</v>
      </c>
      <c r="Z111" s="28">
        <f t="shared" si="111"/>
        <v>135</v>
      </c>
      <c r="AA111" s="38">
        <v>0</v>
      </c>
      <c r="AB111" s="28">
        <v>0</v>
      </c>
      <c r="AC111" s="28">
        <v>0</v>
      </c>
      <c r="AD111" s="28">
        <f t="shared" si="123"/>
        <v>1935</v>
      </c>
      <c r="AE111" s="28">
        <f t="shared" si="118"/>
        <v>16065</v>
      </c>
      <c r="AF111" s="52" t="s">
        <v>879</v>
      </c>
      <c r="AG111" s="47">
        <v>44144</v>
      </c>
      <c r="AH111" s="56"/>
      <c r="AI111" s="56"/>
      <c r="AJ111" s="56"/>
      <c r="AK111" s="56"/>
      <c r="AL111" s="56"/>
      <c r="AM111" s="56"/>
      <c r="AN111" s="56"/>
      <c r="AO111" s="56"/>
      <c r="AP111" s="57"/>
    </row>
    <row r="112" spans="1:42" s="42" customFormat="1" ht="30.6" customHeight="1">
      <c r="A112" s="164">
        <v>103</v>
      </c>
      <c r="B112" s="16" t="s">
        <v>355</v>
      </c>
      <c r="C112" s="23" t="s">
        <v>355</v>
      </c>
      <c r="D112" s="23" t="s">
        <v>356</v>
      </c>
      <c r="E112" s="12" t="s">
        <v>79</v>
      </c>
      <c r="F112" s="17">
        <v>1113210052</v>
      </c>
      <c r="G112" s="17">
        <v>617</v>
      </c>
      <c r="H112" s="149" t="s">
        <v>357</v>
      </c>
      <c r="I112" s="28">
        <v>18000</v>
      </c>
      <c r="J112" s="28">
        <v>0</v>
      </c>
      <c r="K112" s="28">
        <v>0</v>
      </c>
      <c r="L112" s="28">
        <v>0</v>
      </c>
      <c r="M112" s="28">
        <f t="shared" si="119"/>
        <v>18000</v>
      </c>
      <c r="N112" s="17">
        <v>31</v>
      </c>
      <c r="O112" s="17">
        <v>0</v>
      </c>
      <c r="P112" s="28">
        <f t="shared" si="108"/>
        <v>18000</v>
      </c>
      <c r="Q112" s="28">
        <f t="shared" si="109"/>
        <v>0</v>
      </c>
      <c r="R112" s="28">
        <f t="shared" si="110"/>
        <v>0</v>
      </c>
      <c r="S112" s="28">
        <v>0</v>
      </c>
      <c r="T112" s="28">
        <v>0</v>
      </c>
      <c r="U112" s="28">
        <v>0</v>
      </c>
      <c r="V112" s="28">
        <f t="shared" si="120"/>
        <v>18000</v>
      </c>
      <c r="W112" s="28">
        <f t="shared" si="121"/>
        <v>15000</v>
      </c>
      <c r="X112" s="28">
        <f t="shared" si="122"/>
        <v>18000</v>
      </c>
      <c r="Y112" s="28">
        <f t="shared" si="105"/>
        <v>1800</v>
      </c>
      <c r="Z112" s="28">
        <f t="shared" si="111"/>
        <v>135</v>
      </c>
      <c r="AA112" s="38">
        <v>0</v>
      </c>
      <c r="AB112" s="28">
        <v>0</v>
      </c>
      <c r="AC112" s="28">
        <v>0</v>
      </c>
      <c r="AD112" s="28">
        <f t="shared" si="123"/>
        <v>1935</v>
      </c>
      <c r="AE112" s="28">
        <f t="shared" si="118"/>
        <v>16065</v>
      </c>
      <c r="AF112" s="52" t="s">
        <v>879</v>
      </c>
      <c r="AG112" s="47">
        <v>44144</v>
      </c>
      <c r="AH112" s="56"/>
      <c r="AI112" s="56"/>
      <c r="AJ112" s="56"/>
      <c r="AK112" s="56"/>
      <c r="AL112" s="56"/>
      <c r="AM112" s="56"/>
      <c r="AN112" s="56"/>
      <c r="AO112" s="57"/>
    </row>
    <row r="113" spans="1:42" s="42" customFormat="1" ht="30.6" customHeight="1">
      <c r="A113" s="164">
        <v>104</v>
      </c>
      <c r="B113" s="16" t="s">
        <v>355</v>
      </c>
      <c r="C113" s="23" t="s">
        <v>358</v>
      </c>
      <c r="D113" s="23" t="s">
        <v>359</v>
      </c>
      <c r="E113" s="12" t="s">
        <v>82</v>
      </c>
      <c r="F113" s="122">
        <v>1115502329</v>
      </c>
      <c r="G113" s="14">
        <v>11738</v>
      </c>
      <c r="H113" s="149" t="s">
        <v>360</v>
      </c>
      <c r="I113" s="28">
        <v>14900</v>
      </c>
      <c r="J113" s="28">
        <v>0</v>
      </c>
      <c r="K113" s="28">
        <v>0</v>
      </c>
      <c r="L113" s="28">
        <v>0</v>
      </c>
      <c r="M113" s="28">
        <f t="shared" si="119"/>
        <v>14900</v>
      </c>
      <c r="N113" s="17">
        <v>15</v>
      </c>
      <c r="O113" s="17">
        <v>0</v>
      </c>
      <c r="P113" s="28">
        <f t="shared" si="108"/>
        <v>7210</v>
      </c>
      <c r="Q113" s="28">
        <f t="shared" si="109"/>
        <v>0</v>
      </c>
      <c r="R113" s="28">
        <f t="shared" si="110"/>
        <v>0</v>
      </c>
      <c r="S113" s="28">
        <v>0</v>
      </c>
      <c r="T113" s="28">
        <v>0</v>
      </c>
      <c r="U113" s="28">
        <v>0</v>
      </c>
      <c r="V113" s="28">
        <f t="shared" si="120"/>
        <v>7210</v>
      </c>
      <c r="W113" s="28">
        <f t="shared" si="121"/>
        <v>7210</v>
      </c>
      <c r="X113" s="28">
        <f t="shared" si="122"/>
        <v>7210</v>
      </c>
      <c r="Y113" s="28">
        <f t="shared" si="105"/>
        <v>865</v>
      </c>
      <c r="Z113" s="28">
        <f t="shared" si="111"/>
        <v>55</v>
      </c>
      <c r="AA113" s="38">
        <v>0</v>
      </c>
      <c r="AB113" s="28">
        <v>0</v>
      </c>
      <c r="AC113" s="28">
        <v>0</v>
      </c>
      <c r="AD113" s="28">
        <f t="shared" si="123"/>
        <v>920</v>
      </c>
      <c r="AE113" s="28">
        <f t="shared" si="118"/>
        <v>6290</v>
      </c>
      <c r="AF113" s="52" t="s">
        <v>879</v>
      </c>
      <c r="AG113" s="47">
        <v>44144</v>
      </c>
      <c r="AI113" s="56"/>
      <c r="AJ113" s="56"/>
      <c r="AK113" s="56"/>
      <c r="AL113" s="56"/>
      <c r="AM113" s="56"/>
      <c r="AN113" s="56"/>
      <c r="AO113" s="56"/>
      <c r="AP113" s="57"/>
    </row>
    <row r="114" spans="1:42" s="42" customFormat="1" ht="30.6" customHeight="1">
      <c r="A114" s="13">
        <v>105</v>
      </c>
      <c r="B114" s="120" t="s">
        <v>361</v>
      </c>
      <c r="C114" s="125" t="s">
        <v>361</v>
      </c>
      <c r="D114" s="12" t="s">
        <v>362</v>
      </c>
      <c r="E114" s="12" t="s">
        <v>82</v>
      </c>
      <c r="F114" s="120">
        <v>1114782836</v>
      </c>
      <c r="G114" s="14">
        <v>1368</v>
      </c>
      <c r="H114" s="149" t="s">
        <v>363</v>
      </c>
      <c r="I114" s="28">
        <v>18000</v>
      </c>
      <c r="J114" s="28">
        <v>0</v>
      </c>
      <c r="K114" s="28">
        <v>0</v>
      </c>
      <c r="L114" s="28">
        <v>0</v>
      </c>
      <c r="M114" s="28">
        <f>I114+J114+K114+L114</f>
        <v>18000</v>
      </c>
      <c r="N114" s="17">
        <v>31</v>
      </c>
      <c r="O114" s="17">
        <v>0</v>
      </c>
      <c r="P114" s="28">
        <f t="shared" si="108"/>
        <v>18000</v>
      </c>
      <c r="Q114" s="28">
        <f t="shared" si="109"/>
        <v>0</v>
      </c>
      <c r="R114" s="28">
        <f t="shared" si="110"/>
        <v>0</v>
      </c>
      <c r="S114" s="28">
        <v>0</v>
      </c>
      <c r="T114" s="28">
        <v>0</v>
      </c>
      <c r="U114" s="28">
        <v>0</v>
      </c>
      <c r="V114" s="28">
        <f>P114+Q114+R114+S114+T114+U114</f>
        <v>18000</v>
      </c>
      <c r="W114" s="28">
        <f>IF(P114&gt;15000,15000,P114)</f>
        <v>15000</v>
      </c>
      <c r="X114" s="28">
        <f>V114</f>
        <v>18000</v>
      </c>
      <c r="Y114" s="28">
        <f t="shared" si="105"/>
        <v>1800</v>
      </c>
      <c r="Z114" s="28">
        <f t="shared" si="111"/>
        <v>135</v>
      </c>
      <c r="AA114" s="38">
        <v>0</v>
      </c>
      <c r="AB114" s="28">
        <v>0</v>
      </c>
      <c r="AC114" s="28">
        <v>0</v>
      </c>
      <c r="AD114" s="28">
        <f>+Y114+Z114+AA114+AB114+AC114</f>
        <v>1935</v>
      </c>
      <c r="AE114" s="28">
        <f t="shared" si="118"/>
        <v>16065</v>
      </c>
      <c r="AF114" s="52" t="s">
        <v>879</v>
      </c>
      <c r="AG114" s="47">
        <v>44144</v>
      </c>
      <c r="AH114" s="56"/>
      <c r="AI114" s="56"/>
      <c r="AJ114" s="56"/>
      <c r="AK114" s="56"/>
      <c r="AL114" s="57"/>
    </row>
    <row r="115" spans="1:42" s="42" customFormat="1" ht="30.6" customHeight="1">
      <c r="A115" s="164">
        <v>106</v>
      </c>
      <c r="B115" s="120" t="s">
        <v>361</v>
      </c>
      <c r="C115" s="125" t="s">
        <v>364</v>
      </c>
      <c r="D115" s="125" t="s">
        <v>365</v>
      </c>
      <c r="E115" s="12" t="s">
        <v>82</v>
      </c>
      <c r="F115" s="120">
        <v>1114816916</v>
      </c>
      <c r="G115" s="14">
        <v>1395</v>
      </c>
      <c r="H115" s="149" t="s">
        <v>366</v>
      </c>
      <c r="I115" s="28">
        <v>18000</v>
      </c>
      <c r="J115" s="28">
        <v>0</v>
      </c>
      <c r="K115" s="28">
        <v>0</v>
      </c>
      <c r="L115" s="28">
        <v>0</v>
      </c>
      <c r="M115" s="28">
        <f>I115+J115+K115+L115</f>
        <v>18000</v>
      </c>
      <c r="N115" s="17">
        <v>31</v>
      </c>
      <c r="O115" s="17">
        <v>0</v>
      </c>
      <c r="P115" s="28">
        <f t="shared" si="108"/>
        <v>18000</v>
      </c>
      <c r="Q115" s="28">
        <f t="shared" si="109"/>
        <v>0</v>
      </c>
      <c r="R115" s="28">
        <f t="shared" si="110"/>
        <v>0</v>
      </c>
      <c r="S115" s="28">
        <v>0</v>
      </c>
      <c r="T115" s="28">
        <v>0</v>
      </c>
      <c r="U115" s="28">
        <v>0</v>
      </c>
      <c r="V115" s="28">
        <f>P115+Q115+R115+S115+T115+U115</f>
        <v>18000</v>
      </c>
      <c r="W115" s="28">
        <f>IF(P115&gt;15000,15000,P115)</f>
        <v>15000</v>
      </c>
      <c r="X115" s="28">
        <f>V115</f>
        <v>18000</v>
      </c>
      <c r="Y115" s="28">
        <f t="shared" si="105"/>
        <v>1800</v>
      </c>
      <c r="Z115" s="28">
        <f t="shared" si="111"/>
        <v>135</v>
      </c>
      <c r="AA115" s="38">
        <v>0</v>
      </c>
      <c r="AB115" s="28">
        <v>0</v>
      </c>
      <c r="AC115" s="28">
        <v>0</v>
      </c>
      <c r="AD115" s="28">
        <f>+Y115+Z115+AA115+AB115+AC115</f>
        <v>1935</v>
      </c>
      <c r="AE115" s="28">
        <f t="shared" si="118"/>
        <v>16065</v>
      </c>
      <c r="AF115" s="52" t="s">
        <v>879</v>
      </c>
      <c r="AG115" s="47">
        <v>44144</v>
      </c>
      <c r="AH115" s="56"/>
      <c r="AI115" s="56"/>
      <c r="AJ115" s="56"/>
      <c r="AK115" s="56"/>
      <c r="AL115" s="59"/>
      <c r="AM115" s="56"/>
      <c r="AN115" s="56"/>
      <c r="AO115" s="56"/>
      <c r="AP115" s="57"/>
    </row>
    <row r="116" spans="1:42" s="42" customFormat="1" ht="30.6" customHeight="1">
      <c r="A116" s="164">
        <v>107</v>
      </c>
      <c r="B116" s="123" t="s">
        <v>367</v>
      </c>
      <c r="C116" s="124" t="s">
        <v>367</v>
      </c>
      <c r="D116" s="124" t="s">
        <v>368</v>
      </c>
      <c r="E116" s="12" t="s">
        <v>79</v>
      </c>
      <c r="F116" s="13">
        <v>1314328838</v>
      </c>
      <c r="G116" s="14">
        <v>1262</v>
      </c>
      <c r="H116" s="149" t="s">
        <v>369</v>
      </c>
      <c r="I116" s="28">
        <v>16400</v>
      </c>
      <c r="J116" s="28">
        <v>0</v>
      </c>
      <c r="K116" s="28">
        <v>0</v>
      </c>
      <c r="L116" s="28">
        <v>0</v>
      </c>
      <c r="M116" s="28">
        <f t="shared" ref="M116:M145" si="124">I116+J116+K116+L116</f>
        <v>16400</v>
      </c>
      <c r="N116" s="17">
        <v>15</v>
      </c>
      <c r="O116" s="17">
        <v>0</v>
      </c>
      <c r="P116" s="28">
        <f t="shared" si="108"/>
        <v>7935</v>
      </c>
      <c r="Q116" s="28">
        <f t="shared" si="109"/>
        <v>0</v>
      </c>
      <c r="R116" s="28">
        <f t="shared" si="110"/>
        <v>0</v>
      </c>
      <c r="S116" s="28">
        <v>0</v>
      </c>
      <c r="T116" s="28">
        <v>0</v>
      </c>
      <c r="U116" s="28">
        <v>0</v>
      </c>
      <c r="V116" s="28">
        <f t="shared" ref="V116:V145" si="125">P116+Q116+R116+S116+T116+U116</f>
        <v>7935</v>
      </c>
      <c r="W116" s="28">
        <f t="shared" ref="W116:W145" si="126">IF(P116&gt;15000,15000,P116)</f>
        <v>7935</v>
      </c>
      <c r="X116" s="28">
        <f t="shared" ref="X116:X134" si="127">V116</f>
        <v>7935</v>
      </c>
      <c r="Y116" s="28">
        <f t="shared" si="105"/>
        <v>952</v>
      </c>
      <c r="Z116" s="28">
        <f t="shared" si="111"/>
        <v>60</v>
      </c>
      <c r="AA116" s="38">
        <v>0</v>
      </c>
      <c r="AB116" s="28">
        <v>0</v>
      </c>
      <c r="AC116" s="28">
        <v>0</v>
      </c>
      <c r="AD116" s="28">
        <f t="shared" ref="AD116:AD138" si="128">+Y116+Z116+AA116+AB116+AC116</f>
        <v>1012</v>
      </c>
      <c r="AE116" s="28">
        <f t="shared" si="118"/>
        <v>6923</v>
      </c>
      <c r="AF116" s="34"/>
      <c r="AG116" s="47"/>
      <c r="AH116" s="56"/>
      <c r="AI116" s="56"/>
      <c r="AJ116" s="56"/>
      <c r="AK116" s="56"/>
      <c r="AL116" s="56"/>
      <c r="AM116" s="56"/>
      <c r="AN116" s="56"/>
      <c r="AO116" s="56"/>
      <c r="AP116" s="57"/>
    </row>
    <row r="117" spans="1:42" s="42" customFormat="1" ht="30.6" customHeight="1">
      <c r="A117" s="13">
        <v>108</v>
      </c>
      <c r="B117" s="123" t="s">
        <v>367</v>
      </c>
      <c r="C117" s="23" t="s">
        <v>370</v>
      </c>
      <c r="D117" s="23" t="s">
        <v>371</v>
      </c>
      <c r="E117" s="12" t="s">
        <v>82</v>
      </c>
      <c r="F117" s="118">
        <v>1113959086</v>
      </c>
      <c r="G117" s="14">
        <v>11797</v>
      </c>
      <c r="H117" s="131" t="s">
        <v>372</v>
      </c>
      <c r="I117" s="28">
        <v>14900</v>
      </c>
      <c r="J117" s="28">
        <v>0</v>
      </c>
      <c r="K117" s="28">
        <v>0</v>
      </c>
      <c r="L117" s="28">
        <v>0</v>
      </c>
      <c r="M117" s="28">
        <f t="shared" si="124"/>
        <v>14900</v>
      </c>
      <c r="N117" s="17">
        <v>15</v>
      </c>
      <c r="O117" s="17">
        <v>0</v>
      </c>
      <c r="P117" s="28">
        <f t="shared" si="108"/>
        <v>7210</v>
      </c>
      <c r="Q117" s="28">
        <f t="shared" si="109"/>
        <v>0</v>
      </c>
      <c r="R117" s="28">
        <f t="shared" si="110"/>
        <v>0</v>
      </c>
      <c r="S117" s="28">
        <v>0</v>
      </c>
      <c r="T117" s="28">
        <v>0</v>
      </c>
      <c r="U117" s="28">
        <v>0</v>
      </c>
      <c r="V117" s="28">
        <f t="shared" si="125"/>
        <v>7210</v>
      </c>
      <c r="W117" s="28">
        <f t="shared" si="126"/>
        <v>7210</v>
      </c>
      <c r="X117" s="28">
        <f t="shared" si="127"/>
        <v>7210</v>
      </c>
      <c r="Y117" s="28">
        <f t="shared" si="105"/>
        <v>865</v>
      </c>
      <c r="Z117" s="28">
        <f t="shared" si="111"/>
        <v>55</v>
      </c>
      <c r="AA117" s="38">
        <v>0</v>
      </c>
      <c r="AB117" s="28">
        <v>0</v>
      </c>
      <c r="AC117" s="28">
        <v>0</v>
      </c>
      <c r="AD117" s="28">
        <f t="shared" si="128"/>
        <v>920</v>
      </c>
      <c r="AE117" s="28">
        <f t="shared" si="118"/>
        <v>6290</v>
      </c>
      <c r="AF117" s="34"/>
      <c r="AG117" s="47"/>
      <c r="AH117" s="56"/>
      <c r="AI117" s="56"/>
      <c r="AJ117" s="56"/>
      <c r="AK117" s="56"/>
      <c r="AL117" s="56"/>
      <c r="AM117" s="56"/>
      <c r="AN117" s="56"/>
      <c r="AO117" s="56"/>
      <c r="AP117" s="57"/>
    </row>
    <row r="118" spans="1:42" s="42" customFormat="1" ht="30.6" customHeight="1">
      <c r="A118" s="164">
        <v>109</v>
      </c>
      <c r="B118" s="16" t="s">
        <v>373</v>
      </c>
      <c r="C118" s="23" t="s">
        <v>374</v>
      </c>
      <c r="D118" s="125" t="s">
        <v>375</v>
      </c>
      <c r="E118" s="12" t="s">
        <v>376</v>
      </c>
      <c r="F118" s="120">
        <v>2006757230</v>
      </c>
      <c r="G118" s="152">
        <v>691</v>
      </c>
      <c r="H118" s="79" t="s">
        <v>377</v>
      </c>
      <c r="I118" s="28">
        <v>18000</v>
      </c>
      <c r="J118" s="28">
        <v>0</v>
      </c>
      <c r="K118" s="28">
        <v>0</v>
      </c>
      <c r="L118" s="28">
        <v>0</v>
      </c>
      <c r="M118" s="28">
        <f t="shared" si="124"/>
        <v>18000</v>
      </c>
      <c r="N118" s="17">
        <v>31</v>
      </c>
      <c r="O118" s="39">
        <v>0</v>
      </c>
      <c r="P118" s="28">
        <f t="shared" si="108"/>
        <v>18000</v>
      </c>
      <c r="Q118" s="28">
        <f t="shared" si="109"/>
        <v>0</v>
      </c>
      <c r="R118" s="28">
        <f t="shared" si="110"/>
        <v>0</v>
      </c>
      <c r="S118" s="28">
        <v>0</v>
      </c>
      <c r="T118" s="28">
        <v>0</v>
      </c>
      <c r="U118" s="28">
        <v>0</v>
      </c>
      <c r="V118" s="28">
        <f t="shared" si="125"/>
        <v>18000</v>
      </c>
      <c r="W118" s="28">
        <f t="shared" si="126"/>
        <v>15000</v>
      </c>
      <c r="X118" s="28">
        <f t="shared" si="127"/>
        <v>18000</v>
      </c>
      <c r="Y118" s="28">
        <f t="shared" si="105"/>
        <v>1800</v>
      </c>
      <c r="Z118" s="28">
        <f t="shared" si="111"/>
        <v>135</v>
      </c>
      <c r="AA118" s="38">
        <v>0</v>
      </c>
      <c r="AB118" s="28">
        <v>0</v>
      </c>
      <c r="AC118" s="28">
        <v>0</v>
      </c>
      <c r="AD118" s="28">
        <f t="shared" si="128"/>
        <v>1935</v>
      </c>
      <c r="AE118" s="28">
        <f t="shared" si="118"/>
        <v>16065</v>
      </c>
      <c r="AF118" s="78"/>
      <c r="AG118" s="49"/>
      <c r="AH118" s="56"/>
      <c r="AI118" s="56"/>
      <c r="AJ118" s="56"/>
      <c r="AK118" s="56"/>
      <c r="AL118" s="57"/>
    </row>
    <row r="119" spans="1:42" s="42" customFormat="1" ht="30.6" customHeight="1">
      <c r="A119" s="164">
        <v>110</v>
      </c>
      <c r="B119" s="16" t="s">
        <v>373</v>
      </c>
      <c r="C119" s="23" t="s">
        <v>378</v>
      </c>
      <c r="D119" s="23" t="s">
        <v>379</v>
      </c>
      <c r="E119" s="12" t="s">
        <v>380</v>
      </c>
      <c r="F119" s="13">
        <v>1114385845</v>
      </c>
      <c r="G119" s="14">
        <v>1150</v>
      </c>
      <c r="H119" s="80" t="s">
        <v>381</v>
      </c>
      <c r="I119" s="28">
        <v>20000</v>
      </c>
      <c r="J119" s="28">
        <v>0</v>
      </c>
      <c r="K119" s="28">
        <v>0</v>
      </c>
      <c r="L119" s="28">
        <v>0</v>
      </c>
      <c r="M119" s="28">
        <f t="shared" si="124"/>
        <v>20000</v>
      </c>
      <c r="N119" s="17">
        <v>31</v>
      </c>
      <c r="O119" s="39">
        <v>0</v>
      </c>
      <c r="P119" s="28">
        <f t="shared" si="108"/>
        <v>20000</v>
      </c>
      <c r="Q119" s="28">
        <f t="shared" si="109"/>
        <v>0</v>
      </c>
      <c r="R119" s="28">
        <f t="shared" si="110"/>
        <v>0</v>
      </c>
      <c r="S119" s="28">
        <v>0</v>
      </c>
      <c r="T119" s="28">
        <v>0</v>
      </c>
      <c r="U119" s="28">
        <v>0</v>
      </c>
      <c r="V119" s="28">
        <f t="shared" si="125"/>
        <v>20000</v>
      </c>
      <c r="W119" s="28">
        <f t="shared" si="126"/>
        <v>15000</v>
      </c>
      <c r="X119" s="28">
        <f t="shared" si="127"/>
        <v>20000</v>
      </c>
      <c r="Y119" s="28">
        <f t="shared" si="105"/>
        <v>1800</v>
      </c>
      <c r="Z119" s="28">
        <f t="shared" si="111"/>
        <v>150</v>
      </c>
      <c r="AA119" s="38">
        <v>0</v>
      </c>
      <c r="AB119" s="28">
        <v>0</v>
      </c>
      <c r="AC119" s="28">
        <v>0</v>
      </c>
      <c r="AD119" s="28">
        <f t="shared" si="128"/>
        <v>1950</v>
      </c>
      <c r="AE119" s="28">
        <f t="shared" si="118"/>
        <v>18050</v>
      </c>
      <c r="AF119" s="34" t="s">
        <v>38</v>
      </c>
      <c r="AG119" s="47">
        <v>44144</v>
      </c>
      <c r="AH119" s="56"/>
      <c r="AI119" s="56"/>
      <c r="AJ119" s="56"/>
      <c r="AK119" s="56"/>
      <c r="AL119" s="56"/>
      <c r="AM119" s="56"/>
      <c r="AN119" s="56"/>
      <c r="AO119" s="56"/>
      <c r="AP119" s="57"/>
    </row>
    <row r="120" spans="1:42" s="42" customFormat="1" ht="30.6" customHeight="1">
      <c r="A120" s="13">
        <v>111</v>
      </c>
      <c r="B120" s="16" t="s">
        <v>373</v>
      </c>
      <c r="C120" s="23" t="s">
        <v>382</v>
      </c>
      <c r="D120" s="23" t="s">
        <v>383</v>
      </c>
      <c r="E120" s="12" t="s">
        <v>380</v>
      </c>
      <c r="F120" s="16">
        <v>1115398223</v>
      </c>
      <c r="G120" s="14">
        <v>11678</v>
      </c>
      <c r="H120" s="33" t="s">
        <v>384</v>
      </c>
      <c r="I120" s="28">
        <v>14900</v>
      </c>
      <c r="J120" s="28">
        <v>0</v>
      </c>
      <c r="K120" s="28">
        <v>0</v>
      </c>
      <c r="L120" s="28">
        <v>0</v>
      </c>
      <c r="M120" s="28">
        <f t="shared" si="124"/>
        <v>14900</v>
      </c>
      <c r="N120" s="17">
        <v>31</v>
      </c>
      <c r="O120" s="39">
        <v>0</v>
      </c>
      <c r="P120" s="28">
        <f t="shared" si="108"/>
        <v>14900</v>
      </c>
      <c r="Q120" s="28">
        <f t="shared" si="109"/>
        <v>0</v>
      </c>
      <c r="R120" s="28">
        <f t="shared" si="110"/>
        <v>0</v>
      </c>
      <c r="S120" s="28">
        <v>0</v>
      </c>
      <c r="T120" s="28">
        <v>0</v>
      </c>
      <c r="U120" s="28">
        <v>0</v>
      </c>
      <c r="V120" s="28">
        <f t="shared" si="125"/>
        <v>14900</v>
      </c>
      <c r="W120" s="28">
        <f t="shared" si="126"/>
        <v>14900</v>
      </c>
      <c r="X120" s="28">
        <f t="shared" si="127"/>
        <v>14900</v>
      </c>
      <c r="Y120" s="28">
        <f t="shared" si="105"/>
        <v>1788</v>
      </c>
      <c r="Z120" s="28">
        <f t="shared" si="111"/>
        <v>112</v>
      </c>
      <c r="AA120" s="38">
        <v>0</v>
      </c>
      <c r="AB120" s="28">
        <v>0</v>
      </c>
      <c r="AC120" s="28">
        <v>0</v>
      </c>
      <c r="AD120" s="28">
        <f t="shared" si="128"/>
        <v>1900</v>
      </c>
      <c r="AE120" s="28">
        <f t="shared" si="118"/>
        <v>13000</v>
      </c>
      <c r="AF120" s="34"/>
      <c r="AG120" s="47"/>
      <c r="AH120" s="56"/>
      <c r="AI120" s="56"/>
      <c r="AJ120" s="56"/>
      <c r="AK120" s="56"/>
      <c r="AL120" s="56"/>
      <c r="AM120" s="56"/>
      <c r="AN120" s="56"/>
      <c r="AO120" s="56"/>
      <c r="AP120" s="57"/>
    </row>
    <row r="121" spans="1:42" s="42" customFormat="1" ht="30.6" customHeight="1">
      <c r="A121" s="164">
        <v>112</v>
      </c>
      <c r="B121" s="16" t="s">
        <v>373</v>
      </c>
      <c r="C121" s="23" t="s">
        <v>385</v>
      </c>
      <c r="D121" s="23" t="s">
        <v>386</v>
      </c>
      <c r="E121" s="12" t="s">
        <v>387</v>
      </c>
      <c r="F121" s="118">
        <v>2016655986</v>
      </c>
      <c r="G121" s="14">
        <v>11800</v>
      </c>
      <c r="H121" s="131" t="s">
        <v>388</v>
      </c>
      <c r="I121" s="28">
        <v>14900</v>
      </c>
      <c r="J121" s="28">
        <v>0</v>
      </c>
      <c r="K121" s="28">
        <v>0</v>
      </c>
      <c r="L121" s="28">
        <v>0</v>
      </c>
      <c r="M121" s="28">
        <f t="shared" si="124"/>
        <v>14900</v>
      </c>
      <c r="N121" s="17">
        <v>31</v>
      </c>
      <c r="O121" s="39">
        <v>0</v>
      </c>
      <c r="P121" s="28">
        <f t="shared" si="108"/>
        <v>14900</v>
      </c>
      <c r="Q121" s="28">
        <f t="shared" si="109"/>
        <v>0</v>
      </c>
      <c r="R121" s="28">
        <f t="shared" si="110"/>
        <v>0</v>
      </c>
      <c r="S121" s="28">
        <v>0</v>
      </c>
      <c r="T121" s="28">
        <v>0</v>
      </c>
      <c r="U121" s="28">
        <v>0</v>
      </c>
      <c r="V121" s="28">
        <f t="shared" si="125"/>
        <v>14900</v>
      </c>
      <c r="W121" s="28">
        <f t="shared" si="126"/>
        <v>14900</v>
      </c>
      <c r="X121" s="28">
        <f t="shared" si="127"/>
        <v>14900</v>
      </c>
      <c r="Y121" s="28">
        <f t="shared" si="105"/>
        <v>1788</v>
      </c>
      <c r="Z121" s="28">
        <f t="shared" si="111"/>
        <v>112</v>
      </c>
      <c r="AA121" s="38">
        <v>0</v>
      </c>
      <c r="AB121" s="28">
        <v>0</v>
      </c>
      <c r="AC121" s="28">
        <v>0</v>
      </c>
      <c r="AD121" s="28">
        <f t="shared" si="128"/>
        <v>1900</v>
      </c>
      <c r="AE121" s="28">
        <f t="shared" si="118"/>
        <v>13000</v>
      </c>
      <c r="AF121" s="34"/>
      <c r="AG121" s="47"/>
      <c r="AH121" s="56"/>
      <c r="AI121" s="56"/>
      <c r="AJ121" s="56"/>
      <c r="AK121" s="56"/>
      <c r="AL121" s="56"/>
      <c r="AM121" s="56"/>
      <c r="AN121" s="56"/>
      <c r="AO121" s="56"/>
      <c r="AP121" s="57"/>
    </row>
    <row r="122" spans="1:42" s="42" customFormat="1" ht="30.6" customHeight="1">
      <c r="A122" s="164">
        <v>113</v>
      </c>
      <c r="B122" s="16" t="s">
        <v>389</v>
      </c>
      <c r="C122" s="23" t="s">
        <v>390</v>
      </c>
      <c r="D122" s="23" t="s">
        <v>391</v>
      </c>
      <c r="E122" s="12" t="s">
        <v>392</v>
      </c>
      <c r="F122" s="17">
        <v>1113947372</v>
      </c>
      <c r="G122" s="17">
        <v>829</v>
      </c>
      <c r="H122" s="149" t="s">
        <v>393</v>
      </c>
      <c r="I122" s="28">
        <v>16400</v>
      </c>
      <c r="J122" s="28">
        <v>0</v>
      </c>
      <c r="K122" s="28">
        <v>0</v>
      </c>
      <c r="L122" s="28">
        <v>0</v>
      </c>
      <c r="M122" s="28">
        <f t="shared" si="124"/>
        <v>16400</v>
      </c>
      <c r="N122" s="17">
        <v>25</v>
      </c>
      <c r="O122" s="17">
        <v>0</v>
      </c>
      <c r="P122" s="28">
        <f t="shared" si="108"/>
        <v>13226</v>
      </c>
      <c r="Q122" s="28">
        <f t="shared" si="109"/>
        <v>0</v>
      </c>
      <c r="R122" s="28">
        <f t="shared" si="110"/>
        <v>0</v>
      </c>
      <c r="S122" s="28">
        <v>0</v>
      </c>
      <c r="T122" s="28">
        <v>0</v>
      </c>
      <c r="U122" s="28">
        <v>0</v>
      </c>
      <c r="V122" s="28">
        <f t="shared" si="125"/>
        <v>13226</v>
      </c>
      <c r="W122" s="28">
        <f t="shared" si="126"/>
        <v>13226</v>
      </c>
      <c r="X122" s="28">
        <f t="shared" si="127"/>
        <v>13226</v>
      </c>
      <c r="Y122" s="28">
        <f t="shared" si="105"/>
        <v>1587</v>
      </c>
      <c r="Z122" s="28">
        <f t="shared" si="111"/>
        <v>100</v>
      </c>
      <c r="AA122" s="38">
        <v>0</v>
      </c>
      <c r="AB122" s="28">
        <v>0</v>
      </c>
      <c r="AC122" s="28">
        <v>0</v>
      </c>
      <c r="AD122" s="28">
        <f t="shared" si="128"/>
        <v>1687</v>
      </c>
      <c r="AE122" s="28">
        <f t="shared" si="118"/>
        <v>11539</v>
      </c>
      <c r="AF122" s="52" t="s">
        <v>879</v>
      </c>
      <c r="AG122" s="47">
        <v>44144</v>
      </c>
      <c r="AH122" s="56"/>
      <c r="AI122" s="56"/>
      <c r="AJ122" s="56"/>
      <c r="AK122" s="56"/>
      <c r="AL122" s="56"/>
      <c r="AM122" s="56"/>
      <c r="AN122" s="56"/>
      <c r="AO122" s="56"/>
      <c r="AP122" s="57"/>
    </row>
    <row r="123" spans="1:42" s="42" customFormat="1" ht="30.6" customHeight="1">
      <c r="A123" s="13">
        <v>114</v>
      </c>
      <c r="B123" s="16" t="s">
        <v>389</v>
      </c>
      <c r="C123" s="23" t="s">
        <v>394</v>
      </c>
      <c r="D123" s="23" t="s">
        <v>395</v>
      </c>
      <c r="E123" s="12" t="s">
        <v>392</v>
      </c>
      <c r="F123" s="16">
        <v>1113947350</v>
      </c>
      <c r="G123" s="14">
        <v>832</v>
      </c>
      <c r="H123" s="149" t="s">
        <v>396</v>
      </c>
      <c r="I123" s="28">
        <v>14900</v>
      </c>
      <c r="J123" s="28">
        <v>0</v>
      </c>
      <c r="K123" s="28">
        <v>0</v>
      </c>
      <c r="L123" s="28">
        <v>0</v>
      </c>
      <c r="M123" s="28">
        <f t="shared" si="124"/>
        <v>14900</v>
      </c>
      <c r="N123" s="17">
        <v>15</v>
      </c>
      <c r="O123" s="17">
        <v>0</v>
      </c>
      <c r="P123" s="28">
        <f t="shared" si="108"/>
        <v>7210</v>
      </c>
      <c r="Q123" s="28">
        <f t="shared" si="109"/>
        <v>0</v>
      </c>
      <c r="R123" s="28">
        <f t="shared" si="110"/>
        <v>0</v>
      </c>
      <c r="S123" s="28">
        <v>0</v>
      </c>
      <c r="T123" s="28">
        <v>0</v>
      </c>
      <c r="U123" s="28">
        <v>0</v>
      </c>
      <c r="V123" s="28">
        <f t="shared" si="125"/>
        <v>7210</v>
      </c>
      <c r="W123" s="28">
        <f t="shared" si="126"/>
        <v>7210</v>
      </c>
      <c r="X123" s="28">
        <f t="shared" si="127"/>
        <v>7210</v>
      </c>
      <c r="Y123" s="28">
        <f t="shared" si="105"/>
        <v>865</v>
      </c>
      <c r="Z123" s="28">
        <f t="shared" si="111"/>
        <v>55</v>
      </c>
      <c r="AA123" s="38">
        <v>0</v>
      </c>
      <c r="AB123" s="28">
        <v>0</v>
      </c>
      <c r="AC123" s="28">
        <v>0</v>
      </c>
      <c r="AD123" s="28">
        <f t="shared" si="128"/>
        <v>920</v>
      </c>
      <c r="AE123" s="28">
        <f t="shared" si="118"/>
        <v>6290</v>
      </c>
      <c r="AF123" s="52" t="s">
        <v>879</v>
      </c>
      <c r="AG123" s="47">
        <v>44144</v>
      </c>
      <c r="AH123" s="56"/>
      <c r="AI123" s="56"/>
      <c r="AJ123" s="56"/>
      <c r="AK123" s="56"/>
      <c r="AL123" s="56"/>
      <c r="AM123" s="56"/>
      <c r="AN123" s="56"/>
      <c r="AO123" s="56"/>
      <c r="AP123" s="57"/>
    </row>
    <row r="124" spans="1:42" s="42" customFormat="1" ht="30.6" customHeight="1">
      <c r="A124" s="164">
        <v>115</v>
      </c>
      <c r="B124" s="16" t="s">
        <v>389</v>
      </c>
      <c r="C124" s="12" t="s">
        <v>397</v>
      </c>
      <c r="D124" s="12" t="s">
        <v>398</v>
      </c>
      <c r="E124" s="12" t="s">
        <v>392</v>
      </c>
      <c r="F124" s="13">
        <v>1114727415</v>
      </c>
      <c r="G124" s="14">
        <v>1338</v>
      </c>
      <c r="H124" s="149" t="s">
        <v>399</v>
      </c>
      <c r="I124" s="28">
        <v>14900</v>
      </c>
      <c r="J124" s="28">
        <v>0</v>
      </c>
      <c r="K124" s="28">
        <v>0</v>
      </c>
      <c r="L124" s="28">
        <v>0</v>
      </c>
      <c r="M124" s="28">
        <f t="shared" si="124"/>
        <v>14900</v>
      </c>
      <c r="N124" s="17">
        <v>15</v>
      </c>
      <c r="O124" s="17">
        <v>0</v>
      </c>
      <c r="P124" s="28">
        <f t="shared" si="108"/>
        <v>7210</v>
      </c>
      <c r="Q124" s="28">
        <f t="shared" si="109"/>
        <v>0</v>
      </c>
      <c r="R124" s="28">
        <f t="shared" si="110"/>
        <v>0</v>
      </c>
      <c r="S124" s="28">
        <v>0</v>
      </c>
      <c r="T124" s="28">
        <v>0</v>
      </c>
      <c r="U124" s="28">
        <v>0</v>
      </c>
      <c r="V124" s="28">
        <f t="shared" si="125"/>
        <v>7210</v>
      </c>
      <c r="W124" s="28">
        <f t="shared" si="126"/>
        <v>7210</v>
      </c>
      <c r="X124" s="28">
        <f t="shared" si="127"/>
        <v>7210</v>
      </c>
      <c r="Y124" s="28">
        <f t="shared" si="105"/>
        <v>865</v>
      </c>
      <c r="Z124" s="28">
        <f t="shared" si="111"/>
        <v>55</v>
      </c>
      <c r="AA124" s="38">
        <v>0</v>
      </c>
      <c r="AB124" s="28">
        <v>0</v>
      </c>
      <c r="AC124" s="28">
        <v>0</v>
      </c>
      <c r="AD124" s="28">
        <f t="shared" si="128"/>
        <v>920</v>
      </c>
      <c r="AE124" s="28">
        <f t="shared" si="118"/>
        <v>6290</v>
      </c>
      <c r="AF124" s="52" t="s">
        <v>879</v>
      </c>
      <c r="AG124" s="47">
        <v>44144</v>
      </c>
      <c r="AH124" s="56"/>
      <c r="AI124" s="56"/>
      <c r="AJ124" s="56"/>
      <c r="AK124" s="56"/>
      <c r="AM124" s="56"/>
      <c r="AN124" s="56"/>
      <c r="AO124" s="56"/>
      <c r="AP124" s="57"/>
    </row>
    <row r="125" spans="1:42" s="42" customFormat="1" ht="30.6" customHeight="1">
      <c r="A125" s="164">
        <v>116</v>
      </c>
      <c r="B125" s="16" t="s">
        <v>389</v>
      </c>
      <c r="C125" s="23" t="s">
        <v>400</v>
      </c>
      <c r="D125" s="23" t="s">
        <v>390</v>
      </c>
      <c r="E125" s="12" t="s">
        <v>392</v>
      </c>
      <c r="F125" s="13">
        <v>1115408380</v>
      </c>
      <c r="G125" s="14">
        <v>11865</v>
      </c>
      <c r="H125" s="131" t="s">
        <v>401</v>
      </c>
      <c r="I125" s="28">
        <v>14900</v>
      </c>
      <c r="J125" s="28">
        <v>0</v>
      </c>
      <c r="K125" s="28">
        <v>0</v>
      </c>
      <c r="L125" s="28">
        <v>0</v>
      </c>
      <c r="M125" s="28">
        <f t="shared" si="124"/>
        <v>14900</v>
      </c>
      <c r="N125" s="17">
        <v>25</v>
      </c>
      <c r="O125" s="17">
        <v>0</v>
      </c>
      <c r="P125" s="28">
        <f t="shared" si="108"/>
        <v>12016</v>
      </c>
      <c r="Q125" s="28">
        <f t="shared" si="109"/>
        <v>0</v>
      </c>
      <c r="R125" s="28">
        <f t="shared" si="110"/>
        <v>0</v>
      </c>
      <c r="S125" s="28">
        <v>0</v>
      </c>
      <c r="T125" s="28">
        <v>0</v>
      </c>
      <c r="U125" s="28">
        <v>0</v>
      </c>
      <c r="V125" s="28">
        <f t="shared" si="125"/>
        <v>12016</v>
      </c>
      <c r="W125" s="28">
        <f t="shared" si="126"/>
        <v>12016</v>
      </c>
      <c r="X125" s="28">
        <f t="shared" si="127"/>
        <v>12016</v>
      </c>
      <c r="Y125" s="28">
        <f t="shared" si="105"/>
        <v>1442</v>
      </c>
      <c r="Z125" s="28">
        <f t="shared" si="111"/>
        <v>91</v>
      </c>
      <c r="AA125" s="38">
        <v>0</v>
      </c>
      <c r="AB125" s="28">
        <v>0</v>
      </c>
      <c r="AC125" s="28">
        <v>0</v>
      </c>
      <c r="AD125" s="28">
        <f t="shared" si="128"/>
        <v>1533</v>
      </c>
      <c r="AE125" s="28">
        <f t="shared" si="118"/>
        <v>10483</v>
      </c>
      <c r="AF125" s="52" t="s">
        <v>879</v>
      </c>
      <c r="AG125" s="47">
        <v>44144</v>
      </c>
      <c r="AH125" s="186"/>
      <c r="AI125" s="56"/>
      <c r="AJ125" s="56"/>
      <c r="AK125" s="56"/>
      <c r="AM125" s="56"/>
      <c r="AN125" s="56"/>
      <c r="AO125" s="56"/>
      <c r="AP125" s="57"/>
    </row>
    <row r="126" spans="1:42" s="42" customFormat="1" ht="30.6" customHeight="1">
      <c r="A126" s="13">
        <v>117</v>
      </c>
      <c r="B126" s="45" t="s">
        <v>402</v>
      </c>
      <c r="C126" s="144" t="s">
        <v>403</v>
      </c>
      <c r="D126" s="23" t="s">
        <v>404</v>
      </c>
      <c r="E126" s="269" t="s">
        <v>76</v>
      </c>
      <c r="F126" s="17">
        <v>1113756809</v>
      </c>
      <c r="G126" s="17">
        <v>735</v>
      </c>
      <c r="H126" s="149" t="s">
        <v>405</v>
      </c>
      <c r="I126" s="28">
        <v>18000</v>
      </c>
      <c r="J126" s="28">
        <v>0</v>
      </c>
      <c r="K126" s="28">
        <v>0</v>
      </c>
      <c r="L126" s="28">
        <v>0</v>
      </c>
      <c r="M126" s="28">
        <f t="shared" si="124"/>
        <v>18000</v>
      </c>
      <c r="N126" s="17">
        <v>31</v>
      </c>
      <c r="O126" s="17">
        <v>0</v>
      </c>
      <c r="P126" s="28">
        <f t="shared" si="108"/>
        <v>18000</v>
      </c>
      <c r="Q126" s="28">
        <f t="shared" si="109"/>
        <v>0</v>
      </c>
      <c r="R126" s="28">
        <f t="shared" si="110"/>
        <v>0</v>
      </c>
      <c r="S126" s="28">
        <v>0</v>
      </c>
      <c r="T126" s="28">
        <v>0</v>
      </c>
      <c r="U126" s="28">
        <v>0</v>
      </c>
      <c r="V126" s="28">
        <f t="shared" si="125"/>
        <v>18000</v>
      </c>
      <c r="W126" s="28">
        <f t="shared" si="126"/>
        <v>15000</v>
      </c>
      <c r="X126" s="28">
        <f t="shared" si="127"/>
        <v>18000</v>
      </c>
      <c r="Y126" s="28">
        <f t="shared" si="105"/>
        <v>1800</v>
      </c>
      <c r="Z126" s="28">
        <f t="shared" si="111"/>
        <v>135</v>
      </c>
      <c r="AA126" s="38">
        <v>0</v>
      </c>
      <c r="AB126" s="28">
        <v>0</v>
      </c>
      <c r="AC126" s="28">
        <v>0</v>
      </c>
      <c r="AD126" s="28">
        <f t="shared" si="128"/>
        <v>1935</v>
      </c>
      <c r="AE126" s="28">
        <f t="shared" si="118"/>
        <v>16065</v>
      </c>
      <c r="AF126" s="52" t="s">
        <v>879</v>
      </c>
      <c r="AG126" s="47">
        <v>44144</v>
      </c>
      <c r="AH126" s="56"/>
      <c r="AI126" s="58"/>
      <c r="AJ126" s="59"/>
      <c r="AK126" s="59"/>
      <c r="AL126" s="63"/>
      <c r="AM126" s="59"/>
      <c r="AN126" s="59"/>
      <c r="AO126" s="59"/>
      <c r="AP126" s="59"/>
    </row>
    <row r="127" spans="1:42" s="42" customFormat="1" ht="30.6" customHeight="1">
      <c r="A127" s="164">
        <v>118</v>
      </c>
      <c r="B127" s="45" t="s">
        <v>402</v>
      </c>
      <c r="C127" s="23" t="s">
        <v>406</v>
      </c>
      <c r="D127" s="23" t="s">
        <v>407</v>
      </c>
      <c r="E127" s="269" t="s">
        <v>82</v>
      </c>
      <c r="F127" s="13">
        <v>1113532808</v>
      </c>
      <c r="G127" s="14">
        <v>1247</v>
      </c>
      <c r="H127" s="149" t="s">
        <v>408</v>
      </c>
      <c r="I127" s="28">
        <v>14900</v>
      </c>
      <c r="J127" s="28">
        <v>0</v>
      </c>
      <c r="K127" s="28">
        <v>0</v>
      </c>
      <c r="L127" s="28">
        <v>0</v>
      </c>
      <c r="M127" s="28">
        <f t="shared" si="124"/>
        <v>14900</v>
      </c>
      <c r="N127" s="17">
        <v>27</v>
      </c>
      <c r="O127" s="17">
        <v>0</v>
      </c>
      <c r="P127" s="28">
        <f t="shared" si="108"/>
        <v>12977</v>
      </c>
      <c r="Q127" s="28">
        <f t="shared" si="109"/>
        <v>0</v>
      </c>
      <c r="R127" s="28">
        <f t="shared" si="110"/>
        <v>0</v>
      </c>
      <c r="S127" s="28">
        <v>0</v>
      </c>
      <c r="T127" s="28">
        <v>0</v>
      </c>
      <c r="U127" s="28">
        <v>0</v>
      </c>
      <c r="V127" s="28">
        <f t="shared" si="125"/>
        <v>12977</v>
      </c>
      <c r="W127" s="28">
        <f t="shared" si="126"/>
        <v>12977</v>
      </c>
      <c r="X127" s="28">
        <f t="shared" si="127"/>
        <v>12977</v>
      </c>
      <c r="Y127" s="28">
        <f t="shared" si="105"/>
        <v>1557</v>
      </c>
      <c r="Z127" s="28">
        <f t="shared" si="111"/>
        <v>98</v>
      </c>
      <c r="AA127" s="38">
        <v>0</v>
      </c>
      <c r="AB127" s="28">
        <v>0</v>
      </c>
      <c r="AC127" s="28">
        <v>0</v>
      </c>
      <c r="AD127" s="28">
        <f t="shared" si="128"/>
        <v>1655</v>
      </c>
      <c r="AE127" s="28">
        <f t="shared" si="118"/>
        <v>11322</v>
      </c>
      <c r="AF127" s="52" t="s">
        <v>879</v>
      </c>
      <c r="AG127" s="47">
        <v>44144</v>
      </c>
      <c r="AH127" s="56"/>
      <c r="AI127" s="56"/>
      <c r="AJ127" s="56"/>
      <c r="AK127" s="56"/>
      <c r="AL127" s="56"/>
      <c r="AM127" s="56"/>
      <c r="AN127" s="56"/>
      <c r="AO127" s="56"/>
      <c r="AP127" s="57"/>
    </row>
    <row r="128" spans="1:42" s="42" customFormat="1" ht="30.6" customHeight="1">
      <c r="A128" s="164">
        <v>119</v>
      </c>
      <c r="B128" s="45" t="s">
        <v>409</v>
      </c>
      <c r="C128" s="23" t="s">
        <v>410</v>
      </c>
      <c r="D128" s="23" t="s">
        <v>411</v>
      </c>
      <c r="E128" s="12" t="s">
        <v>76</v>
      </c>
      <c r="F128" s="17">
        <v>1113916071</v>
      </c>
      <c r="G128" s="17">
        <v>787</v>
      </c>
      <c r="H128" s="149" t="s">
        <v>412</v>
      </c>
      <c r="I128" s="28">
        <v>20000</v>
      </c>
      <c r="J128" s="28">
        <v>0</v>
      </c>
      <c r="K128" s="28">
        <v>0</v>
      </c>
      <c r="L128" s="28">
        <v>0</v>
      </c>
      <c r="M128" s="28">
        <f t="shared" si="124"/>
        <v>20000</v>
      </c>
      <c r="N128" s="17">
        <v>31</v>
      </c>
      <c r="O128" s="17">
        <v>0</v>
      </c>
      <c r="P128" s="28">
        <f t="shared" si="108"/>
        <v>20000</v>
      </c>
      <c r="Q128" s="28">
        <f t="shared" si="109"/>
        <v>0</v>
      </c>
      <c r="R128" s="28">
        <f t="shared" si="110"/>
        <v>0</v>
      </c>
      <c r="S128" s="28">
        <v>0</v>
      </c>
      <c r="T128" s="28">
        <v>0</v>
      </c>
      <c r="U128" s="28">
        <v>0</v>
      </c>
      <c r="V128" s="28">
        <f t="shared" si="125"/>
        <v>20000</v>
      </c>
      <c r="W128" s="28">
        <f t="shared" si="126"/>
        <v>15000</v>
      </c>
      <c r="X128" s="28">
        <f t="shared" si="127"/>
        <v>20000</v>
      </c>
      <c r="Y128" s="28">
        <f t="shared" si="105"/>
        <v>1800</v>
      </c>
      <c r="Z128" s="28">
        <f t="shared" si="111"/>
        <v>150</v>
      </c>
      <c r="AA128" s="38">
        <v>0</v>
      </c>
      <c r="AB128" s="28">
        <v>0</v>
      </c>
      <c r="AC128" s="28">
        <v>0</v>
      </c>
      <c r="AD128" s="28">
        <f t="shared" si="128"/>
        <v>1950</v>
      </c>
      <c r="AE128" s="28">
        <f t="shared" si="118"/>
        <v>18050</v>
      </c>
      <c r="AF128" s="52" t="s">
        <v>879</v>
      </c>
      <c r="AG128" s="47">
        <v>44144</v>
      </c>
      <c r="AH128" s="58"/>
      <c r="AI128" s="56"/>
      <c r="AJ128" s="56"/>
      <c r="AK128" s="56"/>
      <c r="AL128" s="59"/>
      <c r="AM128" s="56"/>
      <c r="AN128" s="56"/>
      <c r="AO128" s="56"/>
      <c r="AP128" s="57"/>
    </row>
    <row r="129" spans="1:42" s="42" customFormat="1" ht="30.6" customHeight="1">
      <c r="A129" s="13">
        <v>120</v>
      </c>
      <c r="B129" s="45" t="s">
        <v>409</v>
      </c>
      <c r="C129" s="23" t="s">
        <v>413</v>
      </c>
      <c r="D129" s="23" t="s">
        <v>414</v>
      </c>
      <c r="E129" s="12" t="s">
        <v>79</v>
      </c>
      <c r="F129" s="17">
        <v>1113916072</v>
      </c>
      <c r="G129" s="17">
        <v>788</v>
      </c>
      <c r="H129" s="149" t="s">
        <v>415</v>
      </c>
      <c r="I129" s="28">
        <v>20000</v>
      </c>
      <c r="J129" s="28">
        <v>0</v>
      </c>
      <c r="K129" s="28">
        <v>0</v>
      </c>
      <c r="L129" s="28">
        <v>0</v>
      </c>
      <c r="M129" s="28">
        <f t="shared" si="124"/>
        <v>20000</v>
      </c>
      <c r="N129" s="17">
        <v>31</v>
      </c>
      <c r="O129" s="17">
        <v>0</v>
      </c>
      <c r="P129" s="28">
        <f t="shared" si="108"/>
        <v>20000</v>
      </c>
      <c r="Q129" s="28">
        <f t="shared" si="109"/>
        <v>0</v>
      </c>
      <c r="R129" s="28">
        <f t="shared" si="110"/>
        <v>0</v>
      </c>
      <c r="S129" s="28">
        <v>0</v>
      </c>
      <c r="T129" s="28">
        <v>0</v>
      </c>
      <c r="U129" s="28">
        <v>0</v>
      </c>
      <c r="V129" s="28">
        <f t="shared" si="125"/>
        <v>20000</v>
      </c>
      <c r="W129" s="28">
        <f t="shared" si="126"/>
        <v>15000</v>
      </c>
      <c r="X129" s="28">
        <f t="shared" si="127"/>
        <v>20000</v>
      </c>
      <c r="Y129" s="28">
        <f t="shared" si="105"/>
        <v>1800</v>
      </c>
      <c r="Z129" s="28">
        <f t="shared" si="111"/>
        <v>150</v>
      </c>
      <c r="AA129" s="38">
        <v>0</v>
      </c>
      <c r="AB129" s="28">
        <v>0</v>
      </c>
      <c r="AC129" s="28">
        <v>0</v>
      </c>
      <c r="AD129" s="28">
        <f t="shared" si="128"/>
        <v>1950</v>
      </c>
      <c r="AE129" s="28">
        <f t="shared" si="118"/>
        <v>18050</v>
      </c>
      <c r="AF129" s="52" t="s">
        <v>879</v>
      </c>
      <c r="AG129" s="47">
        <v>44144</v>
      </c>
      <c r="AH129" s="58"/>
      <c r="AI129" s="56"/>
      <c r="AJ129" s="56"/>
      <c r="AK129" s="56"/>
      <c r="AL129" s="59"/>
      <c r="AM129" s="56"/>
      <c r="AN129" s="56"/>
      <c r="AO129" s="56"/>
      <c r="AP129" s="57"/>
    </row>
    <row r="130" spans="1:42" s="42" customFormat="1" ht="30.6" customHeight="1">
      <c r="A130" s="164">
        <v>121</v>
      </c>
      <c r="B130" s="45" t="s">
        <v>409</v>
      </c>
      <c r="C130" s="23" t="s">
        <v>416</v>
      </c>
      <c r="D130" s="23" t="s">
        <v>417</v>
      </c>
      <c r="E130" s="12" t="s">
        <v>82</v>
      </c>
      <c r="F130" s="76">
        <v>1115488373</v>
      </c>
      <c r="G130" s="17">
        <v>11731</v>
      </c>
      <c r="H130" s="119" t="s">
        <v>418</v>
      </c>
      <c r="I130" s="28">
        <v>14900</v>
      </c>
      <c r="J130" s="28">
        <v>0</v>
      </c>
      <c r="K130" s="28">
        <v>0</v>
      </c>
      <c r="L130" s="28">
        <v>0</v>
      </c>
      <c r="M130" s="28">
        <f t="shared" si="124"/>
        <v>14900</v>
      </c>
      <c r="N130" s="17">
        <v>29</v>
      </c>
      <c r="O130" s="17">
        <v>0</v>
      </c>
      <c r="P130" s="28">
        <f t="shared" si="108"/>
        <v>13939</v>
      </c>
      <c r="Q130" s="28">
        <f t="shared" si="109"/>
        <v>0</v>
      </c>
      <c r="R130" s="28">
        <f t="shared" si="110"/>
        <v>0</v>
      </c>
      <c r="S130" s="28">
        <v>0</v>
      </c>
      <c r="T130" s="28">
        <v>0</v>
      </c>
      <c r="U130" s="28">
        <v>0</v>
      </c>
      <c r="V130" s="28">
        <f t="shared" si="125"/>
        <v>13939</v>
      </c>
      <c r="W130" s="28">
        <f t="shared" si="126"/>
        <v>13939</v>
      </c>
      <c r="X130" s="28">
        <f t="shared" si="127"/>
        <v>13939</v>
      </c>
      <c r="Y130" s="28">
        <f t="shared" si="105"/>
        <v>1673</v>
      </c>
      <c r="Z130" s="28">
        <f t="shared" si="111"/>
        <v>105</v>
      </c>
      <c r="AA130" s="38">
        <v>0</v>
      </c>
      <c r="AB130" s="28">
        <v>0</v>
      </c>
      <c r="AC130" s="28">
        <v>0</v>
      </c>
      <c r="AD130" s="28">
        <f t="shared" si="128"/>
        <v>1778</v>
      </c>
      <c r="AE130" s="28">
        <f t="shared" si="118"/>
        <v>12161</v>
      </c>
      <c r="AF130" s="52" t="s">
        <v>879</v>
      </c>
      <c r="AG130" s="47">
        <v>44144</v>
      </c>
      <c r="AH130" s="58"/>
      <c r="AI130" s="56"/>
      <c r="AJ130" s="56"/>
      <c r="AK130" s="56"/>
      <c r="AL130" s="59"/>
      <c r="AM130" s="56"/>
      <c r="AN130" s="56"/>
      <c r="AO130" s="56"/>
      <c r="AP130" s="57"/>
    </row>
    <row r="131" spans="1:42" s="42" customFormat="1" ht="30.6" customHeight="1">
      <c r="A131" s="164">
        <v>122</v>
      </c>
      <c r="B131" s="45" t="s">
        <v>419</v>
      </c>
      <c r="C131" s="23" t="s">
        <v>419</v>
      </c>
      <c r="D131" s="23" t="s">
        <v>420</v>
      </c>
      <c r="E131" s="12" t="s">
        <v>76</v>
      </c>
      <c r="F131" s="154">
        <v>1113752847</v>
      </c>
      <c r="G131" s="155">
        <v>900</v>
      </c>
      <c r="H131" s="149" t="s">
        <v>421</v>
      </c>
      <c r="I131" s="28">
        <v>18000</v>
      </c>
      <c r="J131" s="28">
        <v>0</v>
      </c>
      <c r="K131" s="28">
        <v>0</v>
      </c>
      <c r="L131" s="28">
        <v>0</v>
      </c>
      <c r="M131" s="28">
        <f t="shared" si="124"/>
        <v>18000</v>
      </c>
      <c r="N131" s="17">
        <v>0</v>
      </c>
      <c r="O131" s="17">
        <v>0</v>
      </c>
      <c r="P131" s="28">
        <f t="shared" si="108"/>
        <v>0</v>
      </c>
      <c r="Q131" s="28">
        <f t="shared" si="109"/>
        <v>0</v>
      </c>
      <c r="R131" s="28">
        <f t="shared" si="110"/>
        <v>0</v>
      </c>
      <c r="S131" s="28">
        <v>0</v>
      </c>
      <c r="T131" s="28">
        <v>0</v>
      </c>
      <c r="U131" s="28">
        <v>0</v>
      </c>
      <c r="V131" s="28">
        <f t="shared" si="125"/>
        <v>0</v>
      </c>
      <c r="W131" s="28">
        <f t="shared" si="126"/>
        <v>0</v>
      </c>
      <c r="X131" s="28">
        <f t="shared" si="127"/>
        <v>0</v>
      </c>
      <c r="Y131" s="28">
        <f t="shared" si="105"/>
        <v>0</v>
      </c>
      <c r="Z131" s="28">
        <f t="shared" si="111"/>
        <v>0</v>
      </c>
      <c r="AA131" s="38">
        <v>0</v>
      </c>
      <c r="AB131" s="28">
        <v>0</v>
      </c>
      <c r="AC131" s="28">
        <v>0</v>
      </c>
      <c r="AD131" s="28">
        <f t="shared" si="128"/>
        <v>0</v>
      </c>
      <c r="AE131" s="28">
        <f t="shared" si="118"/>
        <v>0</v>
      </c>
      <c r="AF131" s="34"/>
      <c r="AG131" s="47"/>
      <c r="AH131" s="58"/>
      <c r="AI131" s="56"/>
      <c r="AJ131" s="56"/>
      <c r="AK131" s="56"/>
      <c r="AL131" s="59"/>
      <c r="AM131" s="56"/>
      <c r="AN131" s="56"/>
      <c r="AO131" s="56"/>
      <c r="AP131" s="57"/>
    </row>
    <row r="132" spans="1:42" s="42" customFormat="1" ht="30.6" customHeight="1">
      <c r="A132" s="13">
        <v>123</v>
      </c>
      <c r="B132" s="45" t="s">
        <v>419</v>
      </c>
      <c r="C132" s="23" t="s">
        <v>422</v>
      </c>
      <c r="D132" s="23" t="s">
        <v>423</v>
      </c>
      <c r="E132" s="12" t="s">
        <v>82</v>
      </c>
      <c r="F132" s="13">
        <v>1114816730</v>
      </c>
      <c r="G132" s="14">
        <v>1388</v>
      </c>
      <c r="H132" s="149" t="s">
        <v>424</v>
      </c>
      <c r="I132" s="28">
        <v>14900</v>
      </c>
      <c r="J132" s="28">
        <v>0</v>
      </c>
      <c r="K132" s="28">
        <v>0</v>
      </c>
      <c r="L132" s="28">
        <v>0</v>
      </c>
      <c r="M132" s="28">
        <f t="shared" si="124"/>
        <v>14900</v>
      </c>
      <c r="N132" s="17">
        <v>15</v>
      </c>
      <c r="O132" s="17">
        <v>0</v>
      </c>
      <c r="P132" s="28">
        <f t="shared" si="108"/>
        <v>7210</v>
      </c>
      <c r="Q132" s="28">
        <f t="shared" si="109"/>
        <v>0</v>
      </c>
      <c r="R132" s="28">
        <f t="shared" si="110"/>
        <v>0</v>
      </c>
      <c r="S132" s="28">
        <v>0</v>
      </c>
      <c r="T132" s="28">
        <v>0</v>
      </c>
      <c r="U132" s="28">
        <v>0</v>
      </c>
      <c r="V132" s="28">
        <f t="shared" si="125"/>
        <v>7210</v>
      </c>
      <c r="W132" s="28">
        <f t="shared" si="126"/>
        <v>7210</v>
      </c>
      <c r="X132" s="28">
        <f t="shared" si="127"/>
        <v>7210</v>
      </c>
      <c r="Y132" s="28">
        <f t="shared" si="105"/>
        <v>865</v>
      </c>
      <c r="Z132" s="28">
        <f t="shared" si="111"/>
        <v>55</v>
      </c>
      <c r="AA132" s="38">
        <v>0</v>
      </c>
      <c r="AB132" s="28">
        <v>0</v>
      </c>
      <c r="AC132" s="28">
        <v>0</v>
      </c>
      <c r="AD132" s="28">
        <f t="shared" si="128"/>
        <v>920</v>
      </c>
      <c r="AE132" s="28">
        <f t="shared" si="118"/>
        <v>6290</v>
      </c>
      <c r="AF132" s="52" t="s">
        <v>879</v>
      </c>
      <c r="AG132" s="47">
        <v>44144</v>
      </c>
      <c r="AH132" s="58"/>
      <c r="AI132" s="56"/>
      <c r="AJ132" s="56"/>
      <c r="AK132" s="56"/>
      <c r="AL132" s="59"/>
      <c r="AM132" s="56"/>
      <c r="AN132" s="56"/>
      <c r="AO132" s="56"/>
      <c r="AP132" s="57"/>
    </row>
    <row r="133" spans="1:42" s="42" customFormat="1" ht="30.6" customHeight="1">
      <c r="A133" s="164">
        <v>124</v>
      </c>
      <c r="B133" s="45" t="s">
        <v>425</v>
      </c>
      <c r="C133" s="23" t="s">
        <v>425</v>
      </c>
      <c r="D133" s="23" t="s">
        <v>426</v>
      </c>
      <c r="E133" s="12" t="s">
        <v>79</v>
      </c>
      <c r="F133" s="17">
        <v>1113960853</v>
      </c>
      <c r="G133" s="18">
        <v>11768</v>
      </c>
      <c r="H133" s="149" t="s">
        <v>427</v>
      </c>
      <c r="I133" s="28">
        <v>18000</v>
      </c>
      <c r="J133" s="28">
        <v>0</v>
      </c>
      <c r="K133" s="28">
        <v>0</v>
      </c>
      <c r="L133" s="28">
        <v>0</v>
      </c>
      <c r="M133" s="28">
        <f t="shared" si="124"/>
        <v>18000</v>
      </c>
      <c r="N133" s="17">
        <v>31</v>
      </c>
      <c r="O133" s="17">
        <v>0</v>
      </c>
      <c r="P133" s="28">
        <f t="shared" si="108"/>
        <v>18000</v>
      </c>
      <c r="Q133" s="28">
        <f t="shared" si="109"/>
        <v>0</v>
      </c>
      <c r="R133" s="28">
        <f t="shared" si="110"/>
        <v>0</v>
      </c>
      <c r="S133" s="28">
        <v>0</v>
      </c>
      <c r="T133" s="28">
        <v>0</v>
      </c>
      <c r="U133" s="28">
        <v>0</v>
      </c>
      <c r="V133" s="28">
        <f t="shared" si="125"/>
        <v>18000</v>
      </c>
      <c r="W133" s="28">
        <f t="shared" si="126"/>
        <v>15000</v>
      </c>
      <c r="X133" s="28">
        <f t="shared" si="127"/>
        <v>18000</v>
      </c>
      <c r="Y133" s="28">
        <f t="shared" si="105"/>
        <v>1800</v>
      </c>
      <c r="Z133" s="28">
        <f t="shared" si="111"/>
        <v>135</v>
      </c>
      <c r="AA133" s="38">
        <v>0</v>
      </c>
      <c r="AB133" s="28">
        <v>0</v>
      </c>
      <c r="AC133" s="28">
        <v>0</v>
      </c>
      <c r="AD133" s="28">
        <f t="shared" si="128"/>
        <v>1935</v>
      </c>
      <c r="AE133" s="28">
        <f t="shared" si="118"/>
        <v>16065</v>
      </c>
      <c r="AF133" s="52" t="s">
        <v>879</v>
      </c>
      <c r="AG133" s="47">
        <v>44144</v>
      </c>
      <c r="AH133" s="58"/>
      <c r="AI133" s="56"/>
      <c r="AJ133" s="56"/>
      <c r="AK133" s="56"/>
      <c r="AL133" s="59"/>
      <c r="AM133" s="56"/>
      <c r="AN133" s="56"/>
      <c r="AO133" s="56"/>
      <c r="AP133" s="57"/>
    </row>
    <row r="134" spans="1:42" s="42" customFormat="1" ht="30.6" customHeight="1">
      <c r="A134" s="164">
        <v>125</v>
      </c>
      <c r="B134" s="45" t="s">
        <v>425</v>
      </c>
      <c r="C134" s="23" t="s">
        <v>428</v>
      </c>
      <c r="D134" s="139" t="s">
        <v>429</v>
      </c>
      <c r="E134" s="12" t="s">
        <v>82</v>
      </c>
      <c r="F134" s="153">
        <v>1115397710</v>
      </c>
      <c r="G134" s="60">
        <v>11677</v>
      </c>
      <c r="H134" s="129" t="s">
        <v>430</v>
      </c>
      <c r="I134" s="28">
        <v>14900</v>
      </c>
      <c r="J134" s="28">
        <v>0</v>
      </c>
      <c r="K134" s="28">
        <v>0</v>
      </c>
      <c r="L134" s="28">
        <v>0</v>
      </c>
      <c r="M134" s="28">
        <f t="shared" si="124"/>
        <v>14900</v>
      </c>
      <c r="N134" s="17">
        <v>28</v>
      </c>
      <c r="O134" s="17">
        <v>0</v>
      </c>
      <c r="P134" s="28">
        <f t="shared" si="108"/>
        <v>13458</v>
      </c>
      <c r="Q134" s="28">
        <f t="shared" si="109"/>
        <v>0</v>
      </c>
      <c r="R134" s="28">
        <f t="shared" si="110"/>
        <v>0</v>
      </c>
      <c r="S134" s="28">
        <v>0</v>
      </c>
      <c r="T134" s="28">
        <v>0</v>
      </c>
      <c r="U134" s="28">
        <v>0</v>
      </c>
      <c r="V134" s="28">
        <f t="shared" si="125"/>
        <v>13458</v>
      </c>
      <c r="W134" s="28">
        <f t="shared" si="126"/>
        <v>13458</v>
      </c>
      <c r="X134" s="28">
        <f t="shared" si="127"/>
        <v>13458</v>
      </c>
      <c r="Y134" s="28">
        <f t="shared" si="105"/>
        <v>1615</v>
      </c>
      <c r="Z134" s="28">
        <f t="shared" si="111"/>
        <v>101</v>
      </c>
      <c r="AA134" s="38">
        <v>0</v>
      </c>
      <c r="AB134" s="28">
        <v>0</v>
      </c>
      <c r="AC134" s="28">
        <v>0</v>
      </c>
      <c r="AD134" s="28">
        <f t="shared" si="128"/>
        <v>1716</v>
      </c>
      <c r="AE134" s="28">
        <f t="shared" si="118"/>
        <v>11742</v>
      </c>
      <c r="AF134" s="52" t="s">
        <v>879</v>
      </c>
      <c r="AG134" s="47">
        <v>44144</v>
      </c>
      <c r="AH134" s="58"/>
      <c r="AI134" s="56"/>
      <c r="AJ134" s="56"/>
      <c r="AK134" s="56"/>
      <c r="AL134" s="59"/>
      <c r="AM134" s="56"/>
      <c r="AN134" s="56"/>
      <c r="AO134" s="56"/>
      <c r="AP134" s="57"/>
    </row>
    <row r="135" spans="1:42" s="42" customFormat="1" ht="30.6" customHeight="1">
      <c r="A135" s="13">
        <v>126</v>
      </c>
      <c r="B135" s="45" t="s">
        <v>431</v>
      </c>
      <c r="C135" s="23" t="s">
        <v>432</v>
      </c>
      <c r="D135" s="12" t="s">
        <v>433</v>
      </c>
      <c r="E135" s="12" t="s">
        <v>76</v>
      </c>
      <c r="F135" s="17" t="s">
        <v>36</v>
      </c>
      <c r="G135" s="17">
        <v>11660</v>
      </c>
      <c r="H135" s="131" t="s">
        <v>434</v>
      </c>
      <c r="I135" s="28">
        <v>30000</v>
      </c>
      <c r="J135" s="28">
        <v>0</v>
      </c>
      <c r="K135" s="28">
        <v>0</v>
      </c>
      <c r="L135" s="28">
        <v>0</v>
      </c>
      <c r="M135" s="28">
        <f t="shared" si="124"/>
        <v>30000</v>
      </c>
      <c r="N135" s="17">
        <v>31</v>
      </c>
      <c r="O135" s="17">
        <v>0</v>
      </c>
      <c r="P135" s="28">
        <f t="shared" si="108"/>
        <v>30000</v>
      </c>
      <c r="Q135" s="28">
        <f t="shared" si="109"/>
        <v>0</v>
      </c>
      <c r="R135" s="28">
        <f t="shared" si="110"/>
        <v>0</v>
      </c>
      <c r="S135" s="28">
        <v>0</v>
      </c>
      <c r="T135" s="28">
        <v>0</v>
      </c>
      <c r="U135" s="28">
        <v>0</v>
      </c>
      <c r="V135" s="28">
        <f t="shared" si="125"/>
        <v>30000</v>
      </c>
      <c r="W135" s="28">
        <f t="shared" si="126"/>
        <v>15000</v>
      </c>
      <c r="X135" s="28">
        <v>0</v>
      </c>
      <c r="Y135" s="28">
        <f t="shared" si="105"/>
        <v>1800</v>
      </c>
      <c r="Z135" s="28">
        <f t="shared" si="111"/>
        <v>0</v>
      </c>
      <c r="AA135" s="38">
        <v>0</v>
      </c>
      <c r="AB135" s="28">
        <v>0</v>
      </c>
      <c r="AC135" s="28">
        <v>0</v>
      </c>
      <c r="AD135" s="28">
        <f t="shared" si="128"/>
        <v>1800</v>
      </c>
      <c r="AE135" s="28">
        <f t="shared" si="118"/>
        <v>28200</v>
      </c>
      <c r="AF135" s="34" t="s">
        <v>38</v>
      </c>
      <c r="AG135" s="47">
        <v>44146</v>
      </c>
      <c r="AH135" s="56"/>
      <c r="AI135" s="57"/>
    </row>
    <row r="136" spans="1:42" s="42" customFormat="1" ht="30.6" customHeight="1">
      <c r="A136" s="164">
        <v>127</v>
      </c>
      <c r="B136" s="45" t="s">
        <v>431</v>
      </c>
      <c r="C136" s="12" t="s">
        <v>435</v>
      </c>
      <c r="D136" s="12" t="s">
        <v>436</v>
      </c>
      <c r="E136" s="12" t="s">
        <v>79</v>
      </c>
      <c r="F136" s="120">
        <v>1113404071</v>
      </c>
      <c r="G136" s="14">
        <v>1261</v>
      </c>
      <c r="H136" s="149" t="s">
        <v>437</v>
      </c>
      <c r="I136" s="28">
        <v>18000</v>
      </c>
      <c r="J136" s="28">
        <v>0</v>
      </c>
      <c r="K136" s="28">
        <v>0</v>
      </c>
      <c r="L136" s="28">
        <v>0</v>
      </c>
      <c r="M136" s="28">
        <f t="shared" si="124"/>
        <v>18000</v>
      </c>
      <c r="N136" s="17">
        <v>23</v>
      </c>
      <c r="O136" s="17">
        <v>0</v>
      </c>
      <c r="P136" s="28">
        <f t="shared" si="108"/>
        <v>13355</v>
      </c>
      <c r="Q136" s="28">
        <f t="shared" si="109"/>
        <v>0</v>
      </c>
      <c r="R136" s="28">
        <f t="shared" si="110"/>
        <v>0</v>
      </c>
      <c r="S136" s="28">
        <v>0</v>
      </c>
      <c r="T136" s="28">
        <v>0</v>
      </c>
      <c r="U136" s="28">
        <v>0</v>
      </c>
      <c r="V136" s="28">
        <f t="shared" si="125"/>
        <v>13355</v>
      </c>
      <c r="W136" s="28">
        <f t="shared" si="126"/>
        <v>13355</v>
      </c>
      <c r="X136" s="28">
        <f t="shared" ref="X136:X145" si="129">V136</f>
        <v>13355</v>
      </c>
      <c r="Y136" s="28">
        <f t="shared" si="105"/>
        <v>1603</v>
      </c>
      <c r="Z136" s="28">
        <f t="shared" si="111"/>
        <v>101</v>
      </c>
      <c r="AA136" s="38">
        <v>0</v>
      </c>
      <c r="AB136" s="28">
        <v>0</v>
      </c>
      <c r="AC136" s="28">
        <v>0</v>
      </c>
      <c r="AD136" s="28">
        <f t="shared" si="128"/>
        <v>1704</v>
      </c>
      <c r="AE136" s="28">
        <f t="shared" si="118"/>
        <v>11651</v>
      </c>
      <c r="AF136" s="52" t="s">
        <v>879</v>
      </c>
      <c r="AG136" s="47">
        <v>44144</v>
      </c>
      <c r="AI136" s="56"/>
      <c r="AJ136" s="56"/>
      <c r="AK136" s="56"/>
      <c r="AL136" s="56"/>
      <c r="AM136" s="56"/>
      <c r="AN136" s="56"/>
      <c r="AO136" s="56"/>
      <c r="AP136" s="57"/>
    </row>
    <row r="137" spans="1:42" s="42" customFormat="1" ht="30.6" customHeight="1">
      <c r="A137" s="164">
        <v>128</v>
      </c>
      <c r="B137" s="45" t="s">
        <v>431</v>
      </c>
      <c r="C137" s="125" t="s">
        <v>438</v>
      </c>
      <c r="D137" s="23" t="s">
        <v>439</v>
      </c>
      <c r="E137" s="12" t="s">
        <v>79</v>
      </c>
      <c r="F137" s="120">
        <v>1113636118</v>
      </c>
      <c r="G137" s="14">
        <v>1328</v>
      </c>
      <c r="H137" s="149" t="s">
        <v>440</v>
      </c>
      <c r="I137" s="218">
        <v>16400</v>
      </c>
      <c r="J137" s="28">
        <v>0</v>
      </c>
      <c r="K137" s="28">
        <v>0</v>
      </c>
      <c r="L137" s="28">
        <v>0</v>
      </c>
      <c r="M137" s="28">
        <f t="shared" si="124"/>
        <v>16400</v>
      </c>
      <c r="N137" s="17">
        <v>29</v>
      </c>
      <c r="O137" s="17">
        <v>0</v>
      </c>
      <c r="P137" s="28">
        <f t="shared" si="108"/>
        <v>15342</v>
      </c>
      <c r="Q137" s="28">
        <f t="shared" si="109"/>
        <v>0</v>
      </c>
      <c r="R137" s="28">
        <f t="shared" si="110"/>
        <v>0</v>
      </c>
      <c r="S137" s="28">
        <v>0</v>
      </c>
      <c r="T137" s="28">
        <v>0</v>
      </c>
      <c r="U137" s="28">
        <v>0</v>
      </c>
      <c r="V137" s="28">
        <f t="shared" si="125"/>
        <v>15342</v>
      </c>
      <c r="W137" s="28">
        <f t="shared" si="126"/>
        <v>15000</v>
      </c>
      <c r="X137" s="28">
        <f t="shared" si="129"/>
        <v>15342</v>
      </c>
      <c r="Y137" s="28">
        <f t="shared" si="105"/>
        <v>1800</v>
      </c>
      <c r="Z137" s="28">
        <f t="shared" si="111"/>
        <v>116</v>
      </c>
      <c r="AA137" s="38">
        <v>0</v>
      </c>
      <c r="AB137" s="28">
        <v>0</v>
      </c>
      <c r="AC137" s="28">
        <v>0</v>
      </c>
      <c r="AD137" s="28">
        <f t="shared" si="128"/>
        <v>1916</v>
      </c>
      <c r="AE137" s="28">
        <f t="shared" si="118"/>
        <v>13426</v>
      </c>
      <c r="AF137" s="52" t="s">
        <v>879</v>
      </c>
      <c r="AG137" s="47">
        <v>44144</v>
      </c>
      <c r="AH137" s="40"/>
      <c r="AI137" s="56"/>
      <c r="AJ137" s="56"/>
      <c r="AK137" s="56"/>
      <c r="AL137" s="64"/>
      <c r="AM137" s="56"/>
      <c r="AN137" s="56"/>
      <c r="AO137" s="56"/>
      <c r="AP137" s="57"/>
    </row>
    <row r="138" spans="1:42" s="42" customFormat="1" ht="30.6" customHeight="1">
      <c r="A138" s="13">
        <v>129</v>
      </c>
      <c r="B138" s="45" t="s">
        <v>431</v>
      </c>
      <c r="C138" s="23" t="s">
        <v>441</v>
      </c>
      <c r="D138" s="12" t="s">
        <v>442</v>
      </c>
      <c r="E138" s="12" t="s">
        <v>79</v>
      </c>
      <c r="F138" s="14">
        <v>1112203856</v>
      </c>
      <c r="G138" s="14">
        <v>1345</v>
      </c>
      <c r="H138" s="149" t="s">
        <v>443</v>
      </c>
      <c r="I138" s="28">
        <v>16400</v>
      </c>
      <c r="J138" s="28">
        <v>0</v>
      </c>
      <c r="K138" s="28">
        <v>0</v>
      </c>
      <c r="L138" s="28">
        <v>0</v>
      </c>
      <c r="M138" s="28">
        <f t="shared" si="124"/>
        <v>16400</v>
      </c>
      <c r="N138" s="17">
        <v>15</v>
      </c>
      <c r="O138" s="17">
        <v>0</v>
      </c>
      <c r="P138" s="28">
        <f t="shared" si="108"/>
        <v>7935</v>
      </c>
      <c r="Q138" s="28">
        <f t="shared" si="109"/>
        <v>0</v>
      </c>
      <c r="R138" s="28">
        <f t="shared" si="110"/>
        <v>0</v>
      </c>
      <c r="S138" s="28">
        <v>0</v>
      </c>
      <c r="T138" s="28">
        <v>0</v>
      </c>
      <c r="U138" s="28">
        <v>0</v>
      </c>
      <c r="V138" s="28">
        <f t="shared" si="125"/>
        <v>7935</v>
      </c>
      <c r="W138" s="28">
        <f t="shared" si="126"/>
        <v>7935</v>
      </c>
      <c r="X138" s="28">
        <f t="shared" si="129"/>
        <v>7935</v>
      </c>
      <c r="Y138" s="28">
        <f t="shared" si="105"/>
        <v>952</v>
      </c>
      <c r="Z138" s="28">
        <f t="shared" si="111"/>
        <v>60</v>
      </c>
      <c r="AA138" s="38">
        <v>0</v>
      </c>
      <c r="AB138" s="28">
        <v>0</v>
      </c>
      <c r="AC138" s="28">
        <v>0</v>
      </c>
      <c r="AD138" s="28">
        <f t="shared" si="128"/>
        <v>1012</v>
      </c>
      <c r="AE138" s="28">
        <f t="shared" si="118"/>
        <v>6923</v>
      </c>
      <c r="AF138" s="52" t="s">
        <v>879</v>
      </c>
      <c r="AG138" s="47">
        <v>44144</v>
      </c>
      <c r="AI138" s="56"/>
      <c r="AJ138" s="56"/>
      <c r="AK138" s="56"/>
      <c r="AL138" s="59"/>
      <c r="AM138" s="56"/>
      <c r="AN138" s="56"/>
      <c r="AO138" s="56"/>
      <c r="AP138" s="57"/>
    </row>
    <row r="139" spans="1:42" s="42" customFormat="1" ht="30.6" customHeight="1">
      <c r="A139" s="164">
        <v>130</v>
      </c>
      <c r="B139" s="45" t="s">
        <v>431</v>
      </c>
      <c r="C139" s="23" t="s">
        <v>444</v>
      </c>
      <c r="D139" s="135" t="s">
        <v>317</v>
      </c>
      <c r="E139" s="12" t="s">
        <v>82</v>
      </c>
      <c r="F139" s="16">
        <v>1115213620</v>
      </c>
      <c r="G139" s="17">
        <v>11596</v>
      </c>
      <c r="H139" s="119">
        <v>101223630484</v>
      </c>
      <c r="I139" s="28">
        <v>14900</v>
      </c>
      <c r="J139" s="28">
        <v>0</v>
      </c>
      <c r="K139" s="28">
        <v>0</v>
      </c>
      <c r="L139" s="28">
        <v>0</v>
      </c>
      <c r="M139" s="28">
        <f t="shared" si="124"/>
        <v>14900</v>
      </c>
      <c r="N139" s="17">
        <v>27</v>
      </c>
      <c r="O139" s="17">
        <v>0</v>
      </c>
      <c r="P139" s="28">
        <f t="shared" si="108"/>
        <v>12977</v>
      </c>
      <c r="Q139" s="28">
        <f t="shared" si="109"/>
        <v>0</v>
      </c>
      <c r="R139" s="28">
        <f t="shared" si="110"/>
        <v>0</v>
      </c>
      <c r="S139" s="28">
        <v>0</v>
      </c>
      <c r="T139" s="28">
        <v>0</v>
      </c>
      <c r="U139" s="28">
        <v>0</v>
      </c>
      <c r="V139" s="28">
        <f t="shared" si="125"/>
        <v>12977</v>
      </c>
      <c r="W139" s="28">
        <f t="shared" si="126"/>
        <v>12977</v>
      </c>
      <c r="X139" s="28">
        <f t="shared" si="129"/>
        <v>12977</v>
      </c>
      <c r="Y139" s="28">
        <f t="shared" si="105"/>
        <v>1557</v>
      </c>
      <c r="Z139" s="28">
        <f t="shared" si="111"/>
        <v>98</v>
      </c>
      <c r="AA139" s="38">
        <v>0</v>
      </c>
      <c r="AB139" s="28">
        <v>0</v>
      </c>
      <c r="AC139" s="28">
        <v>0</v>
      </c>
      <c r="AD139" s="28">
        <f>+Y139+Z139+AA139+AB139+AC139</f>
        <v>1655</v>
      </c>
      <c r="AE139" s="28">
        <f>V139-AD139</f>
        <v>11322</v>
      </c>
      <c r="AF139" s="52" t="s">
        <v>879</v>
      </c>
      <c r="AG139" s="47">
        <v>44144</v>
      </c>
      <c r="AI139" s="56"/>
      <c r="AJ139" s="56"/>
      <c r="AK139" s="56"/>
      <c r="AL139" s="57"/>
    </row>
    <row r="140" spans="1:42" s="42" customFormat="1" ht="30.6" customHeight="1">
      <c r="A140" s="164">
        <v>131</v>
      </c>
      <c r="B140" s="45" t="s">
        <v>431</v>
      </c>
      <c r="C140" s="23" t="s">
        <v>445</v>
      </c>
      <c r="D140" s="23" t="s">
        <v>432</v>
      </c>
      <c r="E140" s="12" t="s">
        <v>82</v>
      </c>
      <c r="F140" s="16">
        <v>1115291004</v>
      </c>
      <c r="G140" s="14">
        <v>11635</v>
      </c>
      <c r="H140" s="119" t="s">
        <v>446</v>
      </c>
      <c r="I140" s="28">
        <v>18000</v>
      </c>
      <c r="J140" s="28">
        <v>0</v>
      </c>
      <c r="K140" s="28">
        <v>0</v>
      </c>
      <c r="L140" s="28">
        <v>0</v>
      </c>
      <c r="M140" s="28">
        <f t="shared" si="124"/>
        <v>18000</v>
      </c>
      <c r="N140" s="17">
        <v>31</v>
      </c>
      <c r="O140" s="17">
        <v>0</v>
      </c>
      <c r="P140" s="28">
        <f t="shared" si="108"/>
        <v>18000</v>
      </c>
      <c r="Q140" s="28">
        <f t="shared" si="109"/>
        <v>0</v>
      </c>
      <c r="R140" s="28">
        <f t="shared" si="110"/>
        <v>0</v>
      </c>
      <c r="S140" s="28">
        <v>0</v>
      </c>
      <c r="T140" s="28">
        <v>0</v>
      </c>
      <c r="U140" s="28">
        <v>0</v>
      </c>
      <c r="V140" s="28">
        <f t="shared" si="125"/>
        <v>18000</v>
      </c>
      <c r="W140" s="28">
        <f t="shared" si="126"/>
        <v>15000</v>
      </c>
      <c r="X140" s="28">
        <f t="shared" si="129"/>
        <v>18000</v>
      </c>
      <c r="Y140" s="28">
        <f t="shared" si="105"/>
        <v>1800</v>
      </c>
      <c r="Z140" s="28">
        <f t="shared" si="111"/>
        <v>135</v>
      </c>
      <c r="AA140" s="38">
        <v>0</v>
      </c>
      <c r="AB140" s="28">
        <v>0</v>
      </c>
      <c r="AC140" s="28">
        <v>0</v>
      </c>
      <c r="AD140" s="28">
        <f t="shared" ref="AD140:AD145" si="130">+Y140+Z140+AA140+AB140+AC140</f>
        <v>1935</v>
      </c>
      <c r="AE140" s="28">
        <f t="shared" ref="AE140:AE145" si="131">V140-AD140</f>
        <v>16065</v>
      </c>
      <c r="AF140" s="52" t="s">
        <v>879</v>
      </c>
      <c r="AG140" s="47">
        <v>44144</v>
      </c>
      <c r="AI140" s="56"/>
      <c r="AJ140" s="56"/>
      <c r="AK140" s="56"/>
      <c r="AL140" s="57"/>
    </row>
    <row r="141" spans="1:42" s="42" customFormat="1" ht="30.6" customHeight="1">
      <c r="A141" s="13">
        <v>132</v>
      </c>
      <c r="B141" s="45" t="s">
        <v>431</v>
      </c>
      <c r="C141" s="23" t="s">
        <v>447</v>
      </c>
      <c r="D141" s="61" t="s">
        <v>448</v>
      </c>
      <c r="E141" s="12" t="s">
        <v>82</v>
      </c>
      <c r="F141" s="62">
        <v>1115153456</v>
      </c>
      <c r="G141" s="14">
        <v>11717</v>
      </c>
      <c r="H141" s="80" t="s">
        <v>449</v>
      </c>
      <c r="I141" s="28">
        <v>14900</v>
      </c>
      <c r="J141" s="28">
        <v>0</v>
      </c>
      <c r="K141" s="28">
        <v>0</v>
      </c>
      <c r="L141" s="28">
        <v>0</v>
      </c>
      <c r="M141" s="28">
        <f t="shared" si="124"/>
        <v>14900</v>
      </c>
      <c r="N141" s="17">
        <v>15</v>
      </c>
      <c r="O141" s="17">
        <v>0</v>
      </c>
      <c r="P141" s="28">
        <f t="shared" si="108"/>
        <v>7210</v>
      </c>
      <c r="Q141" s="28">
        <f t="shared" si="109"/>
        <v>0</v>
      </c>
      <c r="R141" s="28">
        <f t="shared" si="110"/>
        <v>0</v>
      </c>
      <c r="S141" s="28">
        <v>0</v>
      </c>
      <c r="T141" s="28">
        <v>0</v>
      </c>
      <c r="U141" s="28">
        <v>0</v>
      </c>
      <c r="V141" s="28">
        <f t="shared" si="125"/>
        <v>7210</v>
      </c>
      <c r="W141" s="28">
        <f t="shared" si="126"/>
        <v>7210</v>
      </c>
      <c r="X141" s="28">
        <f t="shared" si="129"/>
        <v>7210</v>
      </c>
      <c r="Y141" s="28">
        <f t="shared" si="105"/>
        <v>865</v>
      </c>
      <c r="Z141" s="28">
        <f t="shared" si="111"/>
        <v>55</v>
      </c>
      <c r="AA141" s="38">
        <v>0</v>
      </c>
      <c r="AB141" s="28">
        <v>0</v>
      </c>
      <c r="AC141" s="28">
        <v>0</v>
      </c>
      <c r="AD141" s="28">
        <f t="shared" si="130"/>
        <v>920</v>
      </c>
      <c r="AE141" s="28">
        <f t="shared" si="131"/>
        <v>6290</v>
      </c>
      <c r="AF141" s="52" t="s">
        <v>879</v>
      </c>
      <c r="AG141" s="47">
        <v>44144</v>
      </c>
      <c r="AI141" s="56"/>
      <c r="AJ141" s="56"/>
      <c r="AK141" s="56"/>
      <c r="AL141" s="57"/>
    </row>
    <row r="142" spans="1:42" s="42" customFormat="1" ht="30.6" customHeight="1">
      <c r="A142" s="164">
        <v>133</v>
      </c>
      <c r="B142" s="45" t="s">
        <v>431</v>
      </c>
      <c r="C142" s="12" t="s">
        <v>450</v>
      </c>
      <c r="D142" s="12" t="s">
        <v>451</v>
      </c>
      <c r="E142" s="12" t="s">
        <v>79</v>
      </c>
      <c r="F142" s="16">
        <v>1013763164</v>
      </c>
      <c r="G142" s="199">
        <v>11907</v>
      </c>
      <c r="H142" s="80" t="s">
        <v>452</v>
      </c>
      <c r="I142" s="28">
        <v>20000</v>
      </c>
      <c r="J142" s="28">
        <v>0</v>
      </c>
      <c r="K142" s="28">
        <v>0</v>
      </c>
      <c r="L142" s="28">
        <v>0</v>
      </c>
      <c r="M142" s="28">
        <f>I142+J142+K142+L142</f>
        <v>20000</v>
      </c>
      <c r="N142" s="17">
        <v>31</v>
      </c>
      <c r="O142" s="17">
        <v>0</v>
      </c>
      <c r="P142" s="28">
        <f t="shared" si="108"/>
        <v>20000</v>
      </c>
      <c r="Q142" s="28">
        <f t="shared" si="109"/>
        <v>0</v>
      </c>
      <c r="R142" s="28">
        <f t="shared" si="110"/>
        <v>0</v>
      </c>
      <c r="S142" s="28">
        <v>0</v>
      </c>
      <c r="T142" s="28">
        <v>0</v>
      </c>
      <c r="U142" s="28">
        <v>0</v>
      </c>
      <c r="V142" s="28">
        <f>P142+Q142+R142+S142+T142+U142</f>
        <v>20000</v>
      </c>
      <c r="W142" s="28">
        <f>IF(P142&gt;15000,15000,P142)</f>
        <v>15000</v>
      </c>
      <c r="X142" s="28">
        <f>V142</f>
        <v>20000</v>
      </c>
      <c r="Y142" s="28">
        <f>ROUND(W142*12%,0)</f>
        <v>1800</v>
      </c>
      <c r="Z142" s="28">
        <f>CEILING(X142*0.75%,1)</f>
        <v>150</v>
      </c>
      <c r="AA142" s="38">
        <v>0</v>
      </c>
      <c r="AB142" s="28">
        <v>0</v>
      </c>
      <c r="AC142" s="28">
        <v>0</v>
      </c>
      <c r="AD142" s="28">
        <f>+Y142+Z142+AA142+AB142+AC142</f>
        <v>1950</v>
      </c>
      <c r="AE142" s="28">
        <f>V142-AD142</f>
        <v>18050</v>
      </c>
      <c r="AF142" s="52" t="s">
        <v>879</v>
      </c>
      <c r="AG142" s="47">
        <v>44144</v>
      </c>
      <c r="AH142" s="56"/>
      <c r="AI142" s="56"/>
      <c r="AJ142" s="56"/>
      <c r="AK142" s="56"/>
      <c r="AL142" s="56"/>
      <c r="AM142" s="56"/>
      <c r="AN142" s="56"/>
      <c r="AO142" s="56"/>
      <c r="AP142" s="57"/>
    </row>
    <row r="143" spans="1:42" s="42" customFormat="1" ht="30.6" customHeight="1">
      <c r="A143" s="164">
        <v>134</v>
      </c>
      <c r="B143" s="45" t="s">
        <v>431</v>
      </c>
      <c r="C143" s="23" t="s">
        <v>50</v>
      </c>
      <c r="D143" s="23" t="s">
        <v>453</v>
      </c>
      <c r="E143" s="12" t="s">
        <v>82</v>
      </c>
      <c r="F143" s="62">
        <v>1115521949</v>
      </c>
      <c r="G143" s="14">
        <v>11770</v>
      </c>
      <c r="H143" s="119" t="s">
        <v>454</v>
      </c>
      <c r="I143" s="28">
        <v>14900</v>
      </c>
      <c r="J143" s="28">
        <v>0</v>
      </c>
      <c r="K143" s="28">
        <v>0</v>
      </c>
      <c r="L143" s="28">
        <v>0</v>
      </c>
      <c r="M143" s="28">
        <f t="shared" si="124"/>
        <v>14900</v>
      </c>
      <c r="N143" s="17">
        <v>22</v>
      </c>
      <c r="O143" s="17">
        <v>0</v>
      </c>
      <c r="P143" s="28">
        <f t="shared" si="108"/>
        <v>10574</v>
      </c>
      <c r="Q143" s="28">
        <f t="shared" si="109"/>
        <v>0</v>
      </c>
      <c r="R143" s="28">
        <f t="shared" si="110"/>
        <v>0</v>
      </c>
      <c r="S143" s="28">
        <v>0</v>
      </c>
      <c r="T143" s="28">
        <v>0</v>
      </c>
      <c r="U143" s="28">
        <v>0</v>
      </c>
      <c r="V143" s="28">
        <f t="shared" si="125"/>
        <v>10574</v>
      </c>
      <c r="W143" s="28">
        <f t="shared" si="126"/>
        <v>10574</v>
      </c>
      <c r="X143" s="28">
        <f t="shared" si="129"/>
        <v>10574</v>
      </c>
      <c r="Y143" s="28">
        <f t="shared" si="105"/>
        <v>1269</v>
      </c>
      <c r="Z143" s="28">
        <f t="shared" si="111"/>
        <v>80</v>
      </c>
      <c r="AA143" s="38">
        <v>0</v>
      </c>
      <c r="AB143" s="28">
        <v>0</v>
      </c>
      <c r="AC143" s="28">
        <v>0</v>
      </c>
      <c r="AD143" s="28">
        <f t="shared" si="130"/>
        <v>1349</v>
      </c>
      <c r="AE143" s="28">
        <f t="shared" si="131"/>
        <v>9225</v>
      </c>
      <c r="AF143" s="52" t="s">
        <v>879</v>
      </c>
      <c r="AG143" s="47">
        <v>44144</v>
      </c>
      <c r="AI143" s="56"/>
      <c r="AJ143" s="56"/>
      <c r="AK143" s="56"/>
      <c r="AL143" s="57"/>
    </row>
    <row r="144" spans="1:42" s="42" customFormat="1" ht="30.6" customHeight="1">
      <c r="A144" s="13">
        <v>135</v>
      </c>
      <c r="B144" s="45" t="s">
        <v>431</v>
      </c>
      <c r="C144" s="23" t="s">
        <v>455</v>
      </c>
      <c r="D144" s="91" t="s">
        <v>456</v>
      </c>
      <c r="E144" s="12" t="s">
        <v>82</v>
      </c>
      <c r="F144" s="219">
        <v>1114887030</v>
      </c>
      <c r="G144" s="62">
        <v>11880</v>
      </c>
      <c r="H144" s="131" t="s">
        <v>457</v>
      </c>
      <c r="I144" s="28">
        <v>14900</v>
      </c>
      <c r="J144" s="28">
        <v>0</v>
      </c>
      <c r="K144" s="28">
        <v>0</v>
      </c>
      <c r="L144" s="28">
        <v>0</v>
      </c>
      <c r="M144" s="28">
        <f t="shared" si="124"/>
        <v>14900</v>
      </c>
      <c r="N144" s="17">
        <v>27</v>
      </c>
      <c r="O144" s="17">
        <v>0</v>
      </c>
      <c r="P144" s="28">
        <f t="shared" si="108"/>
        <v>12977</v>
      </c>
      <c r="Q144" s="28">
        <f t="shared" si="109"/>
        <v>0</v>
      </c>
      <c r="R144" s="28">
        <f t="shared" si="110"/>
        <v>0</v>
      </c>
      <c r="S144" s="28">
        <v>0</v>
      </c>
      <c r="T144" s="28">
        <v>0</v>
      </c>
      <c r="U144" s="28">
        <v>0</v>
      </c>
      <c r="V144" s="28">
        <f t="shared" si="125"/>
        <v>12977</v>
      </c>
      <c r="W144" s="28">
        <f t="shared" si="126"/>
        <v>12977</v>
      </c>
      <c r="X144" s="28">
        <f t="shared" si="129"/>
        <v>12977</v>
      </c>
      <c r="Y144" s="28">
        <f t="shared" si="105"/>
        <v>1557</v>
      </c>
      <c r="Z144" s="28">
        <f t="shared" si="111"/>
        <v>98</v>
      </c>
      <c r="AA144" s="38">
        <v>0</v>
      </c>
      <c r="AB144" s="28">
        <v>0</v>
      </c>
      <c r="AC144" s="28">
        <v>0</v>
      </c>
      <c r="AD144" s="28">
        <f t="shared" si="130"/>
        <v>1655</v>
      </c>
      <c r="AE144" s="28">
        <f t="shared" si="131"/>
        <v>11322</v>
      </c>
      <c r="AF144" s="52" t="s">
        <v>879</v>
      </c>
      <c r="AG144" s="47">
        <v>44144</v>
      </c>
      <c r="AI144" s="56"/>
      <c r="AJ144" s="56"/>
      <c r="AK144" s="56"/>
      <c r="AL144" s="57"/>
    </row>
    <row r="145" spans="1:42" s="42" customFormat="1" ht="30.6" customHeight="1">
      <c r="A145" s="164">
        <v>136</v>
      </c>
      <c r="B145" s="45" t="s">
        <v>431</v>
      </c>
      <c r="C145" s="23" t="s">
        <v>458</v>
      </c>
      <c r="D145" s="23" t="s">
        <v>459</v>
      </c>
      <c r="E145" s="12" t="s">
        <v>82</v>
      </c>
      <c r="F145" s="220" t="s">
        <v>460</v>
      </c>
      <c r="G145" s="62">
        <v>11904</v>
      </c>
      <c r="H145" s="131" t="s">
        <v>461</v>
      </c>
      <c r="I145" s="28">
        <v>14900</v>
      </c>
      <c r="J145" s="28">
        <v>0</v>
      </c>
      <c r="K145" s="28">
        <v>0</v>
      </c>
      <c r="L145" s="28">
        <v>0</v>
      </c>
      <c r="M145" s="28">
        <f t="shared" si="124"/>
        <v>14900</v>
      </c>
      <c r="N145" s="17">
        <v>21</v>
      </c>
      <c r="O145" s="17">
        <v>0</v>
      </c>
      <c r="P145" s="28">
        <f t="shared" si="108"/>
        <v>10094</v>
      </c>
      <c r="Q145" s="28">
        <f t="shared" si="109"/>
        <v>0</v>
      </c>
      <c r="R145" s="28">
        <f t="shared" si="110"/>
        <v>0</v>
      </c>
      <c r="S145" s="28">
        <v>0</v>
      </c>
      <c r="T145" s="28">
        <v>0</v>
      </c>
      <c r="U145" s="28">
        <v>0</v>
      </c>
      <c r="V145" s="28">
        <f t="shared" si="125"/>
        <v>10094</v>
      </c>
      <c r="W145" s="28">
        <f t="shared" si="126"/>
        <v>10094</v>
      </c>
      <c r="X145" s="28">
        <f t="shared" si="129"/>
        <v>10094</v>
      </c>
      <c r="Y145" s="28">
        <f t="shared" si="105"/>
        <v>1211</v>
      </c>
      <c r="Z145" s="28">
        <f t="shared" si="111"/>
        <v>76</v>
      </c>
      <c r="AA145" s="38">
        <v>0</v>
      </c>
      <c r="AB145" s="28">
        <v>0</v>
      </c>
      <c r="AC145" s="28">
        <v>0</v>
      </c>
      <c r="AD145" s="28">
        <f t="shared" si="130"/>
        <v>1287</v>
      </c>
      <c r="AE145" s="28">
        <f t="shared" si="131"/>
        <v>8807</v>
      </c>
      <c r="AF145" s="52" t="s">
        <v>879</v>
      </c>
      <c r="AG145" s="47">
        <v>44144</v>
      </c>
      <c r="AI145" s="56"/>
      <c r="AJ145" s="56"/>
      <c r="AK145" s="56"/>
      <c r="AL145" s="57"/>
    </row>
    <row r="146" spans="1:42" s="42" customFormat="1" ht="30.6" customHeight="1">
      <c r="A146" s="164">
        <v>137</v>
      </c>
      <c r="B146" s="45" t="s">
        <v>431</v>
      </c>
      <c r="C146" s="125" t="s">
        <v>462</v>
      </c>
      <c r="D146" s="12" t="s">
        <v>463</v>
      </c>
      <c r="E146" s="12" t="s">
        <v>76</v>
      </c>
      <c r="F146" s="120">
        <v>1114138697</v>
      </c>
      <c r="G146" s="14">
        <v>1396</v>
      </c>
      <c r="H146" s="149" t="s">
        <v>464</v>
      </c>
      <c r="I146" s="28">
        <v>18000</v>
      </c>
      <c r="J146" s="28">
        <v>0</v>
      </c>
      <c r="K146" s="28">
        <v>0</v>
      </c>
      <c r="L146" s="28">
        <v>0</v>
      </c>
      <c r="M146" s="28">
        <f>I146+J146+K146+L146</f>
        <v>18000</v>
      </c>
      <c r="N146" s="17">
        <v>25</v>
      </c>
      <c r="O146" s="17">
        <v>0</v>
      </c>
      <c r="P146" s="28">
        <f t="shared" si="108"/>
        <v>14516</v>
      </c>
      <c r="Q146" s="28">
        <f t="shared" si="109"/>
        <v>0</v>
      </c>
      <c r="R146" s="28">
        <f t="shared" si="110"/>
        <v>0</v>
      </c>
      <c r="S146" s="28">
        <v>0</v>
      </c>
      <c r="T146" s="28">
        <v>0</v>
      </c>
      <c r="U146" s="28">
        <v>0</v>
      </c>
      <c r="V146" s="28">
        <f>P146+Q146+R146+S146+T146+U146</f>
        <v>14516</v>
      </c>
      <c r="W146" s="28">
        <f>IF(P146&gt;15000,15000,P146)</f>
        <v>14516</v>
      </c>
      <c r="X146" s="28">
        <f>V146</f>
        <v>14516</v>
      </c>
      <c r="Y146" s="28">
        <f t="shared" si="105"/>
        <v>1742</v>
      </c>
      <c r="Z146" s="28">
        <f>CEILING(X146*0.75%,1)</f>
        <v>109</v>
      </c>
      <c r="AA146" s="38">
        <v>0</v>
      </c>
      <c r="AB146" s="28">
        <v>0</v>
      </c>
      <c r="AC146" s="28">
        <v>0</v>
      </c>
      <c r="AD146" s="28">
        <f>+Y146+Z146+AA146+AB146+AC146</f>
        <v>1851</v>
      </c>
      <c r="AE146" s="28">
        <f>V146-AD146</f>
        <v>12665</v>
      </c>
      <c r="AF146" s="52" t="s">
        <v>879</v>
      </c>
      <c r="AG146" s="47">
        <v>44144</v>
      </c>
      <c r="AH146" s="56"/>
      <c r="AI146" s="56"/>
      <c r="AJ146" s="56"/>
      <c r="AK146" s="56"/>
      <c r="AL146" s="56"/>
      <c r="AM146" s="56"/>
      <c r="AN146" s="56"/>
      <c r="AO146" s="56"/>
      <c r="AP146" s="57"/>
    </row>
    <row r="147" spans="1:42" s="42" customFormat="1" ht="30.6" customHeight="1">
      <c r="A147" s="13">
        <v>138</v>
      </c>
      <c r="B147" s="45" t="s">
        <v>431</v>
      </c>
      <c r="C147" s="23" t="s">
        <v>465</v>
      </c>
      <c r="D147" s="23" t="s">
        <v>466</v>
      </c>
      <c r="E147" s="12" t="s">
        <v>82</v>
      </c>
      <c r="F147" s="82">
        <v>1115302458</v>
      </c>
      <c r="G147" s="82">
        <v>11642</v>
      </c>
      <c r="H147" s="119" t="s">
        <v>467</v>
      </c>
      <c r="I147" s="28">
        <v>14900</v>
      </c>
      <c r="J147" s="28">
        <v>0</v>
      </c>
      <c r="K147" s="28">
        <v>0</v>
      </c>
      <c r="L147" s="28">
        <v>0</v>
      </c>
      <c r="M147" s="28">
        <f>I147+J147+K147+L147</f>
        <v>14900</v>
      </c>
      <c r="N147" s="17">
        <v>0</v>
      </c>
      <c r="O147" s="17">
        <v>0</v>
      </c>
      <c r="P147" s="28">
        <f t="shared" si="108"/>
        <v>0</v>
      </c>
      <c r="Q147" s="28">
        <f t="shared" si="109"/>
        <v>0</v>
      </c>
      <c r="R147" s="28">
        <f t="shared" si="110"/>
        <v>0</v>
      </c>
      <c r="S147" s="28">
        <v>0</v>
      </c>
      <c r="T147" s="28">
        <v>0</v>
      </c>
      <c r="U147" s="28">
        <v>0</v>
      </c>
      <c r="V147" s="28">
        <f>P147+Q147+R147+S147+T147+U147</f>
        <v>0</v>
      </c>
      <c r="W147" s="28">
        <f>IF(P147&gt;15000,15000,P147)</f>
        <v>0</v>
      </c>
      <c r="X147" s="28">
        <f>V147</f>
        <v>0</v>
      </c>
      <c r="Y147" s="28">
        <f t="shared" si="105"/>
        <v>0</v>
      </c>
      <c r="Z147" s="28">
        <f>CEILING(X147*0.75%,1)</f>
        <v>0</v>
      </c>
      <c r="AA147" s="38">
        <v>0</v>
      </c>
      <c r="AB147" s="28">
        <v>0</v>
      </c>
      <c r="AC147" s="28">
        <v>0</v>
      </c>
      <c r="AD147" s="28">
        <f>+Y147+Z147+AA147+AB147+AC147</f>
        <v>0</v>
      </c>
      <c r="AE147" s="28">
        <f>V147-AD147</f>
        <v>0</v>
      </c>
      <c r="AF147" s="34"/>
      <c r="AG147" s="47"/>
      <c r="AH147" s="56"/>
      <c r="AI147" s="56"/>
      <c r="AJ147" s="56"/>
      <c r="AK147" s="56"/>
      <c r="AL147" s="56"/>
      <c r="AM147" s="56"/>
      <c r="AN147" s="56"/>
      <c r="AO147" s="56"/>
      <c r="AP147" s="57"/>
    </row>
    <row r="148" spans="1:42" s="151" customFormat="1" ht="30.6" customHeight="1">
      <c r="A148" s="164">
        <v>139</v>
      </c>
      <c r="B148" s="211" t="s">
        <v>431</v>
      </c>
      <c r="C148" s="270" t="s">
        <v>468</v>
      </c>
      <c r="D148" s="270" t="s">
        <v>469</v>
      </c>
      <c r="E148" s="226" t="s">
        <v>82</v>
      </c>
      <c r="F148" s="252">
        <v>1115413077</v>
      </c>
      <c r="G148" s="252">
        <v>11687</v>
      </c>
      <c r="H148" s="224" t="s">
        <v>470</v>
      </c>
      <c r="I148" s="212">
        <v>14900</v>
      </c>
      <c r="J148" s="212">
        <v>0</v>
      </c>
      <c r="K148" s="212">
        <v>0</v>
      </c>
      <c r="L148" s="212">
        <v>0</v>
      </c>
      <c r="M148" s="212">
        <f>I148+J148+K148+L148</f>
        <v>14900</v>
      </c>
      <c r="N148" s="213">
        <v>0</v>
      </c>
      <c r="O148" s="213">
        <v>0</v>
      </c>
      <c r="P148" s="212">
        <f t="shared" si="108"/>
        <v>0</v>
      </c>
      <c r="Q148" s="212">
        <f t="shared" si="109"/>
        <v>0</v>
      </c>
      <c r="R148" s="212">
        <f t="shared" si="110"/>
        <v>0</v>
      </c>
      <c r="S148" s="212">
        <v>0</v>
      </c>
      <c r="T148" s="212">
        <v>0</v>
      </c>
      <c r="U148" s="212">
        <v>0</v>
      </c>
      <c r="V148" s="212">
        <f>P148+Q148+R148+S148+T148+U148</f>
        <v>0</v>
      </c>
      <c r="W148" s="212">
        <f>IF(P148&gt;15000,15000,P148)</f>
        <v>0</v>
      </c>
      <c r="X148" s="212">
        <f>V148</f>
        <v>0</v>
      </c>
      <c r="Y148" s="212">
        <f t="shared" si="105"/>
        <v>0</v>
      </c>
      <c r="Z148" s="212">
        <f>CEILING(X148*0.75%,1)</f>
        <v>0</v>
      </c>
      <c r="AA148" s="214">
        <v>0</v>
      </c>
      <c r="AB148" s="212">
        <v>0</v>
      </c>
      <c r="AC148" s="212">
        <v>0</v>
      </c>
      <c r="AD148" s="212">
        <f>+Y148+Z148+AA148+AB148+AC148</f>
        <v>0</v>
      </c>
      <c r="AE148" s="212">
        <f>V148-AD148</f>
        <v>0</v>
      </c>
      <c r="AF148" s="194"/>
      <c r="AG148" s="215"/>
      <c r="AH148" s="216"/>
      <c r="AI148" s="216"/>
      <c r="AJ148" s="216"/>
      <c r="AK148" s="216"/>
      <c r="AL148" s="216"/>
      <c r="AM148" s="216"/>
      <c r="AN148" s="216"/>
      <c r="AO148" s="216"/>
      <c r="AP148" s="217"/>
    </row>
    <row r="149" spans="1:42" s="263" customFormat="1" ht="30.6" customHeight="1">
      <c r="A149" s="164">
        <v>140</v>
      </c>
      <c r="B149" s="253" t="s">
        <v>431</v>
      </c>
      <c r="C149" s="254" t="s">
        <v>471</v>
      </c>
      <c r="D149" s="271" t="s">
        <v>472</v>
      </c>
      <c r="E149" s="272" t="s">
        <v>82</v>
      </c>
      <c r="F149" s="255" t="s">
        <v>473</v>
      </c>
      <c r="G149" s="256">
        <v>11920</v>
      </c>
      <c r="H149" s="257" t="s">
        <v>474</v>
      </c>
      <c r="I149" s="258">
        <v>14900</v>
      </c>
      <c r="J149" s="258">
        <v>0</v>
      </c>
      <c r="K149" s="258">
        <v>0</v>
      </c>
      <c r="L149" s="258">
        <v>0</v>
      </c>
      <c r="M149" s="258">
        <f t="shared" ref="M149:M154" si="132">I149+J149+K149+L149</f>
        <v>14900</v>
      </c>
      <c r="N149" s="259">
        <v>25</v>
      </c>
      <c r="O149" s="259">
        <v>0</v>
      </c>
      <c r="P149" s="258">
        <f t="shared" si="108"/>
        <v>12016</v>
      </c>
      <c r="Q149" s="258">
        <f t="shared" si="109"/>
        <v>0</v>
      </c>
      <c r="R149" s="258">
        <f t="shared" si="110"/>
        <v>0</v>
      </c>
      <c r="S149" s="258">
        <v>0</v>
      </c>
      <c r="T149" s="258">
        <v>0</v>
      </c>
      <c r="U149" s="258">
        <v>0</v>
      </c>
      <c r="V149" s="258">
        <f t="shared" ref="V149:V154" si="133">P149+Q149+R149+S149+T149+U149</f>
        <v>12016</v>
      </c>
      <c r="W149" s="258">
        <f t="shared" ref="W149:W154" si="134">IF(P149&gt;15000,15000,P149)</f>
        <v>12016</v>
      </c>
      <c r="X149" s="258">
        <f t="shared" ref="X149:X154" si="135">V149</f>
        <v>12016</v>
      </c>
      <c r="Y149" s="258">
        <f t="shared" si="105"/>
        <v>1442</v>
      </c>
      <c r="Z149" s="258">
        <f t="shared" ref="Z149:Z212" si="136">CEILING(X149*0.75%,1)</f>
        <v>91</v>
      </c>
      <c r="AA149" s="260">
        <v>0</v>
      </c>
      <c r="AB149" s="258">
        <v>0</v>
      </c>
      <c r="AC149" s="258">
        <v>0</v>
      </c>
      <c r="AD149" s="258">
        <f t="shared" ref="AD149:AD154" si="137">+Y149+Z149+AA149+AB149+AC149</f>
        <v>1533</v>
      </c>
      <c r="AE149" s="258">
        <f t="shared" ref="AE149:AE154" si="138">V149-AD149</f>
        <v>10483</v>
      </c>
      <c r="AF149" s="52" t="s">
        <v>879</v>
      </c>
      <c r="AG149" s="47">
        <v>44144</v>
      </c>
      <c r="AH149" s="261"/>
      <c r="AI149" s="261"/>
      <c r="AJ149" s="261"/>
      <c r="AK149" s="261"/>
      <c r="AL149" s="261"/>
      <c r="AM149" s="261"/>
      <c r="AN149" s="261"/>
      <c r="AO149" s="261"/>
      <c r="AP149" s="262"/>
    </row>
    <row r="150" spans="1:42" s="263" customFormat="1" ht="30.6" customHeight="1">
      <c r="A150" s="13">
        <v>141</v>
      </c>
      <c r="B150" s="253" t="s">
        <v>431</v>
      </c>
      <c r="C150" s="254" t="s">
        <v>475</v>
      </c>
      <c r="D150" s="271" t="s">
        <v>476</v>
      </c>
      <c r="E150" s="272" t="s">
        <v>82</v>
      </c>
      <c r="F150" s="255" t="s">
        <v>477</v>
      </c>
      <c r="G150" s="256">
        <v>11923</v>
      </c>
      <c r="H150" s="257" t="s">
        <v>478</v>
      </c>
      <c r="I150" s="258">
        <v>14900</v>
      </c>
      <c r="J150" s="258">
        <v>0</v>
      </c>
      <c r="K150" s="258">
        <v>0</v>
      </c>
      <c r="L150" s="258">
        <v>0</v>
      </c>
      <c r="M150" s="258">
        <f t="shared" si="132"/>
        <v>14900</v>
      </c>
      <c r="N150" s="259">
        <v>19</v>
      </c>
      <c r="O150" s="259">
        <v>0</v>
      </c>
      <c r="P150" s="258">
        <f t="shared" si="108"/>
        <v>9132</v>
      </c>
      <c r="Q150" s="258">
        <f t="shared" si="109"/>
        <v>0</v>
      </c>
      <c r="R150" s="258">
        <f t="shared" si="110"/>
        <v>0</v>
      </c>
      <c r="S150" s="258">
        <v>0</v>
      </c>
      <c r="T150" s="258">
        <v>0</v>
      </c>
      <c r="U150" s="258">
        <v>0</v>
      </c>
      <c r="V150" s="258">
        <f t="shared" si="133"/>
        <v>9132</v>
      </c>
      <c r="W150" s="258">
        <f t="shared" si="134"/>
        <v>9132</v>
      </c>
      <c r="X150" s="258">
        <f t="shared" si="135"/>
        <v>9132</v>
      </c>
      <c r="Y150" s="258">
        <f t="shared" si="105"/>
        <v>1096</v>
      </c>
      <c r="Z150" s="258">
        <f t="shared" si="136"/>
        <v>69</v>
      </c>
      <c r="AA150" s="260">
        <v>0</v>
      </c>
      <c r="AB150" s="258">
        <v>0</v>
      </c>
      <c r="AC150" s="258">
        <v>0</v>
      </c>
      <c r="AD150" s="258">
        <f t="shared" si="137"/>
        <v>1165</v>
      </c>
      <c r="AE150" s="258">
        <f t="shared" si="138"/>
        <v>7967</v>
      </c>
      <c r="AF150" s="52" t="s">
        <v>879</v>
      </c>
      <c r="AG150" s="47">
        <v>44144</v>
      </c>
      <c r="AH150" s="261"/>
      <c r="AI150" s="261"/>
      <c r="AJ150" s="261"/>
      <c r="AK150" s="261"/>
      <c r="AL150" s="261"/>
      <c r="AM150" s="261"/>
      <c r="AN150" s="261"/>
      <c r="AO150" s="261"/>
      <c r="AP150" s="262"/>
    </row>
    <row r="151" spans="1:42" s="263" customFormat="1" ht="30.6" customHeight="1">
      <c r="A151" s="164">
        <v>142</v>
      </c>
      <c r="B151" s="253" t="s">
        <v>431</v>
      </c>
      <c r="C151" s="254" t="s">
        <v>479</v>
      </c>
      <c r="D151" s="271" t="s">
        <v>480</v>
      </c>
      <c r="E151" s="272" t="s">
        <v>82</v>
      </c>
      <c r="F151" s="255" t="s">
        <v>481</v>
      </c>
      <c r="G151" s="256">
        <v>11922</v>
      </c>
      <c r="H151" s="257" t="s">
        <v>482</v>
      </c>
      <c r="I151" s="258">
        <v>14900</v>
      </c>
      <c r="J151" s="258">
        <v>0</v>
      </c>
      <c r="K151" s="258">
        <v>0</v>
      </c>
      <c r="L151" s="258">
        <v>0</v>
      </c>
      <c r="M151" s="258">
        <f t="shared" si="132"/>
        <v>14900</v>
      </c>
      <c r="N151" s="259">
        <v>20</v>
      </c>
      <c r="O151" s="259">
        <v>0</v>
      </c>
      <c r="P151" s="258">
        <f t="shared" si="108"/>
        <v>9613</v>
      </c>
      <c r="Q151" s="258">
        <f t="shared" si="109"/>
        <v>0</v>
      </c>
      <c r="R151" s="258">
        <f t="shared" si="110"/>
        <v>0</v>
      </c>
      <c r="S151" s="258">
        <v>0</v>
      </c>
      <c r="T151" s="258">
        <v>0</v>
      </c>
      <c r="U151" s="258">
        <v>0</v>
      </c>
      <c r="V151" s="258">
        <f t="shared" si="133"/>
        <v>9613</v>
      </c>
      <c r="W151" s="258">
        <f t="shared" si="134"/>
        <v>9613</v>
      </c>
      <c r="X151" s="258">
        <f t="shared" si="135"/>
        <v>9613</v>
      </c>
      <c r="Y151" s="258">
        <f t="shared" si="105"/>
        <v>1154</v>
      </c>
      <c r="Z151" s="258">
        <f t="shared" si="136"/>
        <v>73</v>
      </c>
      <c r="AA151" s="260">
        <v>0</v>
      </c>
      <c r="AB151" s="258">
        <v>0</v>
      </c>
      <c r="AC151" s="258">
        <v>0</v>
      </c>
      <c r="AD151" s="258">
        <f t="shared" si="137"/>
        <v>1227</v>
      </c>
      <c r="AE151" s="258">
        <f t="shared" si="138"/>
        <v>8386</v>
      </c>
      <c r="AF151" s="52" t="s">
        <v>879</v>
      </c>
      <c r="AG151" s="47">
        <v>44144</v>
      </c>
      <c r="AH151" s="261"/>
      <c r="AI151" s="261"/>
      <c r="AJ151" s="261"/>
      <c r="AK151" s="261"/>
      <c r="AL151" s="261"/>
      <c r="AM151" s="261"/>
      <c r="AN151" s="261"/>
      <c r="AO151" s="261"/>
      <c r="AP151" s="262"/>
    </row>
    <row r="152" spans="1:42" s="263" customFormat="1" ht="30.6" customHeight="1">
      <c r="A152" s="164">
        <v>143</v>
      </c>
      <c r="B152" s="253" t="s">
        <v>431</v>
      </c>
      <c r="C152" s="254" t="s">
        <v>435</v>
      </c>
      <c r="D152" s="271" t="s">
        <v>483</v>
      </c>
      <c r="E152" s="272" t="s">
        <v>82</v>
      </c>
      <c r="F152" s="255" t="s">
        <v>484</v>
      </c>
      <c r="G152" s="256">
        <v>11926</v>
      </c>
      <c r="H152" s="257" t="s">
        <v>485</v>
      </c>
      <c r="I152" s="258">
        <v>14900</v>
      </c>
      <c r="J152" s="258">
        <v>0</v>
      </c>
      <c r="K152" s="258">
        <v>0</v>
      </c>
      <c r="L152" s="258">
        <v>0</v>
      </c>
      <c r="M152" s="258">
        <f t="shared" si="132"/>
        <v>14900</v>
      </c>
      <c r="N152" s="259">
        <v>20</v>
      </c>
      <c r="O152" s="259">
        <v>0</v>
      </c>
      <c r="P152" s="258">
        <f t="shared" si="108"/>
        <v>9613</v>
      </c>
      <c r="Q152" s="258">
        <f t="shared" si="109"/>
        <v>0</v>
      </c>
      <c r="R152" s="258">
        <f t="shared" si="110"/>
        <v>0</v>
      </c>
      <c r="S152" s="258">
        <v>0</v>
      </c>
      <c r="T152" s="258">
        <v>0</v>
      </c>
      <c r="U152" s="258">
        <v>0</v>
      </c>
      <c r="V152" s="258">
        <f t="shared" si="133"/>
        <v>9613</v>
      </c>
      <c r="W152" s="258">
        <f t="shared" si="134"/>
        <v>9613</v>
      </c>
      <c r="X152" s="258">
        <f t="shared" si="135"/>
        <v>9613</v>
      </c>
      <c r="Y152" s="258">
        <f t="shared" si="105"/>
        <v>1154</v>
      </c>
      <c r="Z152" s="258">
        <f t="shared" si="136"/>
        <v>73</v>
      </c>
      <c r="AA152" s="260">
        <v>0</v>
      </c>
      <c r="AB152" s="258">
        <v>0</v>
      </c>
      <c r="AC152" s="258">
        <v>0</v>
      </c>
      <c r="AD152" s="258">
        <f t="shared" si="137"/>
        <v>1227</v>
      </c>
      <c r="AE152" s="258">
        <f t="shared" si="138"/>
        <v>8386</v>
      </c>
      <c r="AF152" s="52" t="s">
        <v>879</v>
      </c>
      <c r="AG152" s="47">
        <v>44144</v>
      </c>
      <c r="AH152" s="261"/>
      <c r="AI152" s="261"/>
      <c r="AJ152" s="261"/>
      <c r="AK152" s="261"/>
      <c r="AL152" s="261"/>
      <c r="AM152" s="261"/>
      <c r="AN152" s="261"/>
      <c r="AO152" s="261"/>
      <c r="AP152" s="262"/>
    </row>
    <row r="153" spans="1:42" s="263" customFormat="1" ht="30.6" customHeight="1">
      <c r="A153" s="13">
        <v>144</v>
      </c>
      <c r="B153" s="253" t="s">
        <v>431</v>
      </c>
      <c r="C153" s="273" t="s">
        <v>486</v>
      </c>
      <c r="D153" s="273" t="s">
        <v>487</v>
      </c>
      <c r="E153" s="272" t="s">
        <v>82</v>
      </c>
      <c r="F153" s="201">
        <v>1115761730</v>
      </c>
      <c r="G153" s="256">
        <v>11925</v>
      </c>
      <c r="H153" s="264" t="s">
        <v>488</v>
      </c>
      <c r="I153" s="258">
        <v>14900</v>
      </c>
      <c r="J153" s="258">
        <v>0</v>
      </c>
      <c r="K153" s="258">
        <v>0</v>
      </c>
      <c r="L153" s="258">
        <v>0</v>
      </c>
      <c r="M153" s="258">
        <f t="shared" si="132"/>
        <v>14900</v>
      </c>
      <c r="N153" s="259">
        <v>10</v>
      </c>
      <c r="O153" s="259">
        <v>0</v>
      </c>
      <c r="P153" s="258">
        <f t="shared" si="108"/>
        <v>4806</v>
      </c>
      <c r="Q153" s="258">
        <f t="shared" si="109"/>
        <v>0</v>
      </c>
      <c r="R153" s="258">
        <f t="shared" si="110"/>
        <v>0</v>
      </c>
      <c r="S153" s="258">
        <v>0</v>
      </c>
      <c r="T153" s="258">
        <v>0</v>
      </c>
      <c r="U153" s="258">
        <v>0</v>
      </c>
      <c r="V153" s="258">
        <f t="shared" si="133"/>
        <v>4806</v>
      </c>
      <c r="W153" s="258">
        <f t="shared" si="134"/>
        <v>4806</v>
      </c>
      <c r="X153" s="258">
        <f t="shared" si="135"/>
        <v>4806</v>
      </c>
      <c r="Y153" s="258">
        <f t="shared" si="105"/>
        <v>577</v>
      </c>
      <c r="Z153" s="258">
        <f t="shared" si="136"/>
        <v>37</v>
      </c>
      <c r="AA153" s="260">
        <v>0</v>
      </c>
      <c r="AB153" s="258">
        <v>0</v>
      </c>
      <c r="AC153" s="258">
        <v>0</v>
      </c>
      <c r="AD153" s="258">
        <f t="shared" si="137"/>
        <v>614</v>
      </c>
      <c r="AE153" s="258">
        <f t="shared" si="138"/>
        <v>4192</v>
      </c>
      <c r="AF153" s="52" t="s">
        <v>879</v>
      </c>
      <c r="AG153" s="47">
        <v>44144</v>
      </c>
      <c r="AH153" s="261"/>
      <c r="AI153" s="261"/>
      <c r="AJ153" s="261"/>
      <c r="AK153" s="261"/>
      <c r="AL153" s="261"/>
      <c r="AM153" s="261"/>
      <c r="AN153" s="261"/>
      <c r="AO153" s="261"/>
      <c r="AP153" s="262"/>
    </row>
    <row r="154" spans="1:42" s="263" customFormat="1" ht="30.6" customHeight="1">
      <c r="A154" s="164">
        <v>145</v>
      </c>
      <c r="B154" s="253" t="s">
        <v>431</v>
      </c>
      <c r="C154" s="200" t="s">
        <v>489</v>
      </c>
      <c r="D154" s="273" t="s">
        <v>490</v>
      </c>
      <c r="E154" s="272" t="s">
        <v>82</v>
      </c>
      <c r="F154" s="265">
        <v>1114986148</v>
      </c>
      <c r="G154" s="256">
        <v>11918</v>
      </c>
      <c r="H154" s="264" t="s">
        <v>491</v>
      </c>
      <c r="I154" s="258">
        <v>14900</v>
      </c>
      <c r="J154" s="258">
        <v>0</v>
      </c>
      <c r="K154" s="258">
        <v>0</v>
      </c>
      <c r="L154" s="258">
        <v>0</v>
      </c>
      <c r="M154" s="258">
        <f t="shared" si="132"/>
        <v>14900</v>
      </c>
      <c r="N154" s="259">
        <v>9</v>
      </c>
      <c r="O154" s="259">
        <v>0</v>
      </c>
      <c r="P154" s="258">
        <f t="shared" si="108"/>
        <v>4326</v>
      </c>
      <c r="Q154" s="258">
        <f t="shared" si="109"/>
        <v>0</v>
      </c>
      <c r="R154" s="258">
        <f t="shared" si="110"/>
        <v>0</v>
      </c>
      <c r="S154" s="258">
        <v>0</v>
      </c>
      <c r="T154" s="258">
        <v>0</v>
      </c>
      <c r="U154" s="258">
        <v>0</v>
      </c>
      <c r="V154" s="258">
        <f t="shared" si="133"/>
        <v>4326</v>
      </c>
      <c r="W154" s="258">
        <f t="shared" si="134"/>
        <v>4326</v>
      </c>
      <c r="X154" s="258">
        <f t="shared" si="135"/>
        <v>4326</v>
      </c>
      <c r="Y154" s="258">
        <f t="shared" ref="Y154:Y217" si="139">ROUND(W154*12%,0)</f>
        <v>519</v>
      </c>
      <c r="Z154" s="258">
        <f t="shared" si="136"/>
        <v>33</v>
      </c>
      <c r="AA154" s="260">
        <v>0</v>
      </c>
      <c r="AB154" s="258">
        <v>0</v>
      </c>
      <c r="AC154" s="258">
        <v>0</v>
      </c>
      <c r="AD154" s="258">
        <f t="shared" si="137"/>
        <v>552</v>
      </c>
      <c r="AE154" s="258">
        <f t="shared" si="138"/>
        <v>3774</v>
      </c>
      <c r="AF154" s="52" t="s">
        <v>879</v>
      </c>
      <c r="AG154" s="47">
        <v>44144</v>
      </c>
      <c r="AH154" s="261"/>
      <c r="AI154" s="261"/>
      <c r="AJ154" s="261"/>
      <c r="AK154" s="261"/>
      <c r="AL154" s="261"/>
      <c r="AM154" s="261"/>
      <c r="AN154" s="261"/>
      <c r="AO154" s="261"/>
      <c r="AP154" s="262"/>
    </row>
    <row r="155" spans="1:42" s="42" customFormat="1" ht="30.6" customHeight="1">
      <c r="A155" s="164">
        <v>146</v>
      </c>
      <c r="B155" s="16" t="s">
        <v>492</v>
      </c>
      <c r="C155" s="12" t="s">
        <v>492</v>
      </c>
      <c r="D155" s="23" t="s">
        <v>379</v>
      </c>
      <c r="E155" s="12" t="s">
        <v>79</v>
      </c>
      <c r="F155" s="17">
        <v>1112203854</v>
      </c>
      <c r="G155" s="14">
        <v>1272</v>
      </c>
      <c r="H155" s="149" t="s">
        <v>493</v>
      </c>
      <c r="I155" s="28">
        <v>20000</v>
      </c>
      <c r="J155" s="28">
        <v>0</v>
      </c>
      <c r="K155" s="28">
        <v>0</v>
      </c>
      <c r="L155" s="28">
        <v>0</v>
      </c>
      <c r="M155" s="28">
        <f>I155+J155+K155+L155</f>
        <v>20000</v>
      </c>
      <c r="N155" s="17">
        <v>31</v>
      </c>
      <c r="O155" s="17">
        <v>0</v>
      </c>
      <c r="P155" s="28">
        <f t="shared" ref="P155:P218" si="140">ROUND(I155/31*N155,0)</f>
        <v>20000</v>
      </c>
      <c r="Q155" s="28">
        <f t="shared" ref="Q155:Q218" si="141">ROUND(J155/31*N155,0)</f>
        <v>0</v>
      </c>
      <c r="R155" s="28">
        <f t="shared" ref="R155:R218" si="142">ROUND(K155/31*N155,0)</f>
        <v>0</v>
      </c>
      <c r="S155" s="28">
        <v>0</v>
      </c>
      <c r="T155" s="28">
        <v>0</v>
      </c>
      <c r="U155" s="28">
        <v>0</v>
      </c>
      <c r="V155" s="28">
        <f>P155+Q155+R155+S155+T155+U155</f>
        <v>20000</v>
      </c>
      <c r="W155" s="28">
        <f>IF(P155&gt;15000,15000,P155)</f>
        <v>15000</v>
      </c>
      <c r="X155" s="28">
        <f>V155</f>
        <v>20000</v>
      </c>
      <c r="Y155" s="28">
        <f t="shared" si="139"/>
        <v>1800</v>
      </c>
      <c r="Z155" s="28">
        <f t="shared" si="136"/>
        <v>150</v>
      </c>
      <c r="AA155" s="38">
        <v>0</v>
      </c>
      <c r="AB155" s="28">
        <v>0</v>
      </c>
      <c r="AC155" s="28">
        <v>0</v>
      </c>
      <c r="AD155" s="28">
        <f>+Y155+Z155+AA155+AB155+AC155</f>
        <v>1950</v>
      </c>
      <c r="AE155" s="28">
        <f>V155-AD155</f>
        <v>18050</v>
      </c>
      <c r="AF155" s="52" t="s">
        <v>879</v>
      </c>
      <c r="AG155" s="47">
        <v>44144</v>
      </c>
      <c r="AH155" s="56"/>
      <c r="AI155" s="56"/>
      <c r="AJ155" s="56"/>
      <c r="AK155" s="56"/>
      <c r="AL155" s="56"/>
      <c r="AM155" s="56"/>
      <c r="AN155" s="56"/>
      <c r="AO155" s="56"/>
      <c r="AP155" s="57"/>
    </row>
    <row r="156" spans="1:42" s="42" customFormat="1" ht="30.6" customHeight="1">
      <c r="A156" s="13">
        <v>147</v>
      </c>
      <c r="B156" s="16" t="s">
        <v>492</v>
      </c>
      <c r="C156" s="25" t="s">
        <v>494</v>
      </c>
      <c r="D156" s="25" t="s">
        <v>495</v>
      </c>
      <c r="E156" s="12" t="s">
        <v>82</v>
      </c>
      <c r="F156" s="13">
        <v>1113795329</v>
      </c>
      <c r="G156" s="14">
        <v>11841</v>
      </c>
      <c r="H156" s="94" t="s">
        <v>496</v>
      </c>
      <c r="I156" s="28">
        <v>14900</v>
      </c>
      <c r="J156" s="28">
        <v>0</v>
      </c>
      <c r="K156" s="28">
        <v>0</v>
      </c>
      <c r="L156" s="28">
        <v>0</v>
      </c>
      <c r="M156" s="28">
        <f>I156+J156+K156+L156</f>
        <v>14900</v>
      </c>
      <c r="N156" s="17">
        <v>31</v>
      </c>
      <c r="O156" s="17">
        <v>0</v>
      </c>
      <c r="P156" s="28">
        <f t="shared" si="140"/>
        <v>14900</v>
      </c>
      <c r="Q156" s="28">
        <f t="shared" si="141"/>
        <v>0</v>
      </c>
      <c r="R156" s="28">
        <f t="shared" si="142"/>
        <v>0</v>
      </c>
      <c r="S156" s="28">
        <v>0</v>
      </c>
      <c r="T156" s="28">
        <v>0</v>
      </c>
      <c r="U156" s="28">
        <v>0</v>
      </c>
      <c r="V156" s="28">
        <f>P156+Q156+R156+S156+T156+U156</f>
        <v>14900</v>
      </c>
      <c r="W156" s="28">
        <f>IF(P156&gt;15000,15000,P156)</f>
        <v>14900</v>
      </c>
      <c r="X156" s="28">
        <f>V156</f>
        <v>14900</v>
      </c>
      <c r="Y156" s="28">
        <f t="shared" si="139"/>
        <v>1788</v>
      </c>
      <c r="Z156" s="28">
        <f t="shared" si="136"/>
        <v>112</v>
      </c>
      <c r="AA156" s="38">
        <v>0</v>
      </c>
      <c r="AB156" s="28">
        <v>0</v>
      </c>
      <c r="AC156" s="28">
        <v>0</v>
      </c>
      <c r="AD156" s="28">
        <f>+Y156+Z156+AA156+AB156+AC156</f>
        <v>1900</v>
      </c>
      <c r="AE156" s="28">
        <f>V156-AD156</f>
        <v>13000</v>
      </c>
      <c r="AF156" s="52" t="s">
        <v>879</v>
      </c>
      <c r="AG156" s="47">
        <v>44144</v>
      </c>
      <c r="AH156" s="56"/>
      <c r="AI156" s="56"/>
      <c r="AJ156" s="56"/>
      <c r="AK156" s="56"/>
      <c r="AL156" s="56"/>
      <c r="AM156" s="56"/>
      <c r="AN156" s="56"/>
      <c r="AO156" s="56"/>
      <c r="AP156" s="57"/>
    </row>
    <row r="157" spans="1:42" s="42" customFormat="1" ht="30.6" customHeight="1">
      <c r="A157" s="164">
        <v>148</v>
      </c>
      <c r="B157" s="16" t="s">
        <v>492</v>
      </c>
      <c r="C157" s="25" t="s">
        <v>497</v>
      </c>
      <c r="D157" s="139" t="s">
        <v>498</v>
      </c>
      <c r="E157" s="12" t="s">
        <v>82</v>
      </c>
      <c r="F157" s="100">
        <v>1115622997</v>
      </c>
      <c r="G157" s="14">
        <v>11828</v>
      </c>
      <c r="H157" s="94" t="s">
        <v>499</v>
      </c>
      <c r="I157" s="28">
        <v>14900</v>
      </c>
      <c r="J157" s="28">
        <v>0</v>
      </c>
      <c r="K157" s="28">
        <v>0</v>
      </c>
      <c r="L157" s="28">
        <v>0</v>
      </c>
      <c r="M157" s="28">
        <f t="shared" ref="M157:M158" si="143">I157+J157+K157+L157</f>
        <v>14900</v>
      </c>
      <c r="N157" s="17">
        <v>31</v>
      </c>
      <c r="O157" s="17">
        <v>0</v>
      </c>
      <c r="P157" s="28">
        <f t="shared" si="140"/>
        <v>14900</v>
      </c>
      <c r="Q157" s="28">
        <f t="shared" si="141"/>
        <v>0</v>
      </c>
      <c r="R157" s="28">
        <f t="shared" si="142"/>
        <v>0</v>
      </c>
      <c r="S157" s="28">
        <v>0</v>
      </c>
      <c r="T157" s="28">
        <v>0</v>
      </c>
      <c r="U157" s="28">
        <v>0</v>
      </c>
      <c r="V157" s="28">
        <f t="shared" ref="V157:V180" si="144">P157+Q157+R157+S157+T157+U157</f>
        <v>14900</v>
      </c>
      <c r="W157" s="28">
        <f t="shared" ref="W157:W164" si="145">IF(P157&gt;15000,15000,P157)</f>
        <v>14900</v>
      </c>
      <c r="X157" s="28">
        <f t="shared" ref="X157:X164" si="146">V157</f>
        <v>14900</v>
      </c>
      <c r="Y157" s="28">
        <f t="shared" si="139"/>
        <v>1788</v>
      </c>
      <c r="Z157" s="28">
        <f t="shared" si="136"/>
        <v>112</v>
      </c>
      <c r="AA157" s="38">
        <v>0</v>
      </c>
      <c r="AB157" s="28">
        <v>0</v>
      </c>
      <c r="AC157" s="28">
        <v>0</v>
      </c>
      <c r="AD157" s="28">
        <f t="shared" ref="AD157:AD164" si="147">+Y157+Z157+AA157+AB157+AC157</f>
        <v>1900</v>
      </c>
      <c r="AE157" s="28">
        <f t="shared" ref="AE157:AE159" si="148">V157-AD157</f>
        <v>13000</v>
      </c>
      <c r="AF157" s="52" t="s">
        <v>879</v>
      </c>
      <c r="AG157" s="47">
        <v>44144</v>
      </c>
      <c r="AH157" s="56"/>
      <c r="AI157" s="56"/>
      <c r="AJ157" s="56"/>
      <c r="AK157" s="56"/>
      <c r="AL157" s="56"/>
      <c r="AM157" s="56"/>
      <c r="AN157" s="56"/>
      <c r="AO157" s="56"/>
      <c r="AP157" s="57"/>
    </row>
    <row r="158" spans="1:42" s="42" customFormat="1" ht="30.6" customHeight="1">
      <c r="A158" s="164">
        <v>149</v>
      </c>
      <c r="B158" s="16" t="s">
        <v>492</v>
      </c>
      <c r="C158" s="25" t="s">
        <v>500</v>
      </c>
      <c r="D158" s="139" t="s">
        <v>501</v>
      </c>
      <c r="E158" s="12" t="s">
        <v>82</v>
      </c>
      <c r="F158" s="100">
        <v>1115623001</v>
      </c>
      <c r="G158" s="14">
        <v>11871</v>
      </c>
      <c r="H158" s="94" t="s">
        <v>502</v>
      </c>
      <c r="I158" s="28">
        <v>14900</v>
      </c>
      <c r="J158" s="28">
        <v>0</v>
      </c>
      <c r="K158" s="28">
        <v>0</v>
      </c>
      <c r="L158" s="28">
        <v>0</v>
      </c>
      <c r="M158" s="28">
        <f t="shared" si="143"/>
        <v>14900</v>
      </c>
      <c r="N158" s="17">
        <v>31</v>
      </c>
      <c r="O158" s="17">
        <v>0</v>
      </c>
      <c r="P158" s="28">
        <f t="shared" si="140"/>
        <v>14900</v>
      </c>
      <c r="Q158" s="28">
        <f t="shared" si="141"/>
        <v>0</v>
      </c>
      <c r="R158" s="28">
        <f t="shared" si="142"/>
        <v>0</v>
      </c>
      <c r="S158" s="28">
        <v>0</v>
      </c>
      <c r="T158" s="28">
        <v>0</v>
      </c>
      <c r="U158" s="28">
        <v>0</v>
      </c>
      <c r="V158" s="28">
        <f t="shared" si="144"/>
        <v>14900</v>
      </c>
      <c r="W158" s="28">
        <f t="shared" si="145"/>
        <v>14900</v>
      </c>
      <c r="X158" s="28">
        <f t="shared" si="146"/>
        <v>14900</v>
      </c>
      <c r="Y158" s="28">
        <f t="shared" si="139"/>
        <v>1788</v>
      </c>
      <c r="Z158" s="28">
        <f t="shared" si="136"/>
        <v>112</v>
      </c>
      <c r="AA158" s="38">
        <v>0</v>
      </c>
      <c r="AB158" s="28">
        <v>0</v>
      </c>
      <c r="AC158" s="28">
        <v>0</v>
      </c>
      <c r="AD158" s="28">
        <f t="shared" si="147"/>
        <v>1900</v>
      </c>
      <c r="AE158" s="28">
        <f t="shared" si="148"/>
        <v>13000</v>
      </c>
      <c r="AF158" s="52" t="s">
        <v>879</v>
      </c>
      <c r="AG158" s="47">
        <v>44144</v>
      </c>
      <c r="AH158" s="56"/>
      <c r="AI158" s="56"/>
      <c r="AJ158" s="56"/>
      <c r="AK158" s="56"/>
      <c r="AL158" s="56"/>
      <c r="AM158" s="56"/>
      <c r="AN158" s="56"/>
      <c r="AO158" s="56"/>
      <c r="AP158" s="57"/>
    </row>
    <row r="159" spans="1:42" s="42" customFormat="1" ht="30.6" customHeight="1">
      <c r="A159" s="13">
        <v>150</v>
      </c>
      <c r="B159" s="16" t="s">
        <v>492</v>
      </c>
      <c r="C159" s="25" t="s">
        <v>361</v>
      </c>
      <c r="D159" s="91" t="s">
        <v>503</v>
      </c>
      <c r="E159" s="12" t="s">
        <v>82</v>
      </c>
      <c r="F159" s="100">
        <v>1114965742</v>
      </c>
      <c r="G159" s="221">
        <v>11873</v>
      </c>
      <c r="H159" s="222">
        <v>101002589929</v>
      </c>
      <c r="I159" s="28">
        <v>14900</v>
      </c>
      <c r="J159" s="28">
        <v>0</v>
      </c>
      <c r="K159" s="28">
        <v>0</v>
      </c>
      <c r="L159" s="28">
        <v>0</v>
      </c>
      <c r="M159" s="28">
        <v>14900</v>
      </c>
      <c r="N159" s="17">
        <v>31</v>
      </c>
      <c r="O159" s="17">
        <v>0</v>
      </c>
      <c r="P159" s="28">
        <f t="shared" si="140"/>
        <v>14900</v>
      </c>
      <c r="Q159" s="28">
        <f t="shared" si="141"/>
        <v>0</v>
      </c>
      <c r="R159" s="28">
        <f t="shared" si="142"/>
        <v>0</v>
      </c>
      <c r="S159" s="28">
        <v>0</v>
      </c>
      <c r="T159" s="28">
        <v>0</v>
      </c>
      <c r="U159" s="28">
        <v>0</v>
      </c>
      <c r="V159" s="28">
        <f t="shared" si="144"/>
        <v>14900</v>
      </c>
      <c r="W159" s="28">
        <f t="shared" si="145"/>
        <v>14900</v>
      </c>
      <c r="X159" s="28">
        <f t="shared" si="146"/>
        <v>14900</v>
      </c>
      <c r="Y159" s="28">
        <f t="shared" si="139"/>
        <v>1788</v>
      </c>
      <c r="Z159" s="28">
        <f t="shared" si="136"/>
        <v>112</v>
      </c>
      <c r="AA159" s="38">
        <v>0</v>
      </c>
      <c r="AB159" s="28">
        <v>0</v>
      </c>
      <c r="AC159" s="28">
        <v>0</v>
      </c>
      <c r="AD159" s="28">
        <f t="shared" si="147"/>
        <v>1900</v>
      </c>
      <c r="AE159" s="28">
        <f t="shared" si="148"/>
        <v>13000</v>
      </c>
      <c r="AF159" s="52" t="s">
        <v>879</v>
      </c>
      <c r="AG159" s="47">
        <v>44144</v>
      </c>
      <c r="AH159" s="56"/>
      <c r="AI159" s="56"/>
      <c r="AJ159" s="56"/>
      <c r="AK159" s="56"/>
      <c r="AL159" s="56"/>
      <c r="AM159" s="56"/>
      <c r="AN159" s="56"/>
      <c r="AO159" s="56"/>
      <c r="AP159" s="57"/>
    </row>
    <row r="160" spans="1:42" s="42" customFormat="1" ht="30.6" customHeight="1">
      <c r="A160" s="164">
        <v>151</v>
      </c>
      <c r="B160" s="45" t="s">
        <v>504</v>
      </c>
      <c r="C160" s="125" t="s">
        <v>504</v>
      </c>
      <c r="D160" s="12" t="s">
        <v>505</v>
      </c>
      <c r="E160" s="12" t="s">
        <v>79</v>
      </c>
      <c r="F160" s="17">
        <v>1112210284</v>
      </c>
      <c r="G160" s="14">
        <v>11870</v>
      </c>
      <c r="H160" s="149" t="s">
        <v>506</v>
      </c>
      <c r="I160" s="28">
        <v>20000</v>
      </c>
      <c r="J160" s="28">
        <v>0</v>
      </c>
      <c r="K160" s="28">
        <v>0</v>
      </c>
      <c r="L160" s="28">
        <v>0</v>
      </c>
      <c r="M160" s="28">
        <f t="shared" ref="M160:M163" si="149">I160+J160+K160+L160</f>
        <v>20000</v>
      </c>
      <c r="N160" s="17">
        <v>31</v>
      </c>
      <c r="O160" s="17">
        <v>0</v>
      </c>
      <c r="P160" s="28">
        <f t="shared" si="140"/>
        <v>20000</v>
      </c>
      <c r="Q160" s="28">
        <f t="shared" si="141"/>
        <v>0</v>
      </c>
      <c r="R160" s="28">
        <f t="shared" si="142"/>
        <v>0</v>
      </c>
      <c r="S160" s="28">
        <v>0</v>
      </c>
      <c r="T160" s="28">
        <v>0</v>
      </c>
      <c r="U160" s="28">
        <v>0</v>
      </c>
      <c r="V160" s="28">
        <f t="shared" si="144"/>
        <v>20000</v>
      </c>
      <c r="W160" s="28">
        <f t="shared" si="145"/>
        <v>15000</v>
      </c>
      <c r="X160" s="28">
        <f t="shared" si="146"/>
        <v>20000</v>
      </c>
      <c r="Y160" s="28">
        <f t="shared" si="139"/>
        <v>1800</v>
      </c>
      <c r="Z160" s="28">
        <f t="shared" si="136"/>
        <v>150</v>
      </c>
      <c r="AA160" s="38">
        <v>0</v>
      </c>
      <c r="AB160" s="28">
        <v>0</v>
      </c>
      <c r="AC160" s="28">
        <v>0</v>
      </c>
      <c r="AD160" s="28">
        <f t="shared" si="147"/>
        <v>1950</v>
      </c>
      <c r="AE160" s="28">
        <f>V160-AD160</f>
        <v>18050</v>
      </c>
      <c r="AF160" s="34" t="s">
        <v>38</v>
      </c>
      <c r="AG160" s="47">
        <v>44142</v>
      </c>
      <c r="AI160" s="56"/>
      <c r="AJ160" s="56"/>
      <c r="AK160" s="56"/>
      <c r="AM160" s="56"/>
      <c r="AN160" s="56"/>
      <c r="AO160" s="56"/>
      <c r="AP160" s="57"/>
    </row>
    <row r="161" spans="1:42" s="42" customFormat="1" ht="30.6" customHeight="1">
      <c r="A161" s="164">
        <v>152</v>
      </c>
      <c r="B161" s="45" t="s">
        <v>504</v>
      </c>
      <c r="C161" s="12" t="s">
        <v>507</v>
      </c>
      <c r="D161" s="91" t="s">
        <v>508</v>
      </c>
      <c r="E161" s="12" t="s">
        <v>82</v>
      </c>
      <c r="F161" s="100">
        <v>1115466954</v>
      </c>
      <c r="G161" s="17">
        <v>11714</v>
      </c>
      <c r="H161" s="149" t="s">
        <v>509</v>
      </c>
      <c r="I161" s="28">
        <v>14900</v>
      </c>
      <c r="J161" s="28">
        <v>0</v>
      </c>
      <c r="K161" s="28">
        <v>0</v>
      </c>
      <c r="L161" s="28">
        <v>0</v>
      </c>
      <c r="M161" s="28">
        <f>I161+J161+K161+L161</f>
        <v>14900</v>
      </c>
      <c r="N161" s="17">
        <v>0</v>
      </c>
      <c r="O161" s="17">
        <v>0</v>
      </c>
      <c r="P161" s="28">
        <f t="shared" si="140"/>
        <v>0</v>
      </c>
      <c r="Q161" s="28">
        <f t="shared" si="141"/>
        <v>0</v>
      </c>
      <c r="R161" s="28">
        <f t="shared" si="142"/>
        <v>0</v>
      </c>
      <c r="S161" s="28">
        <v>0</v>
      </c>
      <c r="T161" s="28">
        <v>0</v>
      </c>
      <c r="U161" s="28">
        <v>0</v>
      </c>
      <c r="V161" s="28">
        <f>P161+Q161+R161+S161+T161+U161</f>
        <v>0</v>
      </c>
      <c r="W161" s="28">
        <f>IF(P161&gt;15000,15000,P161)</f>
        <v>0</v>
      </c>
      <c r="X161" s="28">
        <f>V161</f>
        <v>0</v>
      </c>
      <c r="Y161" s="28">
        <f t="shared" si="139"/>
        <v>0</v>
      </c>
      <c r="Z161" s="28">
        <f>CEILING(X161*0.75%,1)</f>
        <v>0</v>
      </c>
      <c r="AA161" s="38">
        <v>0</v>
      </c>
      <c r="AB161" s="28">
        <v>0</v>
      </c>
      <c r="AC161" s="28">
        <v>0</v>
      </c>
      <c r="AD161" s="28">
        <f>+Y161+Z161+AA161+AB161+AC161</f>
        <v>0</v>
      </c>
      <c r="AE161" s="28">
        <f>V161-AD161</f>
        <v>0</v>
      </c>
      <c r="AF161" s="52"/>
      <c r="AG161" s="47"/>
      <c r="AH161" s="56"/>
      <c r="AI161" s="56"/>
      <c r="AJ161" s="56"/>
      <c r="AK161" s="56"/>
      <c r="AL161" s="57"/>
    </row>
    <row r="162" spans="1:42" s="42" customFormat="1" ht="30.6" customHeight="1">
      <c r="A162" s="13">
        <v>153</v>
      </c>
      <c r="B162" s="12" t="s">
        <v>510</v>
      </c>
      <c r="C162" s="12" t="s">
        <v>510</v>
      </c>
      <c r="D162" s="12" t="s">
        <v>511</v>
      </c>
      <c r="E162" s="12" t="s">
        <v>76</v>
      </c>
      <c r="F162" s="17">
        <v>1113931418</v>
      </c>
      <c r="G162" s="17">
        <v>809</v>
      </c>
      <c r="H162" s="149" t="s">
        <v>512</v>
      </c>
      <c r="I162" s="28">
        <v>20000</v>
      </c>
      <c r="J162" s="28">
        <v>0</v>
      </c>
      <c r="K162" s="28">
        <v>0</v>
      </c>
      <c r="L162" s="28">
        <v>0</v>
      </c>
      <c r="M162" s="28">
        <f t="shared" si="149"/>
        <v>20000</v>
      </c>
      <c r="N162" s="17">
        <v>31</v>
      </c>
      <c r="O162" s="17">
        <v>0</v>
      </c>
      <c r="P162" s="28">
        <f t="shared" si="140"/>
        <v>20000</v>
      </c>
      <c r="Q162" s="28">
        <f t="shared" si="141"/>
        <v>0</v>
      </c>
      <c r="R162" s="28">
        <f t="shared" si="142"/>
        <v>0</v>
      </c>
      <c r="S162" s="28">
        <v>0</v>
      </c>
      <c r="T162" s="28">
        <v>0</v>
      </c>
      <c r="U162" s="28">
        <v>0</v>
      </c>
      <c r="V162" s="28">
        <f t="shared" si="144"/>
        <v>20000</v>
      </c>
      <c r="W162" s="28">
        <f t="shared" si="145"/>
        <v>15000</v>
      </c>
      <c r="X162" s="28">
        <f t="shared" si="146"/>
        <v>20000</v>
      </c>
      <c r="Y162" s="28">
        <f t="shared" si="139"/>
        <v>1800</v>
      </c>
      <c r="Z162" s="28">
        <f t="shared" si="136"/>
        <v>150</v>
      </c>
      <c r="AA162" s="38">
        <v>0</v>
      </c>
      <c r="AB162" s="28">
        <v>0</v>
      </c>
      <c r="AC162" s="28">
        <v>0</v>
      </c>
      <c r="AD162" s="28">
        <f t="shared" si="147"/>
        <v>1950</v>
      </c>
      <c r="AE162" s="28">
        <f>V162-AD162</f>
        <v>18050</v>
      </c>
      <c r="AF162" s="52" t="s">
        <v>879</v>
      </c>
      <c r="AG162" s="47">
        <v>44144</v>
      </c>
      <c r="AH162" s="58"/>
      <c r="AI162" s="56"/>
      <c r="AJ162" s="56"/>
      <c r="AK162" s="56"/>
      <c r="AL162" s="57"/>
    </row>
    <row r="163" spans="1:42" s="42" customFormat="1" ht="30.6" customHeight="1">
      <c r="A163" s="164">
        <v>154</v>
      </c>
      <c r="B163" s="12" t="s">
        <v>510</v>
      </c>
      <c r="C163" s="274" t="s">
        <v>513</v>
      </c>
      <c r="D163" s="23" t="s">
        <v>514</v>
      </c>
      <c r="E163" s="12" t="s">
        <v>82</v>
      </c>
      <c r="F163" s="100">
        <v>1115740265</v>
      </c>
      <c r="G163" s="17">
        <v>11891</v>
      </c>
      <c r="H163" s="131" t="s">
        <v>515</v>
      </c>
      <c r="I163" s="28">
        <v>14900</v>
      </c>
      <c r="J163" s="28">
        <v>0</v>
      </c>
      <c r="K163" s="28">
        <v>0</v>
      </c>
      <c r="L163" s="28">
        <v>0</v>
      </c>
      <c r="M163" s="28">
        <f t="shared" si="149"/>
        <v>14900</v>
      </c>
      <c r="N163" s="17">
        <v>15</v>
      </c>
      <c r="O163" s="17">
        <v>0</v>
      </c>
      <c r="P163" s="28">
        <f t="shared" si="140"/>
        <v>7210</v>
      </c>
      <c r="Q163" s="28">
        <f t="shared" si="141"/>
        <v>0</v>
      </c>
      <c r="R163" s="28">
        <f t="shared" si="142"/>
        <v>0</v>
      </c>
      <c r="S163" s="28">
        <v>0</v>
      </c>
      <c r="T163" s="28">
        <v>0</v>
      </c>
      <c r="U163" s="28">
        <v>0</v>
      </c>
      <c r="V163" s="28">
        <f t="shared" si="144"/>
        <v>7210</v>
      </c>
      <c r="W163" s="28">
        <f t="shared" si="145"/>
        <v>7210</v>
      </c>
      <c r="X163" s="28">
        <f t="shared" si="146"/>
        <v>7210</v>
      </c>
      <c r="Y163" s="28">
        <f t="shared" si="139"/>
        <v>865</v>
      </c>
      <c r="Z163" s="28">
        <f t="shared" si="136"/>
        <v>55</v>
      </c>
      <c r="AA163" s="38">
        <v>0</v>
      </c>
      <c r="AB163" s="28">
        <v>0</v>
      </c>
      <c r="AC163" s="28">
        <v>0</v>
      </c>
      <c r="AD163" s="28">
        <f t="shared" si="147"/>
        <v>920</v>
      </c>
      <c r="AE163" s="28">
        <f>V163-AD163</f>
        <v>6290</v>
      </c>
      <c r="AF163" s="52" t="s">
        <v>879</v>
      </c>
      <c r="AG163" s="47">
        <v>44144</v>
      </c>
      <c r="AH163" s="58"/>
      <c r="AI163" s="56"/>
      <c r="AJ163" s="56"/>
      <c r="AK163" s="56"/>
      <c r="AL163" s="57"/>
    </row>
    <row r="164" spans="1:42" s="42" customFormat="1" ht="30.6" customHeight="1">
      <c r="A164" s="164">
        <v>155</v>
      </c>
      <c r="B164" s="16" t="s">
        <v>516</v>
      </c>
      <c r="C164" s="12" t="s">
        <v>516</v>
      </c>
      <c r="D164" s="12" t="s">
        <v>517</v>
      </c>
      <c r="E164" s="12" t="s">
        <v>79</v>
      </c>
      <c r="F164" s="16">
        <v>1114775935</v>
      </c>
      <c r="G164" s="14">
        <v>11876</v>
      </c>
      <c r="H164" s="80" t="s">
        <v>518</v>
      </c>
      <c r="I164" s="28">
        <v>20000</v>
      </c>
      <c r="J164" s="28">
        <v>0</v>
      </c>
      <c r="K164" s="28">
        <v>0</v>
      </c>
      <c r="L164" s="28">
        <v>0</v>
      </c>
      <c r="M164" s="28">
        <v>20000</v>
      </c>
      <c r="N164" s="17">
        <v>31</v>
      </c>
      <c r="O164" s="17">
        <v>0</v>
      </c>
      <c r="P164" s="28">
        <f t="shared" si="140"/>
        <v>20000</v>
      </c>
      <c r="Q164" s="28">
        <f t="shared" si="141"/>
        <v>0</v>
      </c>
      <c r="R164" s="28">
        <f t="shared" si="142"/>
        <v>0</v>
      </c>
      <c r="S164" s="28">
        <v>0</v>
      </c>
      <c r="T164" s="28">
        <v>0</v>
      </c>
      <c r="U164" s="28">
        <v>0</v>
      </c>
      <c r="V164" s="28">
        <f t="shared" si="144"/>
        <v>20000</v>
      </c>
      <c r="W164" s="28">
        <f t="shared" si="145"/>
        <v>15000</v>
      </c>
      <c r="X164" s="28">
        <f t="shared" si="146"/>
        <v>20000</v>
      </c>
      <c r="Y164" s="28">
        <f t="shared" si="139"/>
        <v>1800</v>
      </c>
      <c r="Z164" s="28">
        <f t="shared" si="136"/>
        <v>150</v>
      </c>
      <c r="AA164" s="38">
        <v>0</v>
      </c>
      <c r="AB164" s="28">
        <v>0</v>
      </c>
      <c r="AC164" s="28">
        <v>0</v>
      </c>
      <c r="AD164" s="28">
        <f t="shared" si="147"/>
        <v>1950</v>
      </c>
      <c r="AE164" s="28">
        <f t="shared" ref="AE164" si="150">V164-AD164</f>
        <v>18050</v>
      </c>
      <c r="AF164" s="52" t="s">
        <v>879</v>
      </c>
      <c r="AG164" s="47">
        <v>44144</v>
      </c>
      <c r="AI164" s="56"/>
      <c r="AJ164" s="56"/>
      <c r="AK164" s="56"/>
      <c r="AL164" s="56"/>
      <c r="AM164" s="56"/>
      <c r="AN164" s="56"/>
      <c r="AO164" s="56"/>
      <c r="AP164" s="57"/>
    </row>
    <row r="165" spans="1:42" s="42" customFormat="1" ht="30.6" customHeight="1">
      <c r="A165" s="13">
        <v>156</v>
      </c>
      <c r="B165" s="16" t="s">
        <v>516</v>
      </c>
      <c r="C165" s="12" t="s">
        <v>519</v>
      </c>
      <c r="D165" s="23" t="s">
        <v>520</v>
      </c>
      <c r="E165" s="12" t="s">
        <v>82</v>
      </c>
      <c r="F165" s="100">
        <v>1115269600</v>
      </c>
      <c r="G165" s="82">
        <v>11809</v>
      </c>
      <c r="H165" s="131" t="s">
        <v>521</v>
      </c>
      <c r="I165" s="28">
        <v>14900</v>
      </c>
      <c r="J165" s="28">
        <v>0</v>
      </c>
      <c r="K165" s="28">
        <v>0</v>
      </c>
      <c r="L165" s="28">
        <v>0</v>
      </c>
      <c r="M165" s="28">
        <f>I165+J165+K165+L165</f>
        <v>14900</v>
      </c>
      <c r="N165" s="17">
        <v>11</v>
      </c>
      <c r="O165" s="17">
        <v>0</v>
      </c>
      <c r="P165" s="28">
        <f t="shared" si="140"/>
        <v>5287</v>
      </c>
      <c r="Q165" s="28">
        <f t="shared" si="141"/>
        <v>0</v>
      </c>
      <c r="R165" s="28">
        <f t="shared" si="142"/>
        <v>0</v>
      </c>
      <c r="S165" s="28">
        <v>0</v>
      </c>
      <c r="T165" s="28">
        <v>0</v>
      </c>
      <c r="U165" s="28">
        <v>0</v>
      </c>
      <c r="V165" s="28">
        <f t="shared" si="144"/>
        <v>5287</v>
      </c>
      <c r="W165" s="28">
        <f>IF(P165&gt;15000,15000,P165)</f>
        <v>5287</v>
      </c>
      <c r="X165" s="28">
        <f>V165</f>
        <v>5287</v>
      </c>
      <c r="Y165" s="28">
        <f t="shared" si="139"/>
        <v>634</v>
      </c>
      <c r="Z165" s="28">
        <f t="shared" si="136"/>
        <v>40</v>
      </c>
      <c r="AA165" s="38">
        <v>0</v>
      </c>
      <c r="AB165" s="28">
        <v>0</v>
      </c>
      <c r="AC165" s="28">
        <v>0</v>
      </c>
      <c r="AD165" s="28">
        <f>+Y165+Z165+AA165+AB165+AC165</f>
        <v>674</v>
      </c>
      <c r="AE165" s="28">
        <f>V165-AD165</f>
        <v>4613</v>
      </c>
      <c r="AF165" s="52" t="s">
        <v>879</v>
      </c>
      <c r="AG165" s="47">
        <v>44144</v>
      </c>
      <c r="AH165" s="56"/>
      <c r="AI165" s="56"/>
      <c r="AJ165" s="56"/>
      <c r="AK165" s="56"/>
      <c r="AL165" s="56"/>
      <c r="AM165" s="56"/>
      <c r="AN165" s="56"/>
      <c r="AO165" s="56"/>
      <c r="AP165" s="57"/>
    </row>
    <row r="166" spans="1:42" s="42" customFormat="1" ht="30.6" customHeight="1">
      <c r="A166" s="164">
        <v>157</v>
      </c>
      <c r="B166" s="16" t="s">
        <v>516</v>
      </c>
      <c r="C166" s="23" t="s">
        <v>522</v>
      </c>
      <c r="D166" s="23" t="s">
        <v>523</v>
      </c>
      <c r="E166" s="12" t="s">
        <v>82</v>
      </c>
      <c r="F166" s="100">
        <v>1115738036</v>
      </c>
      <c r="G166" s="82">
        <v>11887</v>
      </c>
      <c r="H166" s="131" t="s">
        <v>524</v>
      </c>
      <c r="I166" s="28">
        <v>14900</v>
      </c>
      <c r="J166" s="28">
        <v>0</v>
      </c>
      <c r="K166" s="28">
        <v>0</v>
      </c>
      <c r="L166" s="28">
        <v>0</v>
      </c>
      <c r="M166" s="28">
        <f>I166+J166+K166+L166</f>
        <v>14900</v>
      </c>
      <c r="N166" s="17">
        <v>31</v>
      </c>
      <c r="O166" s="17">
        <v>0</v>
      </c>
      <c r="P166" s="28">
        <f t="shared" si="140"/>
        <v>14900</v>
      </c>
      <c r="Q166" s="28">
        <f t="shared" si="141"/>
        <v>0</v>
      </c>
      <c r="R166" s="28">
        <f t="shared" si="142"/>
        <v>0</v>
      </c>
      <c r="S166" s="28">
        <v>0</v>
      </c>
      <c r="T166" s="28">
        <v>0</v>
      </c>
      <c r="U166" s="28">
        <v>0</v>
      </c>
      <c r="V166" s="28">
        <f t="shared" si="144"/>
        <v>14900</v>
      </c>
      <c r="W166" s="28">
        <f>IF(P166&gt;15000,15000,P166)</f>
        <v>14900</v>
      </c>
      <c r="X166" s="28">
        <f>V166</f>
        <v>14900</v>
      </c>
      <c r="Y166" s="28">
        <f t="shared" si="139"/>
        <v>1788</v>
      </c>
      <c r="Z166" s="28">
        <f t="shared" si="136"/>
        <v>112</v>
      </c>
      <c r="AA166" s="38">
        <v>0</v>
      </c>
      <c r="AB166" s="28">
        <v>0</v>
      </c>
      <c r="AC166" s="28">
        <v>0</v>
      </c>
      <c r="AD166" s="28">
        <f>+Y166+Z166+AA166+AB166+AC166</f>
        <v>1900</v>
      </c>
      <c r="AE166" s="28">
        <f>V166-AD166</f>
        <v>13000</v>
      </c>
      <c r="AF166" s="52" t="s">
        <v>879</v>
      </c>
      <c r="AG166" s="47">
        <v>44144</v>
      </c>
      <c r="AH166" s="56"/>
      <c r="AI166" s="56"/>
      <c r="AJ166" s="56"/>
      <c r="AK166" s="56"/>
      <c r="AL166" s="56"/>
      <c r="AM166" s="56"/>
      <c r="AN166" s="56"/>
      <c r="AO166" s="56"/>
      <c r="AP166" s="57"/>
    </row>
    <row r="167" spans="1:42" s="42" customFormat="1" ht="30.6" customHeight="1">
      <c r="A167" s="164">
        <v>158</v>
      </c>
      <c r="B167" s="45" t="s">
        <v>525</v>
      </c>
      <c r="C167" s="23" t="s">
        <v>525</v>
      </c>
      <c r="D167" s="99" t="s">
        <v>526</v>
      </c>
      <c r="E167" s="12" t="s">
        <v>76</v>
      </c>
      <c r="F167" s="16">
        <v>1113326653</v>
      </c>
      <c r="G167" s="29">
        <v>11515</v>
      </c>
      <c r="H167" s="33" t="s">
        <v>527</v>
      </c>
      <c r="I167" s="28">
        <v>20000</v>
      </c>
      <c r="J167" s="28">
        <v>0</v>
      </c>
      <c r="K167" s="28">
        <v>0</v>
      </c>
      <c r="L167" s="28">
        <v>0</v>
      </c>
      <c r="M167" s="28">
        <f>I167+J167+K167+L167</f>
        <v>20000</v>
      </c>
      <c r="N167" s="17">
        <v>31</v>
      </c>
      <c r="O167" s="17">
        <v>0</v>
      </c>
      <c r="P167" s="28">
        <f t="shared" si="140"/>
        <v>20000</v>
      </c>
      <c r="Q167" s="28">
        <f t="shared" si="141"/>
        <v>0</v>
      </c>
      <c r="R167" s="28">
        <f t="shared" si="142"/>
        <v>0</v>
      </c>
      <c r="S167" s="28">
        <v>0</v>
      </c>
      <c r="T167" s="28">
        <v>0</v>
      </c>
      <c r="U167" s="28">
        <v>0</v>
      </c>
      <c r="V167" s="28">
        <f t="shared" si="144"/>
        <v>20000</v>
      </c>
      <c r="W167" s="28">
        <f>IF(P167&gt;15000,15000,P167)</f>
        <v>15000</v>
      </c>
      <c r="X167" s="28">
        <f>V167</f>
        <v>20000</v>
      </c>
      <c r="Y167" s="28">
        <f t="shared" si="139"/>
        <v>1800</v>
      </c>
      <c r="Z167" s="28">
        <f t="shared" si="136"/>
        <v>150</v>
      </c>
      <c r="AA167" s="38">
        <v>0</v>
      </c>
      <c r="AB167" s="28">
        <v>0</v>
      </c>
      <c r="AC167" s="28">
        <v>0</v>
      </c>
      <c r="AD167" s="28">
        <f t="shared" ref="AD167:AD189" si="151">+Y167+Z167+AA167+AB167+AC167</f>
        <v>1950</v>
      </c>
      <c r="AE167" s="28">
        <f>V167-AD167</f>
        <v>18050</v>
      </c>
      <c r="AF167" s="34" t="s">
        <v>38</v>
      </c>
      <c r="AG167" s="47">
        <v>44146</v>
      </c>
      <c r="AH167" s="58"/>
      <c r="AI167" s="56"/>
      <c r="AJ167" s="56"/>
      <c r="AK167" s="56"/>
      <c r="AL167" s="59"/>
      <c r="AM167" s="56"/>
      <c r="AN167" s="56"/>
      <c r="AO167" s="56"/>
      <c r="AP167" s="57"/>
    </row>
    <row r="168" spans="1:42" s="42" customFormat="1" ht="30.6" customHeight="1">
      <c r="A168" s="13">
        <v>159</v>
      </c>
      <c r="B168" s="45" t="s">
        <v>525</v>
      </c>
      <c r="C168" s="46" t="s">
        <v>435</v>
      </c>
      <c r="D168" s="61" t="s">
        <v>528</v>
      </c>
      <c r="E168" s="12" t="s">
        <v>82</v>
      </c>
      <c r="F168" s="76">
        <v>1115283577</v>
      </c>
      <c r="G168" s="76">
        <v>11632</v>
      </c>
      <c r="H168" s="119" t="s">
        <v>529</v>
      </c>
      <c r="I168" s="28">
        <v>14900</v>
      </c>
      <c r="J168" s="28">
        <v>0</v>
      </c>
      <c r="K168" s="28">
        <v>0</v>
      </c>
      <c r="L168" s="28">
        <v>0</v>
      </c>
      <c r="M168" s="28">
        <f>I168+J168+K168+L168</f>
        <v>14900</v>
      </c>
      <c r="N168" s="17">
        <v>31</v>
      </c>
      <c r="O168" s="17">
        <v>0</v>
      </c>
      <c r="P168" s="28">
        <f t="shared" si="140"/>
        <v>14900</v>
      </c>
      <c r="Q168" s="28">
        <f t="shared" si="141"/>
        <v>0</v>
      </c>
      <c r="R168" s="28">
        <f t="shared" si="142"/>
        <v>0</v>
      </c>
      <c r="S168" s="28">
        <v>0</v>
      </c>
      <c r="T168" s="28">
        <v>0</v>
      </c>
      <c r="U168" s="28">
        <v>0</v>
      </c>
      <c r="V168" s="28">
        <f t="shared" si="144"/>
        <v>14900</v>
      </c>
      <c r="W168" s="28">
        <f>IF(P168&gt;15000,15000,P168)</f>
        <v>14900</v>
      </c>
      <c r="X168" s="28">
        <f>V168</f>
        <v>14900</v>
      </c>
      <c r="Y168" s="28">
        <f t="shared" si="139"/>
        <v>1788</v>
      </c>
      <c r="Z168" s="28">
        <f t="shared" si="136"/>
        <v>112</v>
      </c>
      <c r="AA168" s="38">
        <v>0</v>
      </c>
      <c r="AB168" s="28">
        <v>0</v>
      </c>
      <c r="AC168" s="28">
        <v>0</v>
      </c>
      <c r="AD168" s="28">
        <f t="shared" si="151"/>
        <v>1900</v>
      </c>
      <c r="AE168" s="28">
        <f>V168-AD168</f>
        <v>13000</v>
      </c>
      <c r="AF168" s="52" t="s">
        <v>879</v>
      </c>
      <c r="AG168" s="47">
        <v>44144</v>
      </c>
      <c r="AH168" s="58"/>
      <c r="AI168" s="56"/>
      <c r="AJ168" s="56"/>
      <c r="AK168" s="56"/>
      <c r="AL168" s="59"/>
      <c r="AM168" s="56"/>
      <c r="AN168" s="56"/>
      <c r="AO168" s="56"/>
      <c r="AP168" s="57"/>
    </row>
    <row r="169" spans="1:42" s="42" customFormat="1" ht="30.6" customHeight="1">
      <c r="A169" s="164">
        <v>160</v>
      </c>
      <c r="B169" s="45" t="s">
        <v>525</v>
      </c>
      <c r="C169" s="23" t="s">
        <v>530</v>
      </c>
      <c r="D169" s="23" t="s">
        <v>531</v>
      </c>
      <c r="E169" s="12" t="s">
        <v>82</v>
      </c>
      <c r="F169" s="100">
        <v>1115514874</v>
      </c>
      <c r="G169" s="76">
        <v>11799</v>
      </c>
      <c r="H169" s="131" t="s">
        <v>532</v>
      </c>
      <c r="I169" s="28">
        <v>14900</v>
      </c>
      <c r="J169" s="28">
        <v>0</v>
      </c>
      <c r="K169" s="28">
        <v>0</v>
      </c>
      <c r="L169" s="28">
        <v>0</v>
      </c>
      <c r="M169" s="28">
        <f>I169+J169+K169+L169</f>
        <v>14900</v>
      </c>
      <c r="N169" s="17">
        <v>24</v>
      </c>
      <c r="O169" s="17">
        <v>0</v>
      </c>
      <c r="P169" s="28">
        <f t="shared" si="140"/>
        <v>11535</v>
      </c>
      <c r="Q169" s="28">
        <f t="shared" si="141"/>
        <v>0</v>
      </c>
      <c r="R169" s="28">
        <f t="shared" si="142"/>
        <v>0</v>
      </c>
      <c r="S169" s="28">
        <v>0</v>
      </c>
      <c r="T169" s="28">
        <v>0</v>
      </c>
      <c r="U169" s="28">
        <v>0</v>
      </c>
      <c r="V169" s="28">
        <f t="shared" si="144"/>
        <v>11535</v>
      </c>
      <c r="W169" s="28">
        <f>IF(P169&gt;15000,15000,P169)</f>
        <v>11535</v>
      </c>
      <c r="X169" s="28">
        <f>V169</f>
        <v>11535</v>
      </c>
      <c r="Y169" s="28">
        <f t="shared" si="139"/>
        <v>1384</v>
      </c>
      <c r="Z169" s="28">
        <f t="shared" si="136"/>
        <v>87</v>
      </c>
      <c r="AA169" s="38">
        <v>0</v>
      </c>
      <c r="AB169" s="28">
        <v>64</v>
      </c>
      <c r="AC169" s="28">
        <v>0</v>
      </c>
      <c r="AD169" s="28">
        <f t="shared" si="151"/>
        <v>1535</v>
      </c>
      <c r="AE169" s="28">
        <f>V169-AD169</f>
        <v>10000</v>
      </c>
      <c r="AF169" s="52" t="s">
        <v>879</v>
      </c>
      <c r="AG169" s="47">
        <v>44144</v>
      </c>
      <c r="AH169" s="58"/>
      <c r="AI169" s="56"/>
      <c r="AJ169" s="56"/>
      <c r="AK169" s="56"/>
      <c r="AL169" s="59"/>
      <c r="AM169" s="56"/>
      <c r="AN169" s="56"/>
      <c r="AO169" s="56"/>
      <c r="AP169" s="57"/>
    </row>
    <row r="170" spans="1:42" s="42" customFormat="1" ht="30.6" customHeight="1">
      <c r="A170" s="164">
        <v>161</v>
      </c>
      <c r="B170" s="45" t="s">
        <v>533</v>
      </c>
      <c r="C170" s="23" t="s">
        <v>533</v>
      </c>
      <c r="D170" s="23" t="s">
        <v>534</v>
      </c>
      <c r="E170" s="12" t="s">
        <v>76</v>
      </c>
      <c r="F170" s="17">
        <v>1113326652</v>
      </c>
      <c r="G170" s="18">
        <v>621</v>
      </c>
      <c r="H170" s="149" t="s">
        <v>535</v>
      </c>
      <c r="I170" s="28">
        <v>20000</v>
      </c>
      <c r="J170" s="28">
        <v>0</v>
      </c>
      <c r="K170" s="28">
        <v>0</v>
      </c>
      <c r="L170" s="28">
        <v>0</v>
      </c>
      <c r="M170" s="28">
        <f t="shared" ref="M170:M180" si="152">I170+J170+K170+L170</f>
        <v>20000</v>
      </c>
      <c r="N170" s="17">
        <v>31</v>
      </c>
      <c r="O170" s="17">
        <v>0</v>
      </c>
      <c r="P170" s="28">
        <f t="shared" si="140"/>
        <v>20000</v>
      </c>
      <c r="Q170" s="28">
        <f t="shared" si="141"/>
        <v>0</v>
      </c>
      <c r="R170" s="28">
        <f t="shared" si="142"/>
        <v>0</v>
      </c>
      <c r="S170" s="28">
        <v>0</v>
      </c>
      <c r="T170" s="28">
        <v>0</v>
      </c>
      <c r="U170" s="28">
        <v>0</v>
      </c>
      <c r="V170" s="28">
        <f t="shared" si="144"/>
        <v>20000</v>
      </c>
      <c r="W170" s="28">
        <f t="shared" ref="W170:W180" si="153">IF(P170&gt;15000,15000,P170)</f>
        <v>15000</v>
      </c>
      <c r="X170" s="28">
        <f t="shared" ref="X170:X180" si="154">V170</f>
        <v>20000</v>
      </c>
      <c r="Y170" s="28">
        <f t="shared" si="139"/>
        <v>1800</v>
      </c>
      <c r="Z170" s="28">
        <f t="shared" si="136"/>
        <v>150</v>
      </c>
      <c r="AA170" s="38">
        <v>0</v>
      </c>
      <c r="AB170" s="28">
        <v>0</v>
      </c>
      <c r="AC170" s="28">
        <v>0</v>
      </c>
      <c r="AD170" s="28">
        <f t="shared" si="151"/>
        <v>1950</v>
      </c>
      <c r="AE170" s="28">
        <f t="shared" ref="AE170:AE189" si="155">V170-AD170</f>
        <v>18050</v>
      </c>
      <c r="AF170" s="34" t="s">
        <v>38</v>
      </c>
      <c r="AG170" s="47">
        <v>44146</v>
      </c>
    </row>
    <row r="171" spans="1:42" s="42" customFormat="1" ht="30.6" customHeight="1">
      <c r="A171" s="13">
        <v>162</v>
      </c>
      <c r="B171" s="45" t="s">
        <v>533</v>
      </c>
      <c r="C171" s="12" t="s">
        <v>536</v>
      </c>
      <c r="D171" s="23" t="s">
        <v>537</v>
      </c>
      <c r="E171" s="12" t="s">
        <v>79</v>
      </c>
      <c r="F171" s="18">
        <v>1107030888</v>
      </c>
      <c r="G171" s="18">
        <v>476</v>
      </c>
      <c r="H171" s="149" t="s">
        <v>538</v>
      </c>
      <c r="I171" s="28">
        <v>16400</v>
      </c>
      <c r="J171" s="28">
        <v>0</v>
      </c>
      <c r="K171" s="28">
        <v>0</v>
      </c>
      <c r="L171" s="28">
        <v>0</v>
      </c>
      <c r="M171" s="28">
        <f t="shared" si="152"/>
        <v>16400</v>
      </c>
      <c r="N171" s="17">
        <v>31</v>
      </c>
      <c r="O171" s="17">
        <v>0</v>
      </c>
      <c r="P171" s="28">
        <f t="shared" si="140"/>
        <v>16400</v>
      </c>
      <c r="Q171" s="28">
        <f t="shared" si="141"/>
        <v>0</v>
      </c>
      <c r="R171" s="28">
        <f t="shared" si="142"/>
        <v>0</v>
      </c>
      <c r="S171" s="28">
        <v>0</v>
      </c>
      <c r="T171" s="28">
        <v>0</v>
      </c>
      <c r="U171" s="28">
        <v>0</v>
      </c>
      <c r="V171" s="28">
        <f t="shared" si="144"/>
        <v>16400</v>
      </c>
      <c r="W171" s="28">
        <f t="shared" si="153"/>
        <v>15000</v>
      </c>
      <c r="X171" s="28">
        <f t="shared" si="154"/>
        <v>16400</v>
      </c>
      <c r="Y171" s="28">
        <f t="shared" si="139"/>
        <v>1800</v>
      </c>
      <c r="Z171" s="28">
        <f t="shared" si="136"/>
        <v>123</v>
      </c>
      <c r="AA171" s="38">
        <v>0</v>
      </c>
      <c r="AB171" s="28">
        <v>0</v>
      </c>
      <c r="AC171" s="28">
        <v>0</v>
      </c>
      <c r="AD171" s="28">
        <f t="shared" si="151"/>
        <v>1923</v>
      </c>
      <c r="AE171" s="28">
        <f t="shared" si="155"/>
        <v>14477</v>
      </c>
      <c r="AF171" s="52" t="s">
        <v>879</v>
      </c>
      <c r="AG171" s="47">
        <v>44144</v>
      </c>
      <c r="AH171" s="56"/>
      <c r="AI171" s="56"/>
      <c r="AJ171" s="56"/>
      <c r="AK171" s="56"/>
      <c r="AL171" s="57"/>
    </row>
    <row r="172" spans="1:42" s="42" customFormat="1" ht="30.6" customHeight="1">
      <c r="A172" s="164">
        <v>163</v>
      </c>
      <c r="B172" s="45" t="s">
        <v>533</v>
      </c>
      <c r="C172" s="23" t="s">
        <v>539</v>
      </c>
      <c r="D172" s="23" t="s">
        <v>540</v>
      </c>
      <c r="E172" s="12" t="s">
        <v>79</v>
      </c>
      <c r="F172" s="17">
        <v>1112389701</v>
      </c>
      <c r="G172" s="18">
        <v>1043</v>
      </c>
      <c r="H172" s="149" t="s">
        <v>541</v>
      </c>
      <c r="I172" s="28">
        <v>16400</v>
      </c>
      <c r="J172" s="28">
        <v>0</v>
      </c>
      <c r="K172" s="28">
        <v>0</v>
      </c>
      <c r="L172" s="28">
        <v>0</v>
      </c>
      <c r="M172" s="28">
        <f>I172+J172+K172+L172</f>
        <v>16400</v>
      </c>
      <c r="N172" s="17">
        <v>31</v>
      </c>
      <c r="O172" s="17">
        <v>0</v>
      </c>
      <c r="P172" s="28">
        <f t="shared" si="140"/>
        <v>16400</v>
      </c>
      <c r="Q172" s="28">
        <f t="shared" si="141"/>
        <v>0</v>
      </c>
      <c r="R172" s="28">
        <f t="shared" si="142"/>
        <v>0</v>
      </c>
      <c r="S172" s="28">
        <v>0</v>
      </c>
      <c r="T172" s="28">
        <v>0</v>
      </c>
      <c r="U172" s="28">
        <v>0</v>
      </c>
      <c r="V172" s="28">
        <f>P172+Q172+R172+S172+T172+U172</f>
        <v>16400</v>
      </c>
      <c r="W172" s="28">
        <f>IF(P172&gt;15000,15000,P172)</f>
        <v>15000</v>
      </c>
      <c r="X172" s="28">
        <f>V172</f>
        <v>16400</v>
      </c>
      <c r="Y172" s="28">
        <f t="shared" si="139"/>
        <v>1800</v>
      </c>
      <c r="Z172" s="28">
        <f>CEILING(X172*0.75%,1)</f>
        <v>123</v>
      </c>
      <c r="AA172" s="38">
        <v>0</v>
      </c>
      <c r="AB172" s="28">
        <v>0</v>
      </c>
      <c r="AC172" s="28">
        <v>0</v>
      </c>
      <c r="AD172" s="28">
        <f>+Y172+Z172+AA172+AB172+AC172</f>
        <v>1923</v>
      </c>
      <c r="AE172" s="28">
        <f>V172-AD172</f>
        <v>14477</v>
      </c>
      <c r="AF172" s="52" t="s">
        <v>879</v>
      </c>
      <c r="AG172" s="47">
        <v>44144</v>
      </c>
      <c r="AH172" s="56"/>
      <c r="AI172" s="56"/>
      <c r="AJ172" s="56"/>
      <c r="AK172" s="56"/>
      <c r="AL172" s="57"/>
    </row>
    <row r="173" spans="1:42" s="42" customFormat="1" ht="30.6" customHeight="1">
      <c r="A173" s="164">
        <v>164</v>
      </c>
      <c r="B173" s="45" t="s">
        <v>533</v>
      </c>
      <c r="C173" s="12" t="s">
        <v>542</v>
      </c>
      <c r="D173" s="12" t="s">
        <v>543</v>
      </c>
      <c r="E173" s="12" t="s">
        <v>79</v>
      </c>
      <c r="F173" s="13">
        <v>1114572184</v>
      </c>
      <c r="G173" s="14">
        <v>1283</v>
      </c>
      <c r="H173" s="149" t="s">
        <v>544</v>
      </c>
      <c r="I173" s="28">
        <v>16400</v>
      </c>
      <c r="J173" s="28">
        <v>0</v>
      </c>
      <c r="K173" s="28">
        <v>0</v>
      </c>
      <c r="L173" s="28">
        <v>0</v>
      </c>
      <c r="M173" s="28">
        <f t="shared" si="152"/>
        <v>16400</v>
      </c>
      <c r="N173" s="17">
        <v>31</v>
      </c>
      <c r="O173" s="17">
        <v>0</v>
      </c>
      <c r="P173" s="28">
        <f t="shared" si="140"/>
        <v>16400</v>
      </c>
      <c r="Q173" s="28">
        <f t="shared" si="141"/>
        <v>0</v>
      </c>
      <c r="R173" s="28">
        <f t="shared" si="142"/>
        <v>0</v>
      </c>
      <c r="S173" s="28">
        <v>0</v>
      </c>
      <c r="T173" s="28">
        <v>0</v>
      </c>
      <c r="U173" s="28">
        <v>0</v>
      </c>
      <c r="V173" s="28">
        <f t="shared" si="144"/>
        <v>16400</v>
      </c>
      <c r="W173" s="28">
        <f t="shared" si="153"/>
        <v>15000</v>
      </c>
      <c r="X173" s="28">
        <f t="shared" si="154"/>
        <v>16400</v>
      </c>
      <c r="Y173" s="28">
        <f t="shared" si="139"/>
        <v>1800</v>
      </c>
      <c r="Z173" s="28">
        <f t="shared" si="136"/>
        <v>123</v>
      </c>
      <c r="AA173" s="38">
        <v>0</v>
      </c>
      <c r="AB173" s="28">
        <v>0</v>
      </c>
      <c r="AC173" s="28">
        <v>0</v>
      </c>
      <c r="AD173" s="28">
        <f t="shared" si="151"/>
        <v>1923</v>
      </c>
      <c r="AE173" s="28">
        <f t="shared" si="155"/>
        <v>14477</v>
      </c>
      <c r="AF173" s="52" t="s">
        <v>879</v>
      </c>
      <c r="AG173" s="47">
        <v>44144</v>
      </c>
      <c r="AH173" s="56"/>
      <c r="AI173" s="56"/>
      <c r="AJ173" s="56"/>
      <c r="AK173" s="56"/>
      <c r="AL173" s="59"/>
      <c r="AM173" s="56"/>
      <c r="AN173" s="56"/>
      <c r="AO173" s="56"/>
      <c r="AP173" s="57"/>
    </row>
    <row r="174" spans="1:42" s="42" customFormat="1" ht="30.6" customHeight="1">
      <c r="A174" s="13">
        <v>165</v>
      </c>
      <c r="B174" s="45" t="s">
        <v>533</v>
      </c>
      <c r="C174" s="12" t="s">
        <v>545</v>
      </c>
      <c r="D174" s="12" t="s">
        <v>546</v>
      </c>
      <c r="E174" s="12" t="s">
        <v>79</v>
      </c>
      <c r="F174" s="13">
        <v>1114594176</v>
      </c>
      <c r="G174" s="14">
        <v>1284</v>
      </c>
      <c r="H174" s="149" t="s">
        <v>547</v>
      </c>
      <c r="I174" s="28">
        <v>16400</v>
      </c>
      <c r="J174" s="28">
        <v>0</v>
      </c>
      <c r="K174" s="28">
        <v>0</v>
      </c>
      <c r="L174" s="28">
        <v>0</v>
      </c>
      <c r="M174" s="28">
        <f t="shared" si="152"/>
        <v>16400</v>
      </c>
      <c r="N174" s="17">
        <v>31</v>
      </c>
      <c r="O174" s="17">
        <v>0</v>
      </c>
      <c r="P174" s="28">
        <f t="shared" si="140"/>
        <v>16400</v>
      </c>
      <c r="Q174" s="28">
        <f t="shared" si="141"/>
        <v>0</v>
      </c>
      <c r="R174" s="28">
        <f t="shared" si="142"/>
        <v>0</v>
      </c>
      <c r="S174" s="28">
        <v>0</v>
      </c>
      <c r="T174" s="28">
        <v>0</v>
      </c>
      <c r="U174" s="28">
        <v>0</v>
      </c>
      <c r="V174" s="28">
        <f t="shared" si="144"/>
        <v>16400</v>
      </c>
      <c r="W174" s="28">
        <f t="shared" si="153"/>
        <v>15000</v>
      </c>
      <c r="X174" s="28">
        <f t="shared" si="154"/>
        <v>16400</v>
      </c>
      <c r="Y174" s="28">
        <f t="shared" si="139"/>
        <v>1800</v>
      </c>
      <c r="Z174" s="28">
        <f t="shared" si="136"/>
        <v>123</v>
      </c>
      <c r="AA174" s="38">
        <v>0</v>
      </c>
      <c r="AB174" s="28">
        <v>0</v>
      </c>
      <c r="AC174" s="28">
        <v>0</v>
      </c>
      <c r="AD174" s="28">
        <f t="shared" si="151"/>
        <v>1923</v>
      </c>
      <c r="AE174" s="28">
        <f t="shared" si="155"/>
        <v>14477</v>
      </c>
      <c r="AF174" s="52" t="s">
        <v>879</v>
      </c>
      <c r="AG174" s="47">
        <v>44144</v>
      </c>
      <c r="AH174" s="56"/>
      <c r="AI174" s="56"/>
      <c r="AJ174" s="56"/>
      <c r="AK174" s="56"/>
      <c r="AL174" s="59"/>
      <c r="AM174" s="56"/>
      <c r="AN174" s="56"/>
      <c r="AO174" s="56"/>
      <c r="AP174" s="57"/>
    </row>
    <row r="175" spans="1:42" s="42" customFormat="1" ht="30.6" customHeight="1">
      <c r="A175" s="164">
        <v>166</v>
      </c>
      <c r="B175" s="45" t="s">
        <v>533</v>
      </c>
      <c r="C175" s="125" t="s">
        <v>548</v>
      </c>
      <c r="D175" s="12" t="s">
        <v>549</v>
      </c>
      <c r="E175" s="12" t="s">
        <v>79</v>
      </c>
      <c r="F175" s="120">
        <v>1114697517</v>
      </c>
      <c r="G175" s="14">
        <v>1320</v>
      </c>
      <c r="H175" s="149" t="s">
        <v>550</v>
      </c>
      <c r="I175" s="28">
        <v>16400</v>
      </c>
      <c r="J175" s="28">
        <v>0</v>
      </c>
      <c r="K175" s="28">
        <v>0</v>
      </c>
      <c r="L175" s="28">
        <v>0</v>
      </c>
      <c r="M175" s="28">
        <f t="shared" si="152"/>
        <v>16400</v>
      </c>
      <c r="N175" s="17">
        <v>31</v>
      </c>
      <c r="O175" s="17">
        <v>0</v>
      </c>
      <c r="P175" s="28">
        <f t="shared" si="140"/>
        <v>16400</v>
      </c>
      <c r="Q175" s="28">
        <f t="shared" si="141"/>
        <v>0</v>
      </c>
      <c r="R175" s="28">
        <f t="shared" si="142"/>
        <v>0</v>
      </c>
      <c r="S175" s="28">
        <v>0</v>
      </c>
      <c r="T175" s="28">
        <v>0</v>
      </c>
      <c r="U175" s="28">
        <v>0</v>
      </c>
      <c r="V175" s="28">
        <f t="shared" si="144"/>
        <v>16400</v>
      </c>
      <c r="W175" s="28">
        <f t="shared" si="153"/>
        <v>15000</v>
      </c>
      <c r="X175" s="28">
        <f t="shared" si="154"/>
        <v>16400</v>
      </c>
      <c r="Y175" s="28">
        <f t="shared" si="139"/>
        <v>1800</v>
      </c>
      <c r="Z175" s="28">
        <f t="shared" si="136"/>
        <v>123</v>
      </c>
      <c r="AA175" s="38">
        <v>0</v>
      </c>
      <c r="AB175" s="28">
        <v>0</v>
      </c>
      <c r="AC175" s="28">
        <v>0</v>
      </c>
      <c r="AD175" s="28">
        <f t="shared" si="151"/>
        <v>1923</v>
      </c>
      <c r="AE175" s="28">
        <f t="shared" si="155"/>
        <v>14477</v>
      </c>
      <c r="AF175" s="34" t="s">
        <v>38</v>
      </c>
      <c r="AG175" s="47">
        <v>44142</v>
      </c>
      <c r="AH175" s="56"/>
      <c r="AI175" s="56"/>
      <c r="AJ175" s="56"/>
      <c r="AK175" s="56"/>
      <c r="AL175" s="56"/>
      <c r="AM175" s="56"/>
      <c r="AN175" s="56"/>
      <c r="AO175" s="56"/>
      <c r="AP175" s="57"/>
    </row>
    <row r="176" spans="1:42" s="42" customFormat="1" ht="30.6" customHeight="1">
      <c r="A176" s="164">
        <v>167</v>
      </c>
      <c r="B176" s="45" t="s">
        <v>533</v>
      </c>
      <c r="C176" s="12" t="s">
        <v>551</v>
      </c>
      <c r="D176" s="12" t="s">
        <v>244</v>
      </c>
      <c r="E176" s="12" t="s">
        <v>82</v>
      </c>
      <c r="F176" s="13">
        <v>1114050021</v>
      </c>
      <c r="G176" s="14">
        <v>1373</v>
      </c>
      <c r="H176" s="149" t="s">
        <v>552</v>
      </c>
      <c r="I176" s="28">
        <v>14900</v>
      </c>
      <c r="J176" s="28">
        <v>0</v>
      </c>
      <c r="K176" s="28">
        <v>0</v>
      </c>
      <c r="L176" s="28">
        <v>0</v>
      </c>
      <c r="M176" s="28">
        <f t="shared" si="152"/>
        <v>14900</v>
      </c>
      <c r="N176" s="17">
        <v>0</v>
      </c>
      <c r="O176" s="17">
        <v>0</v>
      </c>
      <c r="P176" s="28">
        <f t="shared" si="140"/>
        <v>0</v>
      </c>
      <c r="Q176" s="28">
        <f t="shared" si="141"/>
        <v>0</v>
      </c>
      <c r="R176" s="28">
        <f t="shared" si="142"/>
        <v>0</v>
      </c>
      <c r="S176" s="28">
        <v>0</v>
      </c>
      <c r="T176" s="28">
        <v>0</v>
      </c>
      <c r="U176" s="28">
        <v>0</v>
      </c>
      <c r="V176" s="28">
        <f t="shared" si="144"/>
        <v>0</v>
      </c>
      <c r="W176" s="28">
        <f t="shared" si="153"/>
        <v>0</v>
      </c>
      <c r="X176" s="28">
        <f t="shared" si="154"/>
        <v>0</v>
      </c>
      <c r="Y176" s="28">
        <f t="shared" si="139"/>
        <v>0</v>
      </c>
      <c r="Z176" s="28">
        <f t="shared" si="136"/>
        <v>0</v>
      </c>
      <c r="AA176" s="38">
        <v>0</v>
      </c>
      <c r="AB176" s="28">
        <v>0</v>
      </c>
      <c r="AC176" s="28">
        <v>0</v>
      </c>
      <c r="AD176" s="28">
        <f t="shared" si="151"/>
        <v>0</v>
      </c>
      <c r="AE176" s="28">
        <f t="shared" si="155"/>
        <v>0</v>
      </c>
      <c r="AF176" s="34"/>
      <c r="AG176" s="47"/>
      <c r="AH176" s="56"/>
      <c r="AI176" s="56"/>
      <c r="AJ176" s="56"/>
      <c r="AK176" s="56"/>
      <c r="AL176" s="56"/>
      <c r="AM176" s="56"/>
      <c r="AN176" s="56"/>
      <c r="AO176" s="56"/>
      <c r="AP176" s="57"/>
    </row>
    <row r="177" spans="1:42" s="42" customFormat="1" ht="30.6" customHeight="1">
      <c r="A177" s="13">
        <v>168</v>
      </c>
      <c r="B177" s="45" t="s">
        <v>533</v>
      </c>
      <c r="C177" s="12" t="s">
        <v>553</v>
      </c>
      <c r="D177" s="12" t="s">
        <v>554</v>
      </c>
      <c r="E177" s="12" t="s">
        <v>82</v>
      </c>
      <c r="F177" s="13">
        <v>1114782875</v>
      </c>
      <c r="G177" s="14">
        <v>1375</v>
      </c>
      <c r="H177" s="149" t="s">
        <v>555</v>
      </c>
      <c r="I177" s="28">
        <v>14900</v>
      </c>
      <c r="J177" s="28">
        <v>0</v>
      </c>
      <c r="K177" s="28">
        <v>0</v>
      </c>
      <c r="L177" s="28">
        <v>0</v>
      </c>
      <c r="M177" s="28">
        <f>I177+J177+K177+L177</f>
        <v>14900</v>
      </c>
      <c r="N177" s="17">
        <v>31</v>
      </c>
      <c r="O177" s="17">
        <v>0</v>
      </c>
      <c r="P177" s="28">
        <f t="shared" si="140"/>
        <v>14900</v>
      </c>
      <c r="Q177" s="28">
        <f t="shared" si="141"/>
        <v>0</v>
      </c>
      <c r="R177" s="28">
        <f t="shared" si="142"/>
        <v>0</v>
      </c>
      <c r="S177" s="28">
        <v>0</v>
      </c>
      <c r="T177" s="28">
        <v>0</v>
      </c>
      <c r="U177" s="28">
        <v>0</v>
      </c>
      <c r="V177" s="28">
        <f>P177+Q177+R177+S177+T177+U177</f>
        <v>14900</v>
      </c>
      <c r="W177" s="28">
        <f>IF(P177&gt;15000,15000,P177)</f>
        <v>14900</v>
      </c>
      <c r="X177" s="28">
        <f>V177</f>
        <v>14900</v>
      </c>
      <c r="Y177" s="28">
        <f t="shared" si="139"/>
        <v>1788</v>
      </c>
      <c r="Z177" s="28">
        <f>CEILING(X177*0.75%,1)</f>
        <v>112</v>
      </c>
      <c r="AA177" s="38">
        <v>0</v>
      </c>
      <c r="AB177" s="28">
        <v>0</v>
      </c>
      <c r="AC177" s="28">
        <v>0</v>
      </c>
      <c r="AD177" s="28">
        <f>+Y177+Z177+AA177+AB177+AC177</f>
        <v>1900</v>
      </c>
      <c r="AE177" s="28">
        <f>V177-AD177</f>
        <v>13000</v>
      </c>
      <c r="AF177" s="52" t="s">
        <v>879</v>
      </c>
      <c r="AG177" s="47">
        <v>44144</v>
      </c>
      <c r="AH177" s="56"/>
      <c r="AI177" s="56"/>
      <c r="AJ177" s="56"/>
      <c r="AK177" s="56"/>
      <c r="AL177" s="56"/>
      <c r="AM177" s="56"/>
      <c r="AN177" s="56"/>
      <c r="AO177" s="56"/>
      <c r="AP177" s="57"/>
    </row>
    <row r="178" spans="1:42" s="42" customFormat="1" ht="30.6" customHeight="1">
      <c r="A178" s="164">
        <v>169</v>
      </c>
      <c r="B178" s="45" t="s">
        <v>533</v>
      </c>
      <c r="C178" s="23" t="s">
        <v>539</v>
      </c>
      <c r="D178" s="23" t="s">
        <v>556</v>
      </c>
      <c r="E178" s="269" t="s">
        <v>82</v>
      </c>
      <c r="F178" s="16">
        <v>1114180377</v>
      </c>
      <c r="G178" s="14">
        <v>11509</v>
      </c>
      <c r="H178" s="33" t="s">
        <v>557</v>
      </c>
      <c r="I178" s="28">
        <v>16400</v>
      </c>
      <c r="J178" s="28">
        <v>0</v>
      </c>
      <c r="K178" s="28">
        <v>0</v>
      </c>
      <c r="L178" s="28">
        <v>0</v>
      </c>
      <c r="M178" s="28">
        <f t="shared" si="152"/>
        <v>16400</v>
      </c>
      <c r="N178" s="17">
        <v>31</v>
      </c>
      <c r="O178" s="17">
        <v>0</v>
      </c>
      <c r="P178" s="28">
        <f t="shared" si="140"/>
        <v>16400</v>
      </c>
      <c r="Q178" s="28">
        <f t="shared" si="141"/>
        <v>0</v>
      </c>
      <c r="R178" s="28">
        <f t="shared" si="142"/>
        <v>0</v>
      </c>
      <c r="S178" s="28">
        <v>0</v>
      </c>
      <c r="T178" s="28">
        <v>0</v>
      </c>
      <c r="U178" s="28">
        <v>0</v>
      </c>
      <c r="V178" s="28">
        <f t="shared" si="144"/>
        <v>16400</v>
      </c>
      <c r="W178" s="28">
        <f t="shared" si="153"/>
        <v>15000</v>
      </c>
      <c r="X178" s="28">
        <f t="shared" si="154"/>
        <v>16400</v>
      </c>
      <c r="Y178" s="28">
        <f t="shared" si="139"/>
        <v>1800</v>
      </c>
      <c r="Z178" s="28">
        <f t="shared" si="136"/>
        <v>123</v>
      </c>
      <c r="AA178" s="38">
        <v>0</v>
      </c>
      <c r="AB178" s="28">
        <v>0</v>
      </c>
      <c r="AC178" s="28">
        <v>0</v>
      </c>
      <c r="AD178" s="28">
        <f t="shared" si="151"/>
        <v>1923</v>
      </c>
      <c r="AE178" s="28">
        <f t="shared" si="155"/>
        <v>14477</v>
      </c>
      <c r="AF178" s="52" t="s">
        <v>879</v>
      </c>
      <c r="AG178" s="47">
        <v>44144</v>
      </c>
      <c r="AH178" s="56"/>
      <c r="AI178" s="64"/>
      <c r="AJ178" s="64"/>
      <c r="AK178" s="64"/>
      <c r="AL178" s="64"/>
    </row>
    <row r="179" spans="1:42" s="42" customFormat="1" ht="30.6" customHeight="1">
      <c r="A179" s="164">
        <v>170</v>
      </c>
      <c r="B179" s="45" t="s">
        <v>533</v>
      </c>
      <c r="C179" s="23" t="s">
        <v>558</v>
      </c>
      <c r="D179" s="23" t="s">
        <v>559</v>
      </c>
      <c r="E179" s="12" t="s">
        <v>82</v>
      </c>
      <c r="F179" s="157">
        <v>1115185143</v>
      </c>
      <c r="G179" s="14">
        <v>11575</v>
      </c>
      <c r="H179" s="147" t="s">
        <v>560</v>
      </c>
      <c r="I179" s="28">
        <v>14900</v>
      </c>
      <c r="J179" s="28">
        <v>0</v>
      </c>
      <c r="K179" s="28">
        <v>0</v>
      </c>
      <c r="L179" s="28">
        <v>0</v>
      </c>
      <c r="M179" s="28">
        <f t="shared" si="152"/>
        <v>14900</v>
      </c>
      <c r="N179" s="17">
        <v>11</v>
      </c>
      <c r="O179" s="17">
        <v>0</v>
      </c>
      <c r="P179" s="28">
        <f t="shared" si="140"/>
        <v>5287</v>
      </c>
      <c r="Q179" s="28">
        <f t="shared" si="141"/>
        <v>0</v>
      </c>
      <c r="R179" s="28">
        <f t="shared" si="142"/>
        <v>0</v>
      </c>
      <c r="S179" s="28">
        <v>0</v>
      </c>
      <c r="T179" s="28">
        <v>0</v>
      </c>
      <c r="U179" s="28">
        <v>0</v>
      </c>
      <c r="V179" s="28">
        <f t="shared" si="144"/>
        <v>5287</v>
      </c>
      <c r="W179" s="28">
        <f t="shared" si="153"/>
        <v>5287</v>
      </c>
      <c r="X179" s="28">
        <f t="shared" si="154"/>
        <v>5287</v>
      </c>
      <c r="Y179" s="28">
        <f t="shared" si="139"/>
        <v>634</v>
      </c>
      <c r="Z179" s="28">
        <f t="shared" si="136"/>
        <v>40</v>
      </c>
      <c r="AA179" s="38">
        <v>0</v>
      </c>
      <c r="AB179" s="28">
        <v>0</v>
      </c>
      <c r="AC179" s="28">
        <v>0</v>
      </c>
      <c r="AD179" s="28">
        <f t="shared" si="151"/>
        <v>674</v>
      </c>
      <c r="AE179" s="28">
        <f t="shared" si="155"/>
        <v>4613</v>
      </c>
      <c r="AF179" s="52" t="s">
        <v>879</v>
      </c>
      <c r="AG179" s="47">
        <v>44144</v>
      </c>
      <c r="AH179" s="56"/>
      <c r="AI179" s="56"/>
      <c r="AJ179" s="56"/>
      <c r="AK179" s="56"/>
      <c r="AL179" s="59"/>
      <c r="AM179" s="56"/>
      <c r="AN179" s="56"/>
      <c r="AO179" s="56"/>
      <c r="AP179" s="57"/>
    </row>
    <row r="180" spans="1:42" s="42" customFormat="1" ht="30.6" customHeight="1">
      <c r="A180" s="13">
        <v>171</v>
      </c>
      <c r="B180" s="45" t="s">
        <v>533</v>
      </c>
      <c r="C180" s="144" t="s">
        <v>561</v>
      </c>
      <c r="D180" s="144" t="s">
        <v>562</v>
      </c>
      <c r="E180" s="12" t="s">
        <v>82</v>
      </c>
      <c r="F180" s="16">
        <v>1115186649</v>
      </c>
      <c r="G180" s="14">
        <v>11579</v>
      </c>
      <c r="H180" s="147" t="s">
        <v>563</v>
      </c>
      <c r="I180" s="28">
        <v>14900</v>
      </c>
      <c r="J180" s="28">
        <v>0</v>
      </c>
      <c r="K180" s="28">
        <v>0</v>
      </c>
      <c r="L180" s="28">
        <v>0</v>
      </c>
      <c r="M180" s="28">
        <f t="shared" si="152"/>
        <v>14900</v>
      </c>
      <c r="N180" s="17">
        <v>31</v>
      </c>
      <c r="O180" s="17">
        <v>0</v>
      </c>
      <c r="P180" s="28">
        <f t="shared" si="140"/>
        <v>14900</v>
      </c>
      <c r="Q180" s="28">
        <f t="shared" si="141"/>
        <v>0</v>
      </c>
      <c r="R180" s="28">
        <f t="shared" si="142"/>
        <v>0</v>
      </c>
      <c r="S180" s="28">
        <v>0</v>
      </c>
      <c r="T180" s="28">
        <v>0</v>
      </c>
      <c r="U180" s="28">
        <v>0</v>
      </c>
      <c r="V180" s="28">
        <f t="shared" si="144"/>
        <v>14900</v>
      </c>
      <c r="W180" s="28">
        <f t="shared" si="153"/>
        <v>14900</v>
      </c>
      <c r="X180" s="28">
        <f t="shared" si="154"/>
        <v>14900</v>
      </c>
      <c r="Y180" s="28">
        <f t="shared" si="139"/>
        <v>1788</v>
      </c>
      <c r="Z180" s="28">
        <f t="shared" si="136"/>
        <v>112</v>
      </c>
      <c r="AA180" s="38">
        <v>0</v>
      </c>
      <c r="AB180" s="28">
        <v>0</v>
      </c>
      <c r="AC180" s="28">
        <v>0</v>
      </c>
      <c r="AD180" s="28">
        <f t="shared" si="151"/>
        <v>1900</v>
      </c>
      <c r="AE180" s="28">
        <f t="shared" si="155"/>
        <v>13000</v>
      </c>
      <c r="AF180" s="52" t="s">
        <v>879</v>
      </c>
      <c r="AG180" s="47">
        <v>44144</v>
      </c>
      <c r="AH180" s="56"/>
      <c r="AI180" s="56"/>
      <c r="AJ180" s="56"/>
      <c r="AK180" s="56"/>
      <c r="AL180" s="59"/>
      <c r="AM180" s="56"/>
      <c r="AN180" s="56"/>
      <c r="AO180" s="56"/>
      <c r="AP180" s="57"/>
    </row>
    <row r="181" spans="1:42" s="42" customFormat="1" ht="30.6" customHeight="1">
      <c r="A181" s="164">
        <v>172</v>
      </c>
      <c r="B181" s="45" t="s">
        <v>533</v>
      </c>
      <c r="C181" s="12" t="s">
        <v>112</v>
      </c>
      <c r="D181" s="12" t="s">
        <v>564</v>
      </c>
      <c r="E181" s="12" t="s">
        <v>82</v>
      </c>
      <c r="F181" s="120">
        <v>1114517336</v>
      </c>
      <c r="G181" s="14">
        <v>1211</v>
      </c>
      <c r="H181" s="149" t="s">
        <v>565</v>
      </c>
      <c r="I181" s="28">
        <v>14900</v>
      </c>
      <c r="J181" s="28">
        <v>0</v>
      </c>
      <c r="K181" s="28">
        <v>0</v>
      </c>
      <c r="L181" s="28">
        <v>0</v>
      </c>
      <c r="M181" s="28">
        <f>I181+J181+K181+L181</f>
        <v>14900</v>
      </c>
      <c r="N181" s="17">
        <v>13</v>
      </c>
      <c r="O181" s="17">
        <v>0</v>
      </c>
      <c r="P181" s="28">
        <f t="shared" si="140"/>
        <v>6248</v>
      </c>
      <c r="Q181" s="28">
        <f t="shared" si="141"/>
        <v>0</v>
      </c>
      <c r="R181" s="28">
        <f t="shared" si="142"/>
        <v>0</v>
      </c>
      <c r="S181" s="28">
        <v>0</v>
      </c>
      <c r="T181" s="28">
        <v>0</v>
      </c>
      <c r="U181" s="28">
        <v>0</v>
      </c>
      <c r="V181" s="28">
        <f>P181+Q181+R181+S181+T181+U181</f>
        <v>6248</v>
      </c>
      <c r="W181" s="28">
        <f>IF(P181&gt;15000,15000,P181)</f>
        <v>6248</v>
      </c>
      <c r="X181" s="28">
        <f>V181</f>
        <v>6248</v>
      </c>
      <c r="Y181" s="28">
        <f t="shared" si="139"/>
        <v>750</v>
      </c>
      <c r="Z181" s="28">
        <f>CEILING(X181*0.75%,1)</f>
        <v>47</v>
      </c>
      <c r="AA181" s="38">
        <v>0</v>
      </c>
      <c r="AB181" s="28">
        <v>0</v>
      </c>
      <c r="AC181" s="28">
        <v>0</v>
      </c>
      <c r="AD181" s="28">
        <f>+Y181+Z181+AA181+AB181+AC181</f>
        <v>797</v>
      </c>
      <c r="AE181" s="28">
        <f>V181-AD181</f>
        <v>5451</v>
      </c>
      <c r="AF181" s="34" t="s">
        <v>38</v>
      </c>
      <c r="AG181" s="47">
        <v>44146</v>
      </c>
      <c r="AH181" s="56"/>
      <c r="AI181" s="56"/>
      <c r="AJ181" s="56"/>
      <c r="AK181" s="56"/>
      <c r="AL181" s="56"/>
      <c r="AM181" s="56"/>
      <c r="AN181" s="56"/>
      <c r="AO181" s="56"/>
      <c r="AP181" s="57"/>
    </row>
    <row r="182" spans="1:42" s="42" customFormat="1" ht="30.6" customHeight="1">
      <c r="A182" s="164">
        <v>173</v>
      </c>
      <c r="B182" s="45" t="s">
        <v>533</v>
      </c>
      <c r="C182" s="23" t="s">
        <v>566</v>
      </c>
      <c r="D182" s="61" t="s">
        <v>567</v>
      </c>
      <c r="E182" s="12" t="s">
        <v>82</v>
      </c>
      <c r="F182" s="16">
        <v>1115210745</v>
      </c>
      <c r="G182" s="14">
        <v>11592</v>
      </c>
      <c r="H182" s="119" t="s">
        <v>568</v>
      </c>
      <c r="I182" s="28">
        <v>16400</v>
      </c>
      <c r="J182" s="28">
        <v>0</v>
      </c>
      <c r="K182" s="28">
        <v>0</v>
      </c>
      <c r="L182" s="28">
        <v>0</v>
      </c>
      <c r="M182" s="28">
        <f>I182+J182+K182+L182</f>
        <v>16400</v>
      </c>
      <c r="N182" s="17">
        <v>31</v>
      </c>
      <c r="O182" s="17">
        <v>0</v>
      </c>
      <c r="P182" s="28">
        <f t="shared" si="140"/>
        <v>16400</v>
      </c>
      <c r="Q182" s="28">
        <f t="shared" si="141"/>
        <v>0</v>
      </c>
      <c r="R182" s="28">
        <f t="shared" si="142"/>
        <v>0</v>
      </c>
      <c r="S182" s="28">
        <v>0</v>
      </c>
      <c r="T182" s="28">
        <v>0</v>
      </c>
      <c r="U182" s="28">
        <v>0</v>
      </c>
      <c r="V182" s="28">
        <f>P182+Q182+R182+S182+T182+U182</f>
        <v>16400</v>
      </c>
      <c r="W182" s="28">
        <f>IF(P182&gt;15000,15000,P182)</f>
        <v>15000</v>
      </c>
      <c r="X182" s="28">
        <f>V182</f>
        <v>16400</v>
      </c>
      <c r="Y182" s="28">
        <f t="shared" si="139"/>
        <v>1800</v>
      </c>
      <c r="Z182" s="28">
        <f t="shared" si="136"/>
        <v>123</v>
      </c>
      <c r="AA182" s="38">
        <v>0</v>
      </c>
      <c r="AB182" s="28">
        <v>0</v>
      </c>
      <c r="AC182" s="28">
        <v>0</v>
      </c>
      <c r="AD182" s="28">
        <f t="shared" si="151"/>
        <v>1923</v>
      </c>
      <c r="AE182" s="28">
        <f t="shared" si="155"/>
        <v>14477</v>
      </c>
      <c r="AF182" s="52" t="s">
        <v>879</v>
      </c>
      <c r="AG182" s="47">
        <v>44144</v>
      </c>
      <c r="AH182" s="56"/>
      <c r="AI182" s="56"/>
      <c r="AJ182" s="56"/>
      <c r="AK182" s="56"/>
      <c r="AL182" s="56"/>
      <c r="AM182" s="56"/>
      <c r="AN182" s="56"/>
      <c r="AO182" s="56"/>
      <c r="AP182" s="57"/>
    </row>
    <row r="183" spans="1:42" s="42" customFormat="1" ht="30.6" customHeight="1">
      <c r="A183" s="13">
        <v>174</v>
      </c>
      <c r="B183" s="45" t="s">
        <v>533</v>
      </c>
      <c r="C183" s="12" t="s">
        <v>569</v>
      </c>
      <c r="D183" s="12" t="s">
        <v>570</v>
      </c>
      <c r="E183" s="12" t="s">
        <v>82</v>
      </c>
      <c r="F183" s="13">
        <v>1114729640</v>
      </c>
      <c r="G183" s="14">
        <v>1334</v>
      </c>
      <c r="H183" s="149" t="s">
        <v>571</v>
      </c>
      <c r="I183" s="28">
        <v>16400</v>
      </c>
      <c r="J183" s="28">
        <v>0</v>
      </c>
      <c r="K183" s="28">
        <v>0</v>
      </c>
      <c r="L183" s="28">
        <v>0</v>
      </c>
      <c r="M183" s="28">
        <f>I183+J183+K183+L183</f>
        <v>16400</v>
      </c>
      <c r="N183" s="17">
        <v>31</v>
      </c>
      <c r="O183" s="17">
        <v>0</v>
      </c>
      <c r="P183" s="28">
        <f t="shared" si="140"/>
        <v>16400</v>
      </c>
      <c r="Q183" s="28">
        <f t="shared" si="141"/>
        <v>0</v>
      </c>
      <c r="R183" s="28">
        <f t="shared" si="142"/>
        <v>0</v>
      </c>
      <c r="S183" s="28">
        <v>0</v>
      </c>
      <c r="T183" s="28">
        <v>0</v>
      </c>
      <c r="U183" s="28">
        <v>0</v>
      </c>
      <c r="V183" s="28">
        <f>P183+Q183+R183+S183+T183+U183</f>
        <v>16400</v>
      </c>
      <c r="W183" s="28">
        <f>IF(P183&gt;15000,15000,P183)</f>
        <v>15000</v>
      </c>
      <c r="X183" s="28">
        <f>V183</f>
        <v>16400</v>
      </c>
      <c r="Y183" s="28">
        <f t="shared" si="139"/>
        <v>1800</v>
      </c>
      <c r="Z183" s="28">
        <f t="shared" si="136"/>
        <v>123</v>
      </c>
      <c r="AA183" s="38">
        <v>0</v>
      </c>
      <c r="AB183" s="28">
        <v>0</v>
      </c>
      <c r="AC183" s="28">
        <v>0</v>
      </c>
      <c r="AD183" s="28">
        <f t="shared" si="151"/>
        <v>1923</v>
      </c>
      <c r="AE183" s="28">
        <f t="shared" si="155"/>
        <v>14477</v>
      </c>
      <c r="AF183" s="52" t="s">
        <v>879</v>
      </c>
      <c r="AG183" s="47">
        <v>44144</v>
      </c>
      <c r="AH183" s="56"/>
      <c r="AI183" s="56"/>
      <c r="AJ183" s="56"/>
      <c r="AK183" s="56"/>
      <c r="AL183" s="59"/>
      <c r="AM183" s="56"/>
      <c r="AN183" s="56"/>
      <c r="AO183" s="56"/>
      <c r="AP183" s="57"/>
    </row>
    <row r="184" spans="1:42" s="42" customFormat="1" ht="30.6" customHeight="1">
      <c r="A184" s="164">
        <v>175</v>
      </c>
      <c r="B184" s="45" t="s">
        <v>533</v>
      </c>
      <c r="C184" s="23" t="s">
        <v>572</v>
      </c>
      <c r="D184" s="23" t="s">
        <v>573</v>
      </c>
      <c r="E184" s="12" t="s">
        <v>82</v>
      </c>
      <c r="F184" s="13">
        <v>1115290989</v>
      </c>
      <c r="G184" s="14">
        <v>11634</v>
      </c>
      <c r="H184" s="119" t="s">
        <v>574</v>
      </c>
      <c r="I184" s="28">
        <v>14900</v>
      </c>
      <c r="J184" s="28">
        <v>0</v>
      </c>
      <c r="K184" s="28">
        <v>0</v>
      </c>
      <c r="L184" s="28">
        <v>0</v>
      </c>
      <c r="M184" s="28">
        <f>I184+J184+K184+L184</f>
        <v>14900</v>
      </c>
      <c r="N184" s="17">
        <v>31</v>
      </c>
      <c r="O184" s="17">
        <v>0</v>
      </c>
      <c r="P184" s="28">
        <f t="shared" si="140"/>
        <v>14900</v>
      </c>
      <c r="Q184" s="28">
        <f t="shared" si="141"/>
        <v>0</v>
      </c>
      <c r="R184" s="28">
        <f t="shared" si="142"/>
        <v>0</v>
      </c>
      <c r="S184" s="28">
        <v>0</v>
      </c>
      <c r="T184" s="28">
        <v>0</v>
      </c>
      <c r="U184" s="28">
        <v>0</v>
      </c>
      <c r="V184" s="28">
        <f>P184+Q184+R184+S184+T184+U184</f>
        <v>14900</v>
      </c>
      <c r="W184" s="28">
        <f>IF(P184&gt;15000,15000,P184)</f>
        <v>14900</v>
      </c>
      <c r="X184" s="28">
        <f>V184</f>
        <v>14900</v>
      </c>
      <c r="Y184" s="28">
        <f t="shared" si="139"/>
        <v>1788</v>
      </c>
      <c r="Z184" s="28">
        <f t="shared" si="136"/>
        <v>112</v>
      </c>
      <c r="AA184" s="38">
        <v>0</v>
      </c>
      <c r="AB184" s="28">
        <v>0</v>
      </c>
      <c r="AC184" s="28">
        <v>0</v>
      </c>
      <c r="AD184" s="28">
        <f t="shared" si="151"/>
        <v>1900</v>
      </c>
      <c r="AE184" s="28">
        <f t="shared" si="155"/>
        <v>13000</v>
      </c>
      <c r="AF184" s="52" t="s">
        <v>879</v>
      </c>
      <c r="AG184" s="47">
        <v>44144</v>
      </c>
      <c r="AH184" s="56"/>
      <c r="AI184" s="56"/>
      <c r="AJ184" s="56"/>
      <c r="AK184" s="56"/>
      <c r="AL184" s="59"/>
      <c r="AM184" s="56"/>
      <c r="AN184" s="56"/>
      <c r="AO184" s="56"/>
      <c r="AP184" s="57"/>
    </row>
    <row r="185" spans="1:42" s="42" customFormat="1" ht="30.6" customHeight="1">
      <c r="A185" s="164">
        <v>176</v>
      </c>
      <c r="B185" s="45" t="s">
        <v>533</v>
      </c>
      <c r="C185" s="23" t="s">
        <v>575</v>
      </c>
      <c r="D185" s="23" t="s">
        <v>576</v>
      </c>
      <c r="E185" s="12" t="s">
        <v>82</v>
      </c>
      <c r="F185" s="13">
        <v>1113683668</v>
      </c>
      <c r="G185" s="14">
        <v>11696</v>
      </c>
      <c r="H185" s="131" t="s">
        <v>577</v>
      </c>
      <c r="I185" s="28">
        <v>14900</v>
      </c>
      <c r="J185" s="28">
        <v>0</v>
      </c>
      <c r="K185" s="28">
        <v>0</v>
      </c>
      <c r="L185" s="28">
        <v>0</v>
      </c>
      <c r="M185" s="28">
        <f>I185+J185+K185+L185</f>
        <v>14900</v>
      </c>
      <c r="N185" s="17">
        <v>31</v>
      </c>
      <c r="O185" s="17">
        <v>0</v>
      </c>
      <c r="P185" s="28">
        <f t="shared" si="140"/>
        <v>14900</v>
      </c>
      <c r="Q185" s="28">
        <f t="shared" si="141"/>
        <v>0</v>
      </c>
      <c r="R185" s="28">
        <f t="shared" si="142"/>
        <v>0</v>
      </c>
      <c r="S185" s="28">
        <v>0</v>
      </c>
      <c r="T185" s="28">
        <v>0</v>
      </c>
      <c r="U185" s="28">
        <v>0</v>
      </c>
      <c r="V185" s="28">
        <f>P185+Q185+R185+S185+T185+U185</f>
        <v>14900</v>
      </c>
      <c r="W185" s="28">
        <f>IF(P185&gt;15000,15000,P185)</f>
        <v>14900</v>
      </c>
      <c r="X185" s="28">
        <f>V185</f>
        <v>14900</v>
      </c>
      <c r="Y185" s="28">
        <f t="shared" si="139"/>
        <v>1788</v>
      </c>
      <c r="Z185" s="28">
        <f t="shared" si="136"/>
        <v>112</v>
      </c>
      <c r="AA185" s="38">
        <v>0</v>
      </c>
      <c r="AB185" s="28">
        <v>0</v>
      </c>
      <c r="AC185" s="28">
        <v>0</v>
      </c>
      <c r="AD185" s="28">
        <f t="shared" si="151"/>
        <v>1900</v>
      </c>
      <c r="AE185" s="28">
        <f t="shared" si="155"/>
        <v>13000</v>
      </c>
      <c r="AF185" s="52" t="s">
        <v>879</v>
      </c>
      <c r="AG185" s="47">
        <v>44144</v>
      </c>
      <c r="AH185" s="56"/>
      <c r="AI185" s="56"/>
      <c r="AJ185" s="56"/>
      <c r="AK185" s="56"/>
      <c r="AL185" s="59"/>
      <c r="AM185" s="56"/>
      <c r="AN185" s="56"/>
      <c r="AO185" s="56"/>
      <c r="AP185" s="57"/>
    </row>
    <row r="186" spans="1:42" s="42" customFormat="1" ht="30.6" customHeight="1">
      <c r="A186" s="13">
        <v>177</v>
      </c>
      <c r="B186" s="45" t="s">
        <v>533</v>
      </c>
      <c r="C186" s="23" t="s">
        <v>578</v>
      </c>
      <c r="D186" s="23" t="s">
        <v>579</v>
      </c>
      <c r="E186" s="12" t="s">
        <v>82</v>
      </c>
      <c r="F186" s="13">
        <v>1114887024</v>
      </c>
      <c r="G186" s="14">
        <v>11780</v>
      </c>
      <c r="H186" s="119" t="s">
        <v>580</v>
      </c>
      <c r="I186" s="28">
        <v>14900</v>
      </c>
      <c r="J186" s="28">
        <v>0</v>
      </c>
      <c r="K186" s="28">
        <v>0</v>
      </c>
      <c r="L186" s="28">
        <v>0</v>
      </c>
      <c r="M186" s="28">
        <f t="shared" ref="M186:M189" si="156">I186+J186+K186+L186</f>
        <v>14900</v>
      </c>
      <c r="N186" s="17">
        <v>31</v>
      </c>
      <c r="O186" s="17">
        <v>0</v>
      </c>
      <c r="P186" s="28">
        <f t="shared" si="140"/>
        <v>14900</v>
      </c>
      <c r="Q186" s="28">
        <f t="shared" si="141"/>
        <v>0</v>
      </c>
      <c r="R186" s="28">
        <f t="shared" si="142"/>
        <v>0</v>
      </c>
      <c r="S186" s="28">
        <v>0</v>
      </c>
      <c r="T186" s="28">
        <v>0</v>
      </c>
      <c r="U186" s="28">
        <v>0</v>
      </c>
      <c r="V186" s="28">
        <f t="shared" ref="V186:V189" si="157">P186+Q186+R186+S186+T186+U186</f>
        <v>14900</v>
      </c>
      <c r="W186" s="28">
        <f t="shared" ref="W186:W189" si="158">IF(P186&gt;15000,15000,P186)</f>
        <v>14900</v>
      </c>
      <c r="X186" s="28">
        <f t="shared" ref="X186:X189" si="159">V186</f>
        <v>14900</v>
      </c>
      <c r="Y186" s="28">
        <f t="shared" si="139"/>
        <v>1788</v>
      </c>
      <c r="Z186" s="28">
        <f t="shared" si="136"/>
        <v>112</v>
      </c>
      <c r="AA186" s="38">
        <v>0</v>
      </c>
      <c r="AB186" s="28">
        <v>0</v>
      </c>
      <c r="AC186" s="28">
        <v>0</v>
      </c>
      <c r="AD186" s="28">
        <f t="shared" si="151"/>
        <v>1900</v>
      </c>
      <c r="AE186" s="28">
        <f t="shared" si="155"/>
        <v>13000</v>
      </c>
      <c r="AF186" s="52" t="s">
        <v>879</v>
      </c>
      <c r="AG186" s="47">
        <v>44144</v>
      </c>
      <c r="AH186" s="56"/>
      <c r="AI186" s="56"/>
      <c r="AJ186" s="56"/>
      <c r="AK186" s="56"/>
      <c r="AL186" s="59"/>
      <c r="AM186" s="56"/>
      <c r="AN186" s="56"/>
      <c r="AO186" s="56"/>
      <c r="AP186" s="57"/>
    </row>
    <row r="187" spans="1:42" s="42" customFormat="1" ht="30.6" customHeight="1">
      <c r="A187" s="164">
        <v>178</v>
      </c>
      <c r="B187" s="45" t="s">
        <v>533</v>
      </c>
      <c r="C187" s="23" t="s">
        <v>416</v>
      </c>
      <c r="D187" s="23" t="s">
        <v>581</v>
      </c>
      <c r="E187" s="12" t="s">
        <v>82</v>
      </c>
      <c r="F187" s="13">
        <v>1114938239</v>
      </c>
      <c r="G187" s="14">
        <v>11779</v>
      </c>
      <c r="H187" s="119" t="s">
        <v>582</v>
      </c>
      <c r="I187" s="28">
        <v>14900</v>
      </c>
      <c r="J187" s="28">
        <v>0</v>
      </c>
      <c r="K187" s="28">
        <v>0</v>
      </c>
      <c r="L187" s="28">
        <v>0</v>
      </c>
      <c r="M187" s="28">
        <f t="shared" si="156"/>
        <v>14900</v>
      </c>
      <c r="N187" s="17">
        <v>31</v>
      </c>
      <c r="O187" s="17">
        <v>0</v>
      </c>
      <c r="P187" s="28">
        <f t="shared" si="140"/>
        <v>14900</v>
      </c>
      <c r="Q187" s="28">
        <f t="shared" si="141"/>
        <v>0</v>
      </c>
      <c r="R187" s="28">
        <f t="shared" si="142"/>
        <v>0</v>
      </c>
      <c r="S187" s="28">
        <v>0</v>
      </c>
      <c r="T187" s="28">
        <v>0</v>
      </c>
      <c r="U187" s="28">
        <v>0</v>
      </c>
      <c r="V187" s="28">
        <f t="shared" si="157"/>
        <v>14900</v>
      </c>
      <c r="W187" s="28">
        <f t="shared" si="158"/>
        <v>14900</v>
      </c>
      <c r="X187" s="28">
        <f t="shared" si="159"/>
        <v>14900</v>
      </c>
      <c r="Y187" s="28">
        <f t="shared" si="139"/>
        <v>1788</v>
      </c>
      <c r="Z187" s="28">
        <f t="shared" si="136"/>
        <v>112</v>
      </c>
      <c r="AA187" s="38">
        <v>0</v>
      </c>
      <c r="AB187" s="28">
        <v>0</v>
      </c>
      <c r="AC187" s="28">
        <v>0</v>
      </c>
      <c r="AD187" s="28">
        <f t="shared" si="151"/>
        <v>1900</v>
      </c>
      <c r="AE187" s="28">
        <f t="shared" si="155"/>
        <v>13000</v>
      </c>
      <c r="AF187" s="52" t="s">
        <v>879</v>
      </c>
      <c r="AG187" s="47">
        <v>44144</v>
      </c>
      <c r="AH187" s="56"/>
      <c r="AI187" s="56"/>
      <c r="AJ187" s="56"/>
      <c r="AK187" s="56"/>
      <c r="AL187" s="59"/>
      <c r="AM187" s="56"/>
      <c r="AN187" s="56"/>
      <c r="AO187" s="56"/>
      <c r="AP187" s="57"/>
    </row>
    <row r="188" spans="1:42" s="42" customFormat="1" ht="30.6" customHeight="1">
      <c r="A188" s="164">
        <v>179</v>
      </c>
      <c r="B188" s="45" t="s">
        <v>533</v>
      </c>
      <c r="C188" s="23" t="s">
        <v>50</v>
      </c>
      <c r="D188" s="23" t="s">
        <v>539</v>
      </c>
      <c r="E188" s="12" t="s">
        <v>82</v>
      </c>
      <c r="F188" s="13">
        <v>1115531676</v>
      </c>
      <c r="G188" s="14">
        <v>11777</v>
      </c>
      <c r="H188" s="119" t="s">
        <v>583</v>
      </c>
      <c r="I188" s="28">
        <v>14900</v>
      </c>
      <c r="J188" s="28">
        <v>0</v>
      </c>
      <c r="K188" s="28">
        <v>0</v>
      </c>
      <c r="L188" s="28">
        <v>0</v>
      </c>
      <c r="M188" s="28">
        <f t="shared" si="156"/>
        <v>14900</v>
      </c>
      <c r="N188" s="17">
        <v>31</v>
      </c>
      <c r="O188" s="17">
        <v>0</v>
      </c>
      <c r="P188" s="28">
        <f t="shared" si="140"/>
        <v>14900</v>
      </c>
      <c r="Q188" s="28">
        <f t="shared" si="141"/>
        <v>0</v>
      </c>
      <c r="R188" s="28">
        <f t="shared" si="142"/>
        <v>0</v>
      </c>
      <c r="S188" s="28">
        <v>0</v>
      </c>
      <c r="T188" s="28">
        <v>0</v>
      </c>
      <c r="U188" s="28">
        <v>0</v>
      </c>
      <c r="V188" s="28">
        <f t="shared" si="157"/>
        <v>14900</v>
      </c>
      <c r="W188" s="28">
        <f t="shared" si="158"/>
        <v>14900</v>
      </c>
      <c r="X188" s="28">
        <f t="shared" si="159"/>
        <v>14900</v>
      </c>
      <c r="Y188" s="28">
        <f t="shared" si="139"/>
        <v>1788</v>
      </c>
      <c r="Z188" s="28">
        <f t="shared" si="136"/>
        <v>112</v>
      </c>
      <c r="AA188" s="38">
        <v>0</v>
      </c>
      <c r="AB188" s="28">
        <v>0</v>
      </c>
      <c r="AC188" s="28">
        <v>0</v>
      </c>
      <c r="AD188" s="28">
        <f t="shared" si="151"/>
        <v>1900</v>
      </c>
      <c r="AE188" s="28">
        <f t="shared" si="155"/>
        <v>13000</v>
      </c>
      <c r="AF188" s="52" t="s">
        <v>879</v>
      </c>
      <c r="AG188" s="47">
        <v>44144</v>
      </c>
      <c r="AH188" s="56"/>
      <c r="AI188" s="56"/>
      <c r="AJ188" s="56"/>
      <c r="AK188" s="56"/>
      <c r="AL188" s="59"/>
      <c r="AM188" s="56"/>
      <c r="AN188" s="56"/>
      <c r="AO188" s="56"/>
      <c r="AP188" s="57"/>
    </row>
    <row r="189" spans="1:42" s="42" customFormat="1" ht="30.6" customHeight="1">
      <c r="A189" s="13">
        <v>180</v>
      </c>
      <c r="B189" s="45" t="s">
        <v>533</v>
      </c>
      <c r="C189" s="23" t="s">
        <v>584</v>
      </c>
      <c r="D189" s="23" t="s">
        <v>585</v>
      </c>
      <c r="E189" s="12" t="s">
        <v>82</v>
      </c>
      <c r="F189" s="13">
        <v>1115673168</v>
      </c>
      <c r="G189" s="14">
        <v>11856</v>
      </c>
      <c r="H189" s="131" t="s">
        <v>586</v>
      </c>
      <c r="I189" s="28">
        <v>14900</v>
      </c>
      <c r="J189" s="28">
        <v>0</v>
      </c>
      <c r="K189" s="28">
        <v>0</v>
      </c>
      <c r="L189" s="28">
        <v>0</v>
      </c>
      <c r="M189" s="28">
        <f t="shared" si="156"/>
        <v>14900</v>
      </c>
      <c r="N189" s="17">
        <v>0</v>
      </c>
      <c r="O189" s="17">
        <v>0</v>
      </c>
      <c r="P189" s="28">
        <f t="shared" si="140"/>
        <v>0</v>
      </c>
      <c r="Q189" s="28">
        <f t="shared" si="141"/>
        <v>0</v>
      </c>
      <c r="R189" s="28">
        <f t="shared" si="142"/>
        <v>0</v>
      </c>
      <c r="S189" s="28">
        <v>0</v>
      </c>
      <c r="T189" s="28">
        <v>0</v>
      </c>
      <c r="U189" s="28">
        <v>0</v>
      </c>
      <c r="V189" s="28">
        <f t="shared" si="157"/>
        <v>0</v>
      </c>
      <c r="W189" s="28">
        <f t="shared" si="158"/>
        <v>0</v>
      </c>
      <c r="X189" s="28">
        <f t="shared" si="159"/>
        <v>0</v>
      </c>
      <c r="Y189" s="28">
        <f t="shared" si="139"/>
        <v>0</v>
      </c>
      <c r="Z189" s="28">
        <f t="shared" si="136"/>
        <v>0</v>
      </c>
      <c r="AA189" s="38">
        <v>0</v>
      </c>
      <c r="AB189" s="28">
        <v>0</v>
      </c>
      <c r="AC189" s="28">
        <v>0</v>
      </c>
      <c r="AD189" s="28">
        <f t="shared" si="151"/>
        <v>0</v>
      </c>
      <c r="AE189" s="28">
        <f t="shared" si="155"/>
        <v>0</v>
      </c>
      <c r="AF189" s="34"/>
      <c r="AG189" s="47"/>
      <c r="AH189" s="56"/>
      <c r="AI189" s="56"/>
      <c r="AJ189" s="56"/>
      <c r="AK189" s="56"/>
      <c r="AL189" s="59"/>
      <c r="AM189" s="56"/>
      <c r="AN189" s="56"/>
      <c r="AO189" s="56"/>
      <c r="AP189" s="57"/>
    </row>
    <row r="190" spans="1:42" s="165" customFormat="1" ht="30.6" customHeight="1">
      <c r="A190" s="164">
        <v>181</v>
      </c>
      <c r="B190" s="45" t="s">
        <v>533</v>
      </c>
      <c r="C190" s="23" t="s">
        <v>587</v>
      </c>
      <c r="D190" s="23" t="s">
        <v>588</v>
      </c>
      <c r="E190" s="23" t="s">
        <v>82</v>
      </c>
      <c r="F190" s="176">
        <v>1115656871</v>
      </c>
      <c r="G190" s="45">
        <v>11852</v>
      </c>
      <c r="H190" s="177" t="s">
        <v>589</v>
      </c>
      <c r="I190" s="28">
        <v>14900</v>
      </c>
      <c r="J190" s="28">
        <v>0</v>
      </c>
      <c r="K190" s="28">
        <v>0</v>
      </c>
      <c r="L190" s="28">
        <v>0</v>
      </c>
      <c r="M190" s="28">
        <f>I190+J190+K190+L190</f>
        <v>14900</v>
      </c>
      <c r="N190" s="17">
        <v>31</v>
      </c>
      <c r="O190" s="17">
        <v>0</v>
      </c>
      <c r="P190" s="28">
        <f t="shared" si="140"/>
        <v>14900</v>
      </c>
      <c r="Q190" s="28">
        <f t="shared" si="141"/>
        <v>0</v>
      </c>
      <c r="R190" s="28">
        <f t="shared" si="142"/>
        <v>0</v>
      </c>
      <c r="S190" s="28">
        <v>0</v>
      </c>
      <c r="T190" s="28">
        <v>0</v>
      </c>
      <c r="U190" s="28">
        <v>0</v>
      </c>
      <c r="V190" s="28">
        <f>P190+Q190+R190+S190+T190+U190</f>
        <v>14900</v>
      </c>
      <c r="W190" s="28">
        <f>IF(P190&gt;15000,15000,P190)</f>
        <v>14900</v>
      </c>
      <c r="X190" s="28">
        <f>V190</f>
        <v>14900</v>
      </c>
      <c r="Y190" s="28">
        <f t="shared" si="139"/>
        <v>1788</v>
      </c>
      <c r="Z190" s="28">
        <f>CEILING(X190*0.75%,1)</f>
        <v>112</v>
      </c>
      <c r="AA190" s="38">
        <v>0</v>
      </c>
      <c r="AB190" s="28">
        <v>0</v>
      </c>
      <c r="AC190" s="28">
        <v>0</v>
      </c>
      <c r="AD190" s="28">
        <f>+Y190+Z190+AA190+AB190+AC190</f>
        <v>1900</v>
      </c>
      <c r="AE190" s="28">
        <f>V190-AD190</f>
        <v>13000</v>
      </c>
      <c r="AF190" s="52" t="s">
        <v>879</v>
      </c>
      <c r="AG190" s="47">
        <v>44144</v>
      </c>
      <c r="AH190" s="56"/>
      <c r="AI190" s="65"/>
      <c r="AJ190" s="65"/>
      <c r="AK190" s="65"/>
      <c r="AL190" s="178"/>
      <c r="AM190" s="65"/>
      <c r="AN190" s="65"/>
      <c r="AO190" s="65"/>
      <c r="AP190" s="179"/>
    </row>
    <row r="191" spans="1:42" s="42" customFormat="1" ht="30.6" customHeight="1">
      <c r="A191" s="164">
        <v>182</v>
      </c>
      <c r="B191" s="45" t="s">
        <v>533</v>
      </c>
      <c r="C191" s="144" t="s">
        <v>590</v>
      </c>
      <c r="D191" s="144" t="s">
        <v>591</v>
      </c>
      <c r="E191" s="12" t="s">
        <v>82</v>
      </c>
      <c r="F191" s="118">
        <v>1115695137</v>
      </c>
      <c r="G191" s="164">
        <v>11869</v>
      </c>
      <c r="H191" s="160" t="s">
        <v>592</v>
      </c>
      <c r="I191" s="28">
        <v>14900</v>
      </c>
      <c r="J191" s="28">
        <v>0</v>
      </c>
      <c r="K191" s="28">
        <v>0</v>
      </c>
      <c r="L191" s="28">
        <v>0</v>
      </c>
      <c r="M191" s="28">
        <f t="shared" ref="M191:M192" si="160">I191+J191+K191+L191</f>
        <v>14900</v>
      </c>
      <c r="N191" s="17">
        <v>29</v>
      </c>
      <c r="O191" s="17">
        <v>0</v>
      </c>
      <c r="P191" s="28">
        <f t="shared" si="140"/>
        <v>13939</v>
      </c>
      <c r="Q191" s="28">
        <f t="shared" si="141"/>
        <v>0</v>
      </c>
      <c r="R191" s="28">
        <f t="shared" si="142"/>
        <v>0</v>
      </c>
      <c r="S191" s="28">
        <v>0</v>
      </c>
      <c r="T191" s="28">
        <v>0</v>
      </c>
      <c r="U191" s="28">
        <v>0</v>
      </c>
      <c r="V191" s="28">
        <f t="shared" ref="V191:V192" si="161">P191+Q191+R191+S191+T191+U191</f>
        <v>13939</v>
      </c>
      <c r="W191" s="28">
        <f t="shared" ref="W191:W192" si="162">IF(P191&gt;15000,15000,P191)</f>
        <v>13939</v>
      </c>
      <c r="X191" s="28">
        <f t="shared" ref="X191:X192" si="163">V191</f>
        <v>13939</v>
      </c>
      <c r="Y191" s="28">
        <f t="shared" si="139"/>
        <v>1673</v>
      </c>
      <c r="Z191" s="28">
        <f t="shared" ref="Z191:Z195" si="164">CEILING(X191*0.75%,1)</f>
        <v>105</v>
      </c>
      <c r="AA191" s="38">
        <v>0</v>
      </c>
      <c r="AB191" s="28">
        <v>0</v>
      </c>
      <c r="AC191" s="28">
        <v>0</v>
      </c>
      <c r="AD191" s="28">
        <f t="shared" ref="AD191:AD192" si="165">+Y191+Z191+AA191+AB191+AC191</f>
        <v>1778</v>
      </c>
      <c r="AE191" s="28">
        <f t="shared" ref="AE191:AE192" si="166">V191-AD191</f>
        <v>12161</v>
      </c>
      <c r="AF191" s="52" t="s">
        <v>879</v>
      </c>
      <c r="AG191" s="47">
        <v>44144</v>
      </c>
      <c r="AH191" s="56"/>
      <c r="AI191" s="56"/>
      <c r="AJ191" s="56"/>
      <c r="AK191" s="56"/>
      <c r="AL191" s="59"/>
      <c r="AM191" s="56"/>
      <c r="AN191" s="56"/>
      <c r="AO191" s="56"/>
      <c r="AP191" s="57"/>
    </row>
    <row r="192" spans="1:42" s="42" customFormat="1" ht="30.6" customHeight="1">
      <c r="A192" s="13">
        <v>183</v>
      </c>
      <c r="B192" s="45" t="s">
        <v>533</v>
      </c>
      <c r="C192" s="144" t="s">
        <v>593</v>
      </c>
      <c r="D192" s="23" t="s">
        <v>594</v>
      </c>
      <c r="E192" s="12" t="s">
        <v>82</v>
      </c>
      <c r="F192" s="118">
        <v>1115737643</v>
      </c>
      <c r="G192" s="164">
        <v>11883</v>
      </c>
      <c r="H192" s="131" t="s">
        <v>595</v>
      </c>
      <c r="I192" s="28">
        <v>14900</v>
      </c>
      <c r="J192" s="28">
        <v>0</v>
      </c>
      <c r="K192" s="28">
        <v>0</v>
      </c>
      <c r="L192" s="28">
        <v>0</v>
      </c>
      <c r="M192" s="28">
        <f t="shared" si="160"/>
        <v>14900</v>
      </c>
      <c r="N192" s="17">
        <v>25</v>
      </c>
      <c r="O192" s="17">
        <v>0</v>
      </c>
      <c r="P192" s="28">
        <f t="shared" si="140"/>
        <v>12016</v>
      </c>
      <c r="Q192" s="28">
        <f t="shared" si="141"/>
        <v>0</v>
      </c>
      <c r="R192" s="28">
        <f t="shared" si="142"/>
        <v>0</v>
      </c>
      <c r="S192" s="28">
        <v>0</v>
      </c>
      <c r="T192" s="28">
        <v>0</v>
      </c>
      <c r="U192" s="28">
        <v>0</v>
      </c>
      <c r="V192" s="28">
        <f t="shared" si="161"/>
        <v>12016</v>
      </c>
      <c r="W192" s="28">
        <f t="shared" si="162"/>
        <v>12016</v>
      </c>
      <c r="X192" s="28">
        <f t="shared" si="163"/>
        <v>12016</v>
      </c>
      <c r="Y192" s="28">
        <f t="shared" si="139"/>
        <v>1442</v>
      </c>
      <c r="Z192" s="28">
        <f t="shared" si="164"/>
        <v>91</v>
      </c>
      <c r="AA192" s="38">
        <v>0</v>
      </c>
      <c r="AB192" s="28">
        <v>0</v>
      </c>
      <c r="AC192" s="28">
        <v>0</v>
      </c>
      <c r="AD192" s="28">
        <f t="shared" si="165"/>
        <v>1533</v>
      </c>
      <c r="AE192" s="28">
        <f t="shared" si="166"/>
        <v>10483</v>
      </c>
      <c r="AF192" s="52" t="s">
        <v>879</v>
      </c>
      <c r="AG192" s="47">
        <v>44144</v>
      </c>
      <c r="AH192" s="56"/>
      <c r="AI192" s="56"/>
      <c r="AJ192" s="56"/>
      <c r="AK192" s="56"/>
      <c r="AL192" s="59"/>
      <c r="AM192" s="56"/>
      <c r="AN192" s="56"/>
      <c r="AO192" s="56"/>
      <c r="AP192" s="57"/>
    </row>
    <row r="193" spans="1:42" s="42" customFormat="1" ht="30.6" customHeight="1">
      <c r="A193" s="164">
        <v>184</v>
      </c>
      <c r="B193" s="16" t="s">
        <v>596</v>
      </c>
      <c r="C193" s="12" t="s">
        <v>596</v>
      </c>
      <c r="D193" s="23" t="s">
        <v>597</v>
      </c>
      <c r="E193" s="12" t="s">
        <v>79</v>
      </c>
      <c r="F193" s="18">
        <v>1111845909</v>
      </c>
      <c r="G193" s="18">
        <v>1113</v>
      </c>
      <c r="H193" s="149" t="s">
        <v>598</v>
      </c>
      <c r="I193" s="28">
        <v>20000</v>
      </c>
      <c r="J193" s="28">
        <v>0</v>
      </c>
      <c r="K193" s="28">
        <v>0</v>
      </c>
      <c r="L193" s="28">
        <v>0</v>
      </c>
      <c r="M193" s="28">
        <f>I193+J193+K193+L193</f>
        <v>20000</v>
      </c>
      <c r="N193" s="17">
        <v>31</v>
      </c>
      <c r="O193" s="17">
        <v>0</v>
      </c>
      <c r="P193" s="28">
        <f t="shared" si="140"/>
        <v>20000</v>
      </c>
      <c r="Q193" s="28">
        <f t="shared" si="141"/>
        <v>0</v>
      </c>
      <c r="R193" s="28">
        <f t="shared" si="142"/>
        <v>0</v>
      </c>
      <c r="S193" s="28">
        <v>0</v>
      </c>
      <c r="T193" s="28">
        <v>0</v>
      </c>
      <c r="U193" s="28">
        <v>0</v>
      </c>
      <c r="V193" s="28">
        <f>P193+Q193+R193+S193+T193+U193</f>
        <v>20000</v>
      </c>
      <c r="W193" s="28">
        <f>IF(P193&gt;15000,15000,P193)</f>
        <v>15000</v>
      </c>
      <c r="X193" s="28">
        <f>V193</f>
        <v>20000</v>
      </c>
      <c r="Y193" s="28">
        <f t="shared" si="139"/>
        <v>1800</v>
      </c>
      <c r="Z193" s="28">
        <f t="shared" si="164"/>
        <v>150</v>
      </c>
      <c r="AA193" s="38">
        <v>0</v>
      </c>
      <c r="AB193" s="28">
        <v>0</v>
      </c>
      <c r="AC193" s="28">
        <v>0</v>
      </c>
      <c r="AD193" s="28">
        <f>+Y193+Z193+AA193+AB193+AC193</f>
        <v>1950</v>
      </c>
      <c r="AE193" s="28">
        <f>V193-AD193</f>
        <v>18050</v>
      </c>
      <c r="AF193" s="52" t="s">
        <v>879</v>
      </c>
      <c r="AG193" s="47">
        <v>44144</v>
      </c>
      <c r="AH193" s="56"/>
      <c r="AI193" s="56"/>
      <c r="AJ193" s="56"/>
      <c r="AK193" s="56"/>
      <c r="AL193" s="56"/>
      <c r="AM193" s="56"/>
      <c r="AN193" s="56"/>
      <c r="AO193" s="56"/>
      <c r="AP193" s="57"/>
    </row>
    <row r="194" spans="1:42" s="42" customFormat="1" ht="30.6" customHeight="1">
      <c r="A194" s="164">
        <v>185</v>
      </c>
      <c r="B194" s="16" t="s">
        <v>596</v>
      </c>
      <c r="C194" s="23" t="s">
        <v>599</v>
      </c>
      <c r="D194" s="61" t="s">
        <v>600</v>
      </c>
      <c r="E194" s="12" t="s">
        <v>82</v>
      </c>
      <c r="F194" s="16">
        <v>1115210782</v>
      </c>
      <c r="G194" s="60">
        <v>11593</v>
      </c>
      <c r="H194" s="119" t="s">
        <v>601</v>
      </c>
      <c r="I194" s="28">
        <v>14900</v>
      </c>
      <c r="J194" s="28">
        <v>0</v>
      </c>
      <c r="K194" s="28">
        <v>0</v>
      </c>
      <c r="L194" s="28">
        <v>0</v>
      </c>
      <c r="M194" s="28">
        <f t="shared" ref="M194" si="167">I194+J194+K194+L194</f>
        <v>14900</v>
      </c>
      <c r="N194" s="17">
        <v>25</v>
      </c>
      <c r="O194" s="17">
        <v>0</v>
      </c>
      <c r="P194" s="28">
        <f t="shared" si="140"/>
        <v>12016</v>
      </c>
      <c r="Q194" s="28">
        <f t="shared" si="141"/>
        <v>0</v>
      </c>
      <c r="R194" s="28">
        <f t="shared" si="142"/>
        <v>0</v>
      </c>
      <c r="S194" s="28">
        <v>0</v>
      </c>
      <c r="T194" s="28">
        <v>0</v>
      </c>
      <c r="U194" s="28">
        <v>0</v>
      </c>
      <c r="V194" s="28">
        <f t="shared" ref="V194" si="168">P194+Q194+R194+S194+T194+U194</f>
        <v>12016</v>
      </c>
      <c r="W194" s="28">
        <f t="shared" ref="W194" si="169">IF(P194&gt;15000,15000,P194)</f>
        <v>12016</v>
      </c>
      <c r="X194" s="28">
        <f t="shared" ref="X194" si="170">V194</f>
        <v>12016</v>
      </c>
      <c r="Y194" s="28">
        <f t="shared" si="139"/>
        <v>1442</v>
      </c>
      <c r="Z194" s="28">
        <f t="shared" si="164"/>
        <v>91</v>
      </c>
      <c r="AA194" s="38">
        <v>0</v>
      </c>
      <c r="AB194" s="28">
        <v>0</v>
      </c>
      <c r="AC194" s="28">
        <v>0</v>
      </c>
      <c r="AD194" s="28">
        <f t="shared" ref="AD194" si="171">+Y194+Z194+AA194+AB194+AC194</f>
        <v>1533</v>
      </c>
      <c r="AE194" s="28">
        <f t="shared" ref="AE194:AE214" si="172">V194-AD194</f>
        <v>10483</v>
      </c>
      <c r="AF194" s="52" t="s">
        <v>879</v>
      </c>
      <c r="AG194" s="47">
        <v>44144</v>
      </c>
      <c r="AH194" s="65"/>
      <c r="AI194" s="56"/>
      <c r="AJ194" s="56"/>
      <c r="AK194" s="56"/>
      <c r="AL194" s="56"/>
      <c r="AM194" s="56"/>
      <c r="AN194" s="56"/>
      <c r="AO194" s="56"/>
      <c r="AP194" s="57"/>
    </row>
    <row r="195" spans="1:42" s="42" customFormat="1" ht="30.6" customHeight="1">
      <c r="A195" s="13">
        <v>186</v>
      </c>
      <c r="B195" s="16" t="s">
        <v>596</v>
      </c>
      <c r="C195" s="23" t="s">
        <v>472</v>
      </c>
      <c r="D195" s="23" t="s">
        <v>602</v>
      </c>
      <c r="E195" s="12" t="s">
        <v>82</v>
      </c>
      <c r="F195" s="103">
        <v>1115513291</v>
      </c>
      <c r="G195" s="14">
        <v>11755</v>
      </c>
      <c r="H195" s="119" t="s">
        <v>603</v>
      </c>
      <c r="I195" s="28">
        <v>14900</v>
      </c>
      <c r="J195" s="28">
        <v>0</v>
      </c>
      <c r="K195" s="28">
        <v>0</v>
      </c>
      <c r="L195" s="28">
        <v>0</v>
      </c>
      <c r="M195" s="28">
        <f>I195+J195+K195+L195</f>
        <v>14900</v>
      </c>
      <c r="N195" s="17">
        <v>25</v>
      </c>
      <c r="O195" s="17">
        <v>0</v>
      </c>
      <c r="P195" s="28">
        <f t="shared" si="140"/>
        <v>12016</v>
      </c>
      <c r="Q195" s="28">
        <f t="shared" si="141"/>
        <v>0</v>
      </c>
      <c r="R195" s="28">
        <f t="shared" si="142"/>
        <v>0</v>
      </c>
      <c r="S195" s="28">
        <v>0</v>
      </c>
      <c r="T195" s="28">
        <v>0</v>
      </c>
      <c r="U195" s="28">
        <v>0</v>
      </c>
      <c r="V195" s="28">
        <f>P195+Q195+R195+S195+T195+U195</f>
        <v>12016</v>
      </c>
      <c r="W195" s="28">
        <f>IF(P195&gt;15000,15000,P195)</f>
        <v>12016</v>
      </c>
      <c r="X195" s="28">
        <f>V195</f>
        <v>12016</v>
      </c>
      <c r="Y195" s="28">
        <f t="shared" si="139"/>
        <v>1442</v>
      </c>
      <c r="Z195" s="28">
        <f t="shared" si="164"/>
        <v>91</v>
      </c>
      <c r="AA195" s="38">
        <v>0</v>
      </c>
      <c r="AB195" s="28">
        <v>0</v>
      </c>
      <c r="AC195" s="28">
        <v>0</v>
      </c>
      <c r="AD195" s="28">
        <f>+Y195+Z195+AA195+AB195+AC195</f>
        <v>1533</v>
      </c>
      <c r="AE195" s="28">
        <f t="shared" si="172"/>
        <v>10483</v>
      </c>
      <c r="AF195" s="52" t="s">
        <v>879</v>
      </c>
      <c r="AG195" s="47">
        <v>44144</v>
      </c>
      <c r="AH195" s="58"/>
      <c r="AI195" s="56"/>
      <c r="AJ195" s="56"/>
      <c r="AK195" s="56"/>
      <c r="AL195" s="59"/>
      <c r="AM195" s="56"/>
      <c r="AN195" s="56"/>
      <c r="AO195" s="56"/>
      <c r="AP195" s="57"/>
    </row>
    <row r="196" spans="1:42" s="42" customFormat="1" ht="30.6" customHeight="1">
      <c r="A196" s="164">
        <v>187</v>
      </c>
      <c r="B196" s="45" t="s">
        <v>604</v>
      </c>
      <c r="C196" s="23" t="s">
        <v>604</v>
      </c>
      <c r="D196" s="23" t="s">
        <v>605</v>
      </c>
      <c r="E196" s="12" t="s">
        <v>76</v>
      </c>
      <c r="F196" s="17">
        <v>1113745998</v>
      </c>
      <c r="G196" s="17">
        <v>11913</v>
      </c>
      <c r="H196" s="149" t="s">
        <v>606</v>
      </c>
      <c r="I196" s="28">
        <v>18000</v>
      </c>
      <c r="J196" s="28">
        <v>0</v>
      </c>
      <c r="K196" s="28">
        <v>0</v>
      </c>
      <c r="L196" s="28">
        <v>0</v>
      </c>
      <c r="M196" s="28">
        <f t="shared" ref="M196:M214" si="173">I196+J196+K196+L196</f>
        <v>18000</v>
      </c>
      <c r="N196" s="17">
        <v>31</v>
      </c>
      <c r="O196" s="17">
        <v>0</v>
      </c>
      <c r="P196" s="28">
        <f t="shared" si="140"/>
        <v>18000</v>
      </c>
      <c r="Q196" s="28">
        <f t="shared" si="141"/>
        <v>0</v>
      </c>
      <c r="R196" s="28">
        <f t="shared" si="142"/>
        <v>0</v>
      </c>
      <c r="S196" s="28">
        <v>0</v>
      </c>
      <c r="T196" s="28">
        <v>0</v>
      </c>
      <c r="U196" s="28">
        <v>0</v>
      </c>
      <c r="V196" s="28">
        <f t="shared" ref="V196:V214" si="174">P196+Q196+R196+S196+T196+U196</f>
        <v>18000</v>
      </c>
      <c r="W196" s="28">
        <f t="shared" ref="W196:W214" si="175">IF(P196&gt;15000,15000,P196)</f>
        <v>15000</v>
      </c>
      <c r="X196" s="28">
        <f t="shared" ref="X196:X214" si="176">V196</f>
        <v>18000</v>
      </c>
      <c r="Y196" s="28">
        <f t="shared" si="139"/>
        <v>1800</v>
      </c>
      <c r="Z196" s="28">
        <f t="shared" si="136"/>
        <v>135</v>
      </c>
      <c r="AA196" s="38">
        <v>0</v>
      </c>
      <c r="AB196" s="28">
        <v>0</v>
      </c>
      <c r="AC196" s="28">
        <v>0</v>
      </c>
      <c r="AD196" s="28">
        <f t="shared" ref="AD196:AD214" si="177">+Y196+Z196+AA196+AB196+AC196</f>
        <v>1935</v>
      </c>
      <c r="AE196" s="28">
        <f t="shared" si="172"/>
        <v>16065</v>
      </c>
      <c r="AF196" s="52" t="s">
        <v>879</v>
      </c>
      <c r="AG196" s="47">
        <v>44144</v>
      </c>
      <c r="AH196" s="56"/>
      <c r="AI196" s="56"/>
      <c r="AJ196" s="56"/>
      <c r="AK196" s="56"/>
      <c r="AL196" s="57"/>
    </row>
    <row r="197" spans="1:42" s="42" customFormat="1" ht="30.6" customHeight="1">
      <c r="A197" s="164">
        <v>188</v>
      </c>
      <c r="B197" s="45" t="s">
        <v>604</v>
      </c>
      <c r="C197" s="23" t="s">
        <v>549</v>
      </c>
      <c r="D197" s="91" t="s">
        <v>607</v>
      </c>
      <c r="E197" s="12" t="s">
        <v>82</v>
      </c>
      <c r="F197" s="100">
        <v>1115470035</v>
      </c>
      <c r="G197" s="17">
        <v>11722</v>
      </c>
      <c r="H197" s="149" t="s">
        <v>608</v>
      </c>
      <c r="I197" s="28">
        <v>14900</v>
      </c>
      <c r="J197" s="28">
        <v>0</v>
      </c>
      <c r="K197" s="28">
        <v>0</v>
      </c>
      <c r="L197" s="28">
        <v>0</v>
      </c>
      <c r="M197" s="28">
        <f t="shared" si="173"/>
        <v>14900</v>
      </c>
      <c r="N197" s="17">
        <v>0</v>
      </c>
      <c r="O197" s="17">
        <v>0</v>
      </c>
      <c r="P197" s="28">
        <f t="shared" si="140"/>
        <v>0</v>
      </c>
      <c r="Q197" s="28">
        <f t="shared" si="141"/>
        <v>0</v>
      </c>
      <c r="R197" s="28">
        <f t="shared" si="142"/>
        <v>0</v>
      </c>
      <c r="S197" s="28">
        <v>0</v>
      </c>
      <c r="T197" s="28">
        <v>0</v>
      </c>
      <c r="U197" s="28">
        <v>0</v>
      </c>
      <c r="V197" s="28">
        <f t="shared" si="174"/>
        <v>0</v>
      </c>
      <c r="W197" s="28">
        <f t="shared" si="175"/>
        <v>0</v>
      </c>
      <c r="X197" s="28">
        <f t="shared" si="176"/>
        <v>0</v>
      </c>
      <c r="Y197" s="28">
        <f t="shared" si="139"/>
        <v>0</v>
      </c>
      <c r="Z197" s="28">
        <f t="shared" si="136"/>
        <v>0</v>
      </c>
      <c r="AA197" s="38">
        <v>0</v>
      </c>
      <c r="AB197" s="28">
        <v>0</v>
      </c>
      <c r="AC197" s="28">
        <v>0</v>
      </c>
      <c r="AD197" s="28">
        <f t="shared" si="177"/>
        <v>0</v>
      </c>
      <c r="AE197" s="28">
        <f t="shared" si="172"/>
        <v>0</v>
      </c>
      <c r="AF197" s="34"/>
      <c r="AG197" s="47"/>
      <c r="AH197" s="56"/>
      <c r="AI197" s="56"/>
      <c r="AJ197" s="56"/>
      <c r="AK197" s="56"/>
      <c r="AL197" s="57"/>
    </row>
    <row r="198" spans="1:42" s="42" customFormat="1" ht="30.6" customHeight="1">
      <c r="A198" s="13">
        <v>189</v>
      </c>
      <c r="B198" s="45" t="s">
        <v>609</v>
      </c>
      <c r="C198" s="23" t="s">
        <v>609</v>
      </c>
      <c r="D198" s="23" t="s">
        <v>610</v>
      </c>
      <c r="E198" s="12" t="s">
        <v>76</v>
      </c>
      <c r="F198" s="17">
        <v>1111845915</v>
      </c>
      <c r="G198" s="17">
        <v>1299</v>
      </c>
      <c r="H198" s="149" t="s">
        <v>611</v>
      </c>
      <c r="I198" s="28">
        <v>18000</v>
      </c>
      <c r="J198" s="28">
        <v>0</v>
      </c>
      <c r="K198" s="28">
        <v>0</v>
      </c>
      <c r="L198" s="28">
        <v>0</v>
      </c>
      <c r="M198" s="28">
        <f t="shared" si="173"/>
        <v>18000</v>
      </c>
      <c r="N198" s="17">
        <v>31</v>
      </c>
      <c r="O198" s="17">
        <v>0</v>
      </c>
      <c r="P198" s="28">
        <f t="shared" si="140"/>
        <v>18000</v>
      </c>
      <c r="Q198" s="28">
        <f t="shared" si="141"/>
        <v>0</v>
      </c>
      <c r="R198" s="28">
        <f t="shared" si="142"/>
        <v>0</v>
      </c>
      <c r="S198" s="28">
        <v>0</v>
      </c>
      <c r="T198" s="28">
        <v>0</v>
      </c>
      <c r="U198" s="28">
        <v>0</v>
      </c>
      <c r="V198" s="28">
        <f t="shared" si="174"/>
        <v>18000</v>
      </c>
      <c r="W198" s="28">
        <f t="shared" si="175"/>
        <v>15000</v>
      </c>
      <c r="X198" s="28">
        <f t="shared" si="176"/>
        <v>18000</v>
      </c>
      <c r="Y198" s="28">
        <f t="shared" si="139"/>
        <v>1800</v>
      </c>
      <c r="Z198" s="28">
        <f t="shared" si="136"/>
        <v>135</v>
      </c>
      <c r="AA198" s="38">
        <v>0</v>
      </c>
      <c r="AB198" s="28">
        <v>0</v>
      </c>
      <c r="AC198" s="28">
        <v>0</v>
      </c>
      <c r="AD198" s="28">
        <f t="shared" si="177"/>
        <v>1935</v>
      </c>
      <c r="AE198" s="28">
        <f t="shared" si="172"/>
        <v>16065</v>
      </c>
      <c r="AF198" s="52" t="s">
        <v>879</v>
      </c>
      <c r="AG198" s="47">
        <v>44144</v>
      </c>
      <c r="AH198" s="56"/>
      <c r="AI198" s="56"/>
      <c r="AJ198" s="56"/>
      <c r="AK198" s="56"/>
      <c r="AL198" s="56"/>
      <c r="AM198" s="56"/>
      <c r="AN198" s="56"/>
      <c r="AO198" s="56"/>
      <c r="AP198" s="57"/>
    </row>
    <row r="199" spans="1:42" s="42" customFormat="1" ht="30.6" customHeight="1">
      <c r="A199" s="164">
        <v>190</v>
      </c>
      <c r="B199" s="45" t="s">
        <v>609</v>
      </c>
      <c r="C199" s="23" t="s">
        <v>612</v>
      </c>
      <c r="D199" s="23" t="s">
        <v>613</v>
      </c>
      <c r="E199" s="12" t="s">
        <v>76</v>
      </c>
      <c r="F199" s="19">
        <v>1113326651</v>
      </c>
      <c r="G199" s="17">
        <v>1300</v>
      </c>
      <c r="H199" s="149" t="s">
        <v>614</v>
      </c>
      <c r="I199" s="28">
        <v>16400</v>
      </c>
      <c r="J199" s="28">
        <v>0</v>
      </c>
      <c r="K199" s="28">
        <v>0</v>
      </c>
      <c r="L199" s="28">
        <v>0</v>
      </c>
      <c r="M199" s="28">
        <f t="shared" si="173"/>
        <v>16400</v>
      </c>
      <c r="N199" s="17">
        <v>31</v>
      </c>
      <c r="O199" s="17">
        <v>0</v>
      </c>
      <c r="P199" s="28">
        <f t="shared" si="140"/>
        <v>16400</v>
      </c>
      <c r="Q199" s="28">
        <f t="shared" si="141"/>
        <v>0</v>
      </c>
      <c r="R199" s="28">
        <f t="shared" si="142"/>
        <v>0</v>
      </c>
      <c r="S199" s="28">
        <v>0</v>
      </c>
      <c r="T199" s="28">
        <v>0</v>
      </c>
      <c r="U199" s="28">
        <v>0</v>
      </c>
      <c r="V199" s="28">
        <f t="shared" si="174"/>
        <v>16400</v>
      </c>
      <c r="W199" s="28">
        <f t="shared" si="175"/>
        <v>15000</v>
      </c>
      <c r="X199" s="28">
        <f t="shared" si="176"/>
        <v>16400</v>
      </c>
      <c r="Y199" s="28">
        <f t="shared" si="139"/>
        <v>1800</v>
      </c>
      <c r="Z199" s="28">
        <f t="shared" si="136"/>
        <v>123</v>
      </c>
      <c r="AA199" s="38">
        <v>0</v>
      </c>
      <c r="AB199" s="28">
        <v>0</v>
      </c>
      <c r="AC199" s="28">
        <v>0</v>
      </c>
      <c r="AD199" s="28">
        <f t="shared" si="177"/>
        <v>1923</v>
      </c>
      <c r="AE199" s="28">
        <f t="shared" si="172"/>
        <v>14477</v>
      </c>
      <c r="AF199" s="52" t="s">
        <v>879</v>
      </c>
      <c r="AG199" s="47">
        <v>44144</v>
      </c>
      <c r="AH199" s="56"/>
      <c r="AI199" s="56"/>
      <c r="AJ199" s="56"/>
      <c r="AK199" s="56"/>
      <c r="AL199" s="56"/>
      <c r="AM199" s="56"/>
      <c r="AN199" s="56"/>
      <c r="AO199" s="56"/>
      <c r="AP199" s="57"/>
    </row>
    <row r="200" spans="1:42" s="42" customFormat="1" ht="30.6" customHeight="1">
      <c r="A200" s="164">
        <v>191</v>
      </c>
      <c r="B200" s="45" t="s">
        <v>609</v>
      </c>
      <c r="C200" s="275" t="s">
        <v>615</v>
      </c>
      <c r="D200" s="276" t="s">
        <v>616</v>
      </c>
      <c r="E200" s="12" t="s">
        <v>82</v>
      </c>
      <c r="F200" s="202">
        <v>1115748842</v>
      </c>
      <c r="G200" s="203">
        <v>11903</v>
      </c>
      <c r="H200" s="149" t="s">
        <v>617</v>
      </c>
      <c r="I200" s="28">
        <v>14900</v>
      </c>
      <c r="J200" s="28">
        <v>0</v>
      </c>
      <c r="K200" s="28">
        <v>0</v>
      </c>
      <c r="L200" s="28">
        <v>0</v>
      </c>
      <c r="M200" s="28">
        <f t="shared" si="173"/>
        <v>14900</v>
      </c>
      <c r="N200" s="17">
        <v>28</v>
      </c>
      <c r="O200" s="17">
        <v>0</v>
      </c>
      <c r="P200" s="28">
        <f t="shared" si="140"/>
        <v>13458</v>
      </c>
      <c r="Q200" s="28">
        <f t="shared" si="141"/>
        <v>0</v>
      </c>
      <c r="R200" s="28">
        <f t="shared" si="142"/>
        <v>0</v>
      </c>
      <c r="S200" s="28">
        <v>0</v>
      </c>
      <c r="T200" s="28">
        <v>0</v>
      </c>
      <c r="U200" s="28">
        <v>0</v>
      </c>
      <c r="V200" s="28">
        <f t="shared" si="174"/>
        <v>13458</v>
      </c>
      <c r="W200" s="28">
        <f t="shared" si="175"/>
        <v>13458</v>
      </c>
      <c r="X200" s="28">
        <f t="shared" si="176"/>
        <v>13458</v>
      </c>
      <c r="Y200" s="28">
        <f t="shared" si="139"/>
        <v>1615</v>
      </c>
      <c r="Z200" s="28">
        <f t="shared" si="136"/>
        <v>101</v>
      </c>
      <c r="AA200" s="38">
        <v>0</v>
      </c>
      <c r="AB200" s="28">
        <v>0</v>
      </c>
      <c r="AC200" s="28">
        <v>0</v>
      </c>
      <c r="AD200" s="28">
        <f t="shared" si="177"/>
        <v>1716</v>
      </c>
      <c r="AE200" s="28">
        <f t="shared" si="172"/>
        <v>11742</v>
      </c>
      <c r="AF200" s="52" t="s">
        <v>879</v>
      </c>
      <c r="AG200" s="47">
        <v>44144</v>
      </c>
      <c r="AH200" s="56"/>
      <c r="AI200" s="56"/>
      <c r="AJ200" s="56"/>
      <c r="AK200" s="56"/>
      <c r="AL200" s="56"/>
      <c r="AM200" s="56"/>
      <c r="AN200" s="56"/>
      <c r="AO200" s="56"/>
      <c r="AP200" s="57"/>
    </row>
    <row r="201" spans="1:42" s="42" customFormat="1" ht="30.6" customHeight="1">
      <c r="A201" s="13">
        <v>192</v>
      </c>
      <c r="B201" s="45" t="s">
        <v>618</v>
      </c>
      <c r="C201" s="23" t="s">
        <v>618</v>
      </c>
      <c r="D201" s="12" t="s">
        <v>619</v>
      </c>
      <c r="E201" s="269" t="s">
        <v>76</v>
      </c>
      <c r="F201" s="17">
        <v>1113516442</v>
      </c>
      <c r="G201" s="17">
        <v>71</v>
      </c>
      <c r="H201" s="149" t="s">
        <v>620</v>
      </c>
      <c r="I201" s="28">
        <v>20000</v>
      </c>
      <c r="J201" s="28">
        <v>0</v>
      </c>
      <c r="K201" s="28">
        <v>0</v>
      </c>
      <c r="L201" s="28">
        <v>0</v>
      </c>
      <c r="M201" s="28">
        <f t="shared" si="173"/>
        <v>20000</v>
      </c>
      <c r="N201" s="17">
        <v>31</v>
      </c>
      <c r="O201" s="17">
        <v>0</v>
      </c>
      <c r="P201" s="28">
        <f t="shared" si="140"/>
        <v>20000</v>
      </c>
      <c r="Q201" s="28">
        <f t="shared" si="141"/>
        <v>0</v>
      </c>
      <c r="R201" s="28">
        <f t="shared" si="142"/>
        <v>0</v>
      </c>
      <c r="S201" s="28">
        <v>0</v>
      </c>
      <c r="T201" s="28">
        <v>0</v>
      </c>
      <c r="U201" s="28">
        <v>0</v>
      </c>
      <c r="V201" s="28">
        <f t="shared" si="174"/>
        <v>20000</v>
      </c>
      <c r="W201" s="28">
        <f t="shared" si="175"/>
        <v>15000</v>
      </c>
      <c r="X201" s="28">
        <f t="shared" si="176"/>
        <v>20000</v>
      </c>
      <c r="Y201" s="28">
        <f t="shared" si="139"/>
        <v>1800</v>
      </c>
      <c r="Z201" s="28">
        <f t="shared" si="136"/>
        <v>150</v>
      </c>
      <c r="AA201" s="38">
        <v>0</v>
      </c>
      <c r="AB201" s="28">
        <v>0</v>
      </c>
      <c r="AC201" s="28">
        <v>0</v>
      </c>
      <c r="AD201" s="28">
        <f t="shared" si="177"/>
        <v>1950</v>
      </c>
      <c r="AE201" s="28">
        <f t="shared" si="172"/>
        <v>18050</v>
      </c>
      <c r="AF201" s="34" t="s">
        <v>38</v>
      </c>
      <c r="AG201" s="47">
        <v>44142</v>
      </c>
      <c r="AH201" s="58"/>
      <c r="AI201" s="56"/>
      <c r="AJ201" s="56"/>
      <c r="AK201" s="56"/>
      <c r="AL201" s="59"/>
      <c r="AM201" s="56"/>
      <c r="AN201" s="56"/>
      <c r="AO201" s="56"/>
      <c r="AP201" s="57"/>
    </row>
    <row r="202" spans="1:42" s="42" customFormat="1" ht="30.6" customHeight="1">
      <c r="A202" s="164">
        <v>193</v>
      </c>
      <c r="B202" s="45" t="s">
        <v>618</v>
      </c>
      <c r="C202" s="23" t="s">
        <v>621</v>
      </c>
      <c r="D202" s="124" t="s">
        <v>622</v>
      </c>
      <c r="E202" s="269" t="s">
        <v>79</v>
      </c>
      <c r="F202" s="14">
        <v>1112424266</v>
      </c>
      <c r="G202" s="14">
        <v>1420</v>
      </c>
      <c r="H202" s="149" t="s">
        <v>623</v>
      </c>
      <c r="I202" s="28">
        <v>16400</v>
      </c>
      <c r="J202" s="28">
        <v>0</v>
      </c>
      <c r="K202" s="28">
        <v>0</v>
      </c>
      <c r="L202" s="28">
        <v>0</v>
      </c>
      <c r="M202" s="28">
        <f t="shared" si="173"/>
        <v>16400</v>
      </c>
      <c r="N202" s="17">
        <v>31</v>
      </c>
      <c r="O202" s="17">
        <v>0</v>
      </c>
      <c r="P202" s="28">
        <f t="shared" si="140"/>
        <v>16400</v>
      </c>
      <c r="Q202" s="28">
        <f t="shared" si="141"/>
        <v>0</v>
      </c>
      <c r="R202" s="28">
        <f t="shared" si="142"/>
        <v>0</v>
      </c>
      <c r="S202" s="28">
        <v>0</v>
      </c>
      <c r="T202" s="28">
        <v>0</v>
      </c>
      <c r="U202" s="28">
        <v>0</v>
      </c>
      <c r="V202" s="28">
        <f t="shared" si="174"/>
        <v>16400</v>
      </c>
      <c r="W202" s="28">
        <f t="shared" si="175"/>
        <v>15000</v>
      </c>
      <c r="X202" s="28">
        <f t="shared" si="176"/>
        <v>16400</v>
      </c>
      <c r="Y202" s="28">
        <f t="shared" si="139"/>
        <v>1800</v>
      </c>
      <c r="Z202" s="28">
        <f t="shared" si="136"/>
        <v>123</v>
      </c>
      <c r="AA202" s="38">
        <v>0</v>
      </c>
      <c r="AB202" s="28">
        <v>0</v>
      </c>
      <c r="AC202" s="28">
        <v>0</v>
      </c>
      <c r="AD202" s="28">
        <f t="shared" si="177"/>
        <v>1923</v>
      </c>
      <c r="AE202" s="28">
        <f t="shared" si="172"/>
        <v>14477</v>
      </c>
      <c r="AF202" s="52" t="s">
        <v>879</v>
      </c>
      <c r="AG202" s="47">
        <v>44144</v>
      </c>
      <c r="AI202" s="56"/>
      <c r="AJ202" s="56"/>
      <c r="AK202" s="56"/>
      <c r="AL202" s="56"/>
      <c r="AM202" s="56"/>
      <c r="AN202" s="56"/>
      <c r="AO202" s="56"/>
      <c r="AP202" s="57"/>
    </row>
    <row r="203" spans="1:42" s="42" customFormat="1" ht="30.6" customHeight="1">
      <c r="A203" s="164">
        <v>194</v>
      </c>
      <c r="B203" s="45" t="s">
        <v>618</v>
      </c>
      <c r="C203" s="66" t="s">
        <v>435</v>
      </c>
      <c r="D203" s="148" t="s">
        <v>624</v>
      </c>
      <c r="E203" s="269" t="s">
        <v>82</v>
      </c>
      <c r="F203" s="62">
        <v>1115302478</v>
      </c>
      <c r="G203" s="60">
        <v>11643</v>
      </c>
      <c r="H203" s="119" t="s">
        <v>625</v>
      </c>
      <c r="I203" s="28">
        <v>14900</v>
      </c>
      <c r="J203" s="28">
        <v>0</v>
      </c>
      <c r="K203" s="28">
        <v>0</v>
      </c>
      <c r="L203" s="28">
        <v>0</v>
      </c>
      <c r="M203" s="28">
        <f t="shared" si="173"/>
        <v>14900</v>
      </c>
      <c r="N203" s="17">
        <v>31</v>
      </c>
      <c r="O203" s="17">
        <v>0</v>
      </c>
      <c r="P203" s="28">
        <f t="shared" si="140"/>
        <v>14900</v>
      </c>
      <c r="Q203" s="28">
        <f t="shared" si="141"/>
        <v>0</v>
      </c>
      <c r="R203" s="28">
        <f t="shared" si="142"/>
        <v>0</v>
      </c>
      <c r="S203" s="28">
        <v>0</v>
      </c>
      <c r="T203" s="28">
        <v>0</v>
      </c>
      <c r="U203" s="28">
        <v>0</v>
      </c>
      <c r="V203" s="28">
        <f t="shared" si="174"/>
        <v>14900</v>
      </c>
      <c r="W203" s="28">
        <f t="shared" si="175"/>
        <v>14900</v>
      </c>
      <c r="X203" s="28">
        <f t="shared" si="176"/>
        <v>14900</v>
      </c>
      <c r="Y203" s="28">
        <f t="shared" si="139"/>
        <v>1788</v>
      </c>
      <c r="Z203" s="28">
        <f t="shared" si="136"/>
        <v>112</v>
      </c>
      <c r="AA203" s="38">
        <v>0</v>
      </c>
      <c r="AB203" s="28">
        <v>0</v>
      </c>
      <c r="AC203" s="28">
        <v>0</v>
      </c>
      <c r="AD203" s="28">
        <f t="shared" si="177"/>
        <v>1900</v>
      </c>
      <c r="AE203" s="28">
        <f t="shared" si="172"/>
        <v>13000</v>
      </c>
      <c r="AF203" s="52" t="s">
        <v>879</v>
      </c>
      <c r="AG203" s="47">
        <v>44144</v>
      </c>
      <c r="AI203" s="56"/>
      <c r="AJ203" s="56"/>
      <c r="AK203" s="56"/>
      <c r="AL203" s="56"/>
      <c r="AM203" s="56"/>
      <c r="AN203" s="56"/>
      <c r="AO203" s="56"/>
      <c r="AP203" s="57"/>
    </row>
    <row r="204" spans="1:42" s="42" customFormat="1" ht="30.6" customHeight="1">
      <c r="A204" s="13">
        <v>195</v>
      </c>
      <c r="B204" s="45" t="s">
        <v>618</v>
      </c>
      <c r="C204" s="66" t="s">
        <v>626</v>
      </c>
      <c r="D204" s="23" t="s">
        <v>627</v>
      </c>
      <c r="E204" s="269" t="s">
        <v>79</v>
      </c>
      <c r="F204" s="153">
        <v>1112257240</v>
      </c>
      <c r="G204" s="60">
        <v>11659</v>
      </c>
      <c r="H204" s="119" t="s">
        <v>628</v>
      </c>
      <c r="I204" s="28">
        <v>16400</v>
      </c>
      <c r="J204" s="28">
        <v>0</v>
      </c>
      <c r="K204" s="28">
        <v>0</v>
      </c>
      <c r="L204" s="28">
        <v>0</v>
      </c>
      <c r="M204" s="28">
        <f t="shared" si="173"/>
        <v>16400</v>
      </c>
      <c r="N204" s="17">
        <v>31</v>
      </c>
      <c r="O204" s="17">
        <v>0</v>
      </c>
      <c r="P204" s="28">
        <f t="shared" si="140"/>
        <v>16400</v>
      </c>
      <c r="Q204" s="28">
        <f t="shared" si="141"/>
        <v>0</v>
      </c>
      <c r="R204" s="28">
        <f t="shared" si="142"/>
        <v>0</v>
      </c>
      <c r="S204" s="28">
        <v>0</v>
      </c>
      <c r="T204" s="28">
        <v>0</v>
      </c>
      <c r="U204" s="28">
        <v>0</v>
      </c>
      <c r="V204" s="28">
        <f t="shared" si="174"/>
        <v>16400</v>
      </c>
      <c r="W204" s="28">
        <f t="shared" si="175"/>
        <v>15000</v>
      </c>
      <c r="X204" s="28">
        <f t="shared" si="176"/>
        <v>16400</v>
      </c>
      <c r="Y204" s="28">
        <f t="shared" si="139"/>
        <v>1800</v>
      </c>
      <c r="Z204" s="28">
        <f t="shared" si="136"/>
        <v>123</v>
      </c>
      <c r="AA204" s="38">
        <v>0</v>
      </c>
      <c r="AB204" s="28">
        <v>0</v>
      </c>
      <c r="AC204" s="28">
        <v>0</v>
      </c>
      <c r="AD204" s="28">
        <f t="shared" si="177"/>
        <v>1923</v>
      </c>
      <c r="AE204" s="28">
        <f t="shared" si="172"/>
        <v>14477</v>
      </c>
      <c r="AF204" s="52" t="s">
        <v>879</v>
      </c>
      <c r="AG204" s="47">
        <v>44144</v>
      </c>
      <c r="AH204" s="56"/>
      <c r="AI204" s="56"/>
      <c r="AJ204" s="56"/>
      <c r="AK204" s="56"/>
      <c r="AL204" s="56"/>
      <c r="AM204" s="56"/>
      <c r="AN204" s="56"/>
      <c r="AO204" s="56"/>
      <c r="AP204" s="57"/>
    </row>
    <row r="205" spans="1:42" s="42" customFormat="1" ht="30.6" customHeight="1">
      <c r="A205" s="164">
        <v>196</v>
      </c>
      <c r="B205" s="45" t="s">
        <v>618</v>
      </c>
      <c r="C205" s="66" t="s">
        <v>629</v>
      </c>
      <c r="D205" s="61" t="s">
        <v>630</v>
      </c>
      <c r="E205" s="269" t="s">
        <v>82</v>
      </c>
      <c r="F205" s="153">
        <v>1115434728</v>
      </c>
      <c r="G205" s="60">
        <v>11694</v>
      </c>
      <c r="H205" s="119" t="s">
        <v>631</v>
      </c>
      <c r="I205" s="28">
        <v>14900</v>
      </c>
      <c r="J205" s="28">
        <v>0</v>
      </c>
      <c r="K205" s="28">
        <v>0</v>
      </c>
      <c r="L205" s="28">
        <v>0</v>
      </c>
      <c r="M205" s="28">
        <f t="shared" si="173"/>
        <v>14900</v>
      </c>
      <c r="N205" s="17">
        <v>31</v>
      </c>
      <c r="O205" s="17">
        <v>0</v>
      </c>
      <c r="P205" s="28">
        <f t="shared" si="140"/>
        <v>14900</v>
      </c>
      <c r="Q205" s="28">
        <f t="shared" si="141"/>
        <v>0</v>
      </c>
      <c r="R205" s="28">
        <f t="shared" si="142"/>
        <v>0</v>
      </c>
      <c r="S205" s="28">
        <v>0</v>
      </c>
      <c r="T205" s="28">
        <v>0</v>
      </c>
      <c r="U205" s="28">
        <v>0</v>
      </c>
      <c r="V205" s="28">
        <f t="shared" si="174"/>
        <v>14900</v>
      </c>
      <c r="W205" s="28">
        <f t="shared" si="175"/>
        <v>14900</v>
      </c>
      <c r="X205" s="28">
        <f t="shared" si="176"/>
        <v>14900</v>
      </c>
      <c r="Y205" s="28">
        <f t="shared" si="139"/>
        <v>1788</v>
      </c>
      <c r="Z205" s="28">
        <f t="shared" si="136"/>
        <v>112</v>
      </c>
      <c r="AA205" s="38">
        <v>0</v>
      </c>
      <c r="AB205" s="28">
        <v>0</v>
      </c>
      <c r="AC205" s="28">
        <v>0</v>
      </c>
      <c r="AD205" s="28">
        <f t="shared" si="177"/>
        <v>1900</v>
      </c>
      <c r="AE205" s="28">
        <f t="shared" si="172"/>
        <v>13000</v>
      </c>
      <c r="AF205" s="52" t="s">
        <v>879</v>
      </c>
      <c r="AG205" s="47">
        <v>44144</v>
      </c>
      <c r="AI205" s="56"/>
      <c r="AJ205" s="56"/>
      <c r="AK205" s="56"/>
      <c r="AL205" s="56"/>
      <c r="AM205" s="56"/>
      <c r="AN205" s="56"/>
      <c r="AO205" s="56"/>
      <c r="AP205" s="57"/>
    </row>
    <row r="206" spans="1:42" s="42" customFormat="1" ht="30.6" customHeight="1">
      <c r="A206" s="164">
        <v>197</v>
      </c>
      <c r="B206" s="45" t="s">
        <v>618</v>
      </c>
      <c r="C206" s="23" t="s">
        <v>632</v>
      </c>
      <c r="D206" s="23" t="s">
        <v>633</v>
      </c>
      <c r="E206" s="269" t="s">
        <v>82</v>
      </c>
      <c r="F206" s="153">
        <v>1115469758</v>
      </c>
      <c r="G206" s="60">
        <v>11728</v>
      </c>
      <c r="H206" s="119" t="s">
        <v>634</v>
      </c>
      <c r="I206" s="28">
        <v>14900</v>
      </c>
      <c r="J206" s="28">
        <v>0</v>
      </c>
      <c r="K206" s="28">
        <v>0</v>
      </c>
      <c r="L206" s="28">
        <v>0</v>
      </c>
      <c r="M206" s="28">
        <f t="shared" si="173"/>
        <v>14900</v>
      </c>
      <c r="N206" s="17">
        <v>31</v>
      </c>
      <c r="O206" s="17">
        <v>0</v>
      </c>
      <c r="P206" s="28">
        <f t="shared" si="140"/>
        <v>14900</v>
      </c>
      <c r="Q206" s="28">
        <f t="shared" si="141"/>
        <v>0</v>
      </c>
      <c r="R206" s="28">
        <f t="shared" si="142"/>
        <v>0</v>
      </c>
      <c r="S206" s="28">
        <v>0</v>
      </c>
      <c r="T206" s="28">
        <v>0</v>
      </c>
      <c r="U206" s="28">
        <v>0</v>
      </c>
      <c r="V206" s="28">
        <f t="shared" si="174"/>
        <v>14900</v>
      </c>
      <c r="W206" s="28">
        <f t="shared" si="175"/>
        <v>14900</v>
      </c>
      <c r="X206" s="28">
        <f t="shared" si="176"/>
        <v>14900</v>
      </c>
      <c r="Y206" s="28">
        <f t="shared" si="139"/>
        <v>1788</v>
      </c>
      <c r="Z206" s="28">
        <f t="shared" si="136"/>
        <v>112</v>
      </c>
      <c r="AA206" s="38">
        <v>0</v>
      </c>
      <c r="AB206" s="28">
        <v>0</v>
      </c>
      <c r="AC206" s="28">
        <v>0</v>
      </c>
      <c r="AD206" s="28">
        <f t="shared" si="177"/>
        <v>1900</v>
      </c>
      <c r="AE206" s="28">
        <f t="shared" si="172"/>
        <v>13000</v>
      </c>
      <c r="AF206" s="52" t="s">
        <v>879</v>
      </c>
      <c r="AG206" s="47">
        <v>44144</v>
      </c>
      <c r="AI206" s="56"/>
      <c r="AJ206" s="56"/>
      <c r="AK206" s="56"/>
      <c r="AL206" s="56"/>
      <c r="AM206" s="56"/>
      <c r="AN206" s="56"/>
      <c r="AO206" s="56"/>
      <c r="AP206" s="57"/>
    </row>
    <row r="207" spans="1:42" s="42" customFormat="1" ht="30.6" customHeight="1">
      <c r="A207" s="13">
        <v>198</v>
      </c>
      <c r="B207" s="45" t="s">
        <v>618</v>
      </c>
      <c r="C207" s="66" t="s">
        <v>471</v>
      </c>
      <c r="D207" s="23" t="s">
        <v>618</v>
      </c>
      <c r="E207" s="269" t="s">
        <v>82</v>
      </c>
      <c r="F207" s="163">
        <v>1114571555</v>
      </c>
      <c r="G207" s="60">
        <v>11814</v>
      </c>
      <c r="H207" s="131" t="s">
        <v>635</v>
      </c>
      <c r="I207" s="28">
        <v>14900</v>
      </c>
      <c r="J207" s="28">
        <v>0</v>
      </c>
      <c r="K207" s="28">
        <v>0</v>
      </c>
      <c r="L207" s="28">
        <v>0</v>
      </c>
      <c r="M207" s="28">
        <f t="shared" si="173"/>
        <v>14900</v>
      </c>
      <c r="N207" s="17">
        <v>31</v>
      </c>
      <c r="O207" s="17">
        <v>0</v>
      </c>
      <c r="P207" s="28">
        <f t="shared" si="140"/>
        <v>14900</v>
      </c>
      <c r="Q207" s="28">
        <f t="shared" si="141"/>
        <v>0</v>
      </c>
      <c r="R207" s="28">
        <f t="shared" si="142"/>
        <v>0</v>
      </c>
      <c r="S207" s="28">
        <v>0</v>
      </c>
      <c r="T207" s="28">
        <v>0</v>
      </c>
      <c r="U207" s="28">
        <v>0</v>
      </c>
      <c r="V207" s="28">
        <f t="shared" si="174"/>
        <v>14900</v>
      </c>
      <c r="W207" s="28">
        <f t="shared" si="175"/>
        <v>14900</v>
      </c>
      <c r="X207" s="28">
        <f t="shared" si="176"/>
        <v>14900</v>
      </c>
      <c r="Y207" s="28">
        <f t="shared" si="139"/>
        <v>1788</v>
      </c>
      <c r="Z207" s="28">
        <f t="shared" si="136"/>
        <v>112</v>
      </c>
      <c r="AA207" s="38">
        <v>0</v>
      </c>
      <c r="AB207" s="28">
        <v>0</v>
      </c>
      <c r="AC207" s="28">
        <v>0</v>
      </c>
      <c r="AD207" s="28">
        <f t="shared" si="177"/>
        <v>1900</v>
      </c>
      <c r="AE207" s="28">
        <f t="shared" si="172"/>
        <v>13000</v>
      </c>
      <c r="AF207" s="52" t="s">
        <v>879</v>
      </c>
      <c r="AG207" s="47">
        <v>44144</v>
      </c>
      <c r="AI207" s="56"/>
      <c r="AJ207" s="56"/>
      <c r="AK207" s="56"/>
      <c r="AL207" s="56"/>
      <c r="AM207" s="56"/>
      <c r="AN207" s="56"/>
      <c r="AO207" s="56"/>
      <c r="AP207" s="57"/>
    </row>
    <row r="208" spans="1:42" s="42" customFormat="1" ht="30.6" customHeight="1">
      <c r="A208" s="164">
        <v>199</v>
      </c>
      <c r="B208" s="45" t="s">
        <v>618</v>
      </c>
      <c r="C208" s="66" t="s">
        <v>636</v>
      </c>
      <c r="D208" s="139" t="s">
        <v>637</v>
      </c>
      <c r="E208" s="269" t="s">
        <v>82</v>
      </c>
      <c r="F208" s="163">
        <v>1115608664</v>
      </c>
      <c r="G208" s="60">
        <v>11818</v>
      </c>
      <c r="H208" s="129" t="s">
        <v>638</v>
      </c>
      <c r="I208" s="28">
        <v>14900</v>
      </c>
      <c r="J208" s="28">
        <v>0</v>
      </c>
      <c r="K208" s="28">
        <v>0</v>
      </c>
      <c r="L208" s="28">
        <v>0</v>
      </c>
      <c r="M208" s="28">
        <f t="shared" si="173"/>
        <v>14900</v>
      </c>
      <c r="N208" s="17">
        <v>31</v>
      </c>
      <c r="O208" s="17">
        <v>0</v>
      </c>
      <c r="P208" s="28">
        <f t="shared" si="140"/>
        <v>14900</v>
      </c>
      <c r="Q208" s="28">
        <f t="shared" si="141"/>
        <v>0</v>
      </c>
      <c r="R208" s="28">
        <f t="shared" si="142"/>
        <v>0</v>
      </c>
      <c r="S208" s="28">
        <v>0</v>
      </c>
      <c r="T208" s="28">
        <v>0</v>
      </c>
      <c r="U208" s="28">
        <v>0</v>
      </c>
      <c r="V208" s="28">
        <f t="shared" si="174"/>
        <v>14900</v>
      </c>
      <c r="W208" s="28">
        <f t="shared" si="175"/>
        <v>14900</v>
      </c>
      <c r="X208" s="28">
        <f t="shared" si="176"/>
        <v>14900</v>
      </c>
      <c r="Y208" s="28">
        <f t="shared" si="139"/>
        <v>1788</v>
      </c>
      <c r="Z208" s="28">
        <f t="shared" si="136"/>
        <v>112</v>
      </c>
      <c r="AA208" s="38">
        <v>0</v>
      </c>
      <c r="AB208" s="28">
        <v>0</v>
      </c>
      <c r="AC208" s="28">
        <v>0</v>
      </c>
      <c r="AD208" s="28">
        <f t="shared" si="177"/>
        <v>1900</v>
      </c>
      <c r="AE208" s="28">
        <f t="shared" si="172"/>
        <v>13000</v>
      </c>
      <c r="AF208" s="52" t="s">
        <v>879</v>
      </c>
      <c r="AG208" s="47">
        <v>44144</v>
      </c>
      <c r="AI208" s="56"/>
      <c r="AJ208" s="56"/>
      <c r="AK208" s="56"/>
      <c r="AL208" s="56"/>
      <c r="AM208" s="56"/>
      <c r="AN208" s="56"/>
      <c r="AO208" s="56"/>
      <c r="AP208" s="57"/>
    </row>
    <row r="209" spans="1:42" s="42" customFormat="1" ht="30.6" customHeight="1">
      <c r="A209" s="164">
        <v>200</v>
      </c>
      <c r="B209" s="45" t="s">
        <v>639</v>
      </c>
      <c r="C209" s="23" t="s">
        <v>639</v>
      </c>
      <c r="D209" s="23" t="s">
        <v>640</v>
      </c>
      <c r="E209" s="12" t="s">
        <v>79</v>
      </c>
      <c r="F209" s="17">
        <v>1106654254</v>
      </c>
      <c r="G209" s="18">
        <v>765</v>
      </c>
      <c r="H209" s="149" t="s">
        <v>641</v>
      </c>
      <c r="I209" s="28">
        <v>18000</v>
      </c>
      <c r="J209" s="28">
        <v>0</v>
      </c>
      <c r="K209" s="28">
        <v>0</v>
      </c>
      <c r="L209" s="28">
        <v>0</v>
      </c>
      <c r="M209" s="28">
        <f t="shared" si="173"/>
        <v>18000</v>
      </c>
      <c r="N209" s="17">
        <v>31</v>
      </c>
      <c r="O209" s="17">
        <v>0</v>
      </c>
      <c r="P209" s="28">
        <f t="shared" si="140"/>
        <v>18000</v>
      </c>
      <c r="Q209" s="28">
        <f t="shared" si="141"/>
        <v>0</v>
      </c>
      <c r="R209" s="28">
        <f t="shared" si="142"/>
        <v>0</v>
      </c>
      <c r="S209" s="28">
        <v>0</v>
      </c>
      <c r="T209" s="28">
        <v>0</v>
      </c>
      <c r="U209" s="28">
        <v>0</v>
      </c>
      <c r="V209" s="28">
        <f t="shared" si="174"/>
        <v>18000</v>
      </c>
      <c r="W209" s="28">
        <f t="shared" si="175"/>
        <v>15000</v>
      </c>
      <c r="X209" s="28">
        <f t="shared" si="176"/>
        <v>18000</v>
      </c>
      <c r="Y209" s="28">
        <f t="shared" si="139"/>
        <v>1800</v>
      </c>
      <c r="Z209" s="28">
        <f t="shared" si="136"/>
        <v>135</v>
      </c>
      <c r="AA209" s="38">
        <v>0</v>
      </c>
      <c r="AB209" s="28">
        <v>0</v>
      </c>
      <c r="AC209" s="28">
        <v>0</v>
      </c>
      <c r="AD209" s="28">
        <f t="shared" si="177"/>
        <v>1935</v>
      </c>
      <c r="AE209" s="28">
        <f t="shared" si="172"/>
        <v>16065</v>
      </c>
      <c r="AF209" s="52" t="s">
        <v>879</v>
      </c>
      <c r="AG209" s="47">
        <v>44144</v>
      </c>
      <c r="AH209" s="58"/>
      <c r="AI209" s="56"/>
      <c r="AJ209" s="56"/>
      <c r="AK209" s="56"/>
      <c r="AL209" s="56"/>
      <c r="AM209" s="56"/>
      <c r="AN209" s="56"/>
      <c r="AO209" s="56"/>
      <c r="AP209" s="57"/>
    </row>
    <row r="210" spans="1:42" s="42" customFormat="1" ht="30.6" customHeight="1">
      <c r="A210" s="13">
        <v>201</v>
      </c>
      <c r="B210" s="45" t="s">
        <v>639</v>
      </c>
      <c r="C210" s="12" t="s">
        <v>642</v>
      </c>
      <c r="D210" s="12" t="s">
        <v>643</v>
      </c>
      <c r="E210" s="12" t="s">
        <v>82</v>
      </c>
      <c r="F210" s="13">
        <v>1114594041</v>
      </c>
      <c r="G210" s="14">
        <v>1286</v>
      </c>
      <c r="H210" s="149" t="s">
        <v>644</v>
      </c>
      <c r="I210" s="28">
        <v>16400</v>
      </c>
      <c r="J210" s="28">
        <v>0</v>
      </c>
      <c r="K210" s="28">
        <v>0</v>
      </c>
      <c r="L210" s="28">
        <v>0</v>
      </c>
      <c r="M210" s="28">
        <f t="shared" si="173"/>
        <v>16400</v>
      </c>
      <c r="N210" s="17">
        <v>20</v>
      </c>
      <c r="O210" s="17">
        <v>0</v>
      </c>
      <c r="P210" s="28">
        <f t="shared" si="140"/>
        <v>10581</v>
      </c>
      <c r="Q210" s="28">
        <f t="shared" si="141"/>
        <v>0</v>
      </c>
      <c r="R210" s="28">
        <f t="shared" si="142"/>
        <v>0</v>
      </c>
      <c r="S210" s="28">
        <v>0</v>
      </c>
      <c r="T210" s="28">
        <v>0</v>
      </c>
      <c r="U210" s="28">
        <v>0</v>
      </c>
      <c r="V210" s="28">
        <f t="shared" si="174"/>
        <v>10581</v>
      </c>
      <c r="W210" s="28">
        <f t="shared" si="175"/>
        <v>10581</v>
      </c>
      <c r="X210" s="28">
        <f t="shared" si="176"/>
        <v>10581</v>
      </c>
      <c r="Y210" s="28">
        <f t="shared" si="139"/>
        <v>1270</v>
      </c>
      <c r="Z210" s="28">
        <f t="shared" si="136"/>
        <v>80</v>
      </c>
      <c r="AA210" s="38">
        <v>0</v>
      </c>
      <c r="AB210" s="28">
        <v>0</v>
      </c>
      <c r="AC210" s="28">
        <v>0</v>
      </c>
      <c r="AD210" s="28">
        <f t="shared" si="177"/>
        <v>1350</v>
      </c>
      <c r="AE210" s="28">
        <f t="shared" si="172"/>
        <v>9231</v>
      </c>
      <c r="AF210" s="52" t="s">
        <v>879</v>
      </c>
      <c r="AG210" s="47">
        <v>44144</v>
      </c>
      <c r="AI210" s="56"/>
      <c r="AJ210" s="56"/>
      <c r="AK210" s="56"/>
      <c r="AL210" s="56"/>
      <c r="AM210" s="56"/>
      <c r="AN210" s="56"/>
      <c r="AO210" s="56"/>
      <c r="AP210" s="57"/>
    </row>
    <row r="211" spans="1:42" s="42" customFormat="1" ht="30.6" customHeight="1">
      <c r="A211" s="164">
        <v>202</v>
      </c>
      <c r="B211" s="45" t="s">
        <v>639</v>
      </c>
      <c r="C211" s="12" t="s">
        <v>645</v>
      </c>
      <c r="D211" s="12" t="s">
        <v>646</v>
      </c>
      <c r="E211" s="12" t="s">
        <v>82</v>
      </c>
      <c r="F211" s="13">
        <v>1114887025</v>
      </c>
      <c r="G211" s="14">
        <v>1440</v>
      </c>
      <c r="H211" s="149" t="s">
        <v>647</v>
      </c>
      <c r="I211" s="28">
        <v>18000</v>
      </c>
      <c r="J211" s="28">
        <v>0</v>
      </c>
      <c r="K211" s="28">
        <v>0</v>
      </c>
      <c r="L211" s="28">
        <v>0</v>
      </c>
      <c r="M211" s="28">
        <f t="shared" si="173"/>
        <v>18000</v>
      </c>
      <c r="N211" s="17">
        <v>0</v>
      </c>
      <c r="O211" s="17">
        <v>0</v>
      </c>
      <c r="P211" s="28">
        <f t="shared" si="140"/>
        <v>0</v>
      </c>
      <c r="Q211" s="28">
        <f t="shared" si="141"/>
        <v>0</v>
      </c>
      <c r="R211" s="28">
        <f t="shared" si="142"/>
        <v>0</v>
      </c>
      <c r="S211" s="28">
        <v>0</v>
      </c>
      <c r="T211" s="28">
        <v>0</v>
      </c>
      <c r="U211" s="28">
        <v>0</v>
      </c>
      <c r="V211" s="28">
        <f t="shared" si="174"/>
        <v>0</v>
      </c>
      <c r="W211" s="28">
        <f t="shared" si="175"/>
        <v>0</v>
      </c>
      <c r="X211" s="28">
        <f t="shared" si="176"/>
        <v>0</v>
      </c>
      <c r="Y211" s="28">
        <f t="shared" si="139"/>
        <v>0</v>
      </c>
      <c r="Z211" s="28">
        <f t="shared" si="136"/>
        <v>0</v>
      </c>
      <c r="AA211" s="38">
        <v>0</v>
      </c>
      <c r="AB211" s="28">
        <v>0</v>
      </c>
      <c r="AC211" s="28">
        <v>0</v>
      </c>
      <c r="AD211" s="28">
        <f t="shared" si="177"/>
        <v>0</v>
      </c>
      <c r="AE211" s="28">
        <f t="shared" si="172"/>
        <v>0</v>
      </c>
      <c r="AF211" s="34"/>
      <c r="AG211" s="47"/>
      <c r="AH211" s="56"/>
      <c r="AI211" s="56"/>
      <c r="AJ211" s="56"/>
      <c r="AK211" s="56"/>
      <c r="AL211" s="57"/>
    </row>
    <row r="212" spans="1:42" s="42" customFormat="1" ht="30.6" customHeight="1">
      <c r="A212" s="164">
        <v>203</v>
      </c>
      <c r="B212" s="45" t="s">
        <v>639</v>
      </c>
      <c r="C212" s="23" t="s">
        <v>648</v>
      </c>
      <c r="D212" s="23" t="s">
        <v>649</v>
      </c>
      <c r="E212" s="12" t="s">
        <v>82</v>
      </c>
      <c r="F212" s="16">
        <v>1115003551</v>
      </c>
      <c r="G212" s="14">
        <v>11488</v>
      </c>
      <c r="H212" s="33" t="s">
        <v>650</v>
      </c>
      <c r="I212" s="28">
        <v>14900</v>
      </c>
      <c r="J212" s="28">
        <v>0</v>
      </c>
      <c r="K212" s="28">
        <v>0</v>
      </c>
      <c r="L212" s="28">
        <v>0</v>
      </c>
      <c r="M212" s="28">
        <f t="shared" si="173"/>
        <v>14900</v>
      </c>
      <c r="N212" s="17">
        <v>31</v>
      </c>
      <c r="O212" s="17">
        <v>0</v>
      </c>
      <c r="P212" s="28">
        <f t="shared" si="140"/>
        <v>14900</v>
      </c>
      <c r="Q212" s="28">
        <f t="shared" si="141"/>
        <v>0</v>
      </c>
      <c r="R212" s="28">
        <f t="shared" si="142"/>
        <v>0</v>
      </c>
      <c r="S212" s="28">
        <v>0</v>
      </c>
      <c r="T212" s="28">
        <v>0</v>
      </c>
      <c r="U212" s="28">
        <v>0</v>
      </c>
      <c r="V212" s="28">
        <f t="shared" si="174"/>
        <v>14900</v>
      </c>
      <c r="W212" s="28">
        <f t="shared" si="175"/>
        <v>14900</v>
      </c>
      <c r="X212" s="28">
        <f t="shared" si="176"/>
        <v>14900</v>
      </c>
      <c r="Y212" s="28">
        <f t="shared" si="139"/>
        <v>1788</v>
      </c>
      <c r="Z212" s="28">
        <f t="shared" si="136"/>
        <v>112</v>
      </c>
      <c r="AA212" s="38">
        <v>0</v>
      </c>
      <c r="AB212" s="28">
        <v>0</v>
      </c>
      <c r="AC212" s="28">
        <v>0</v>
      </c>
      <c r="AD212" s="28">
        <f t="shared" si="177"/>
        <v>1900</v>
      </c>
      <c r="AE212" s="28">
        <f t="shared" si="172"/>
        <v>13000</v>
      </c>
      <c r="AF212" s="52" t="s">
        <v>879</v>
      </c>
      <c r="AG212" s="47">
        <v>44144</v>
      </c>
      <c r="AH212" s="56"/>
      <c r="AI212" s="56"/>
      <c r="AJ212" s="56"/>
      <c r="AK212" s="56"/>
      <c r="AL212" s="56"/>
      <c r="AM212" s="56"/>
      <c r="AN212" s="56"/>
      <c r="AO212" s="56"/>
      <c r="AP212" s="57"/>
    </row>
    <row r="213" spans="1:42" s="42" customFormat="1" ht="30.6" customHeight="1">
      <c r="A213" s="13">
        <v>204</v>
      </c>
      <c r="B213" s="45" t="s">
        <v>639</v>
      </c>
      <c r="C213" s="12" t="s">
        <v>651</v>
      </c>
      <c r="D213" s="135" t="s">
        <v>652</v>
      </c>
      <c r="E213" s="12" t="s">
        <v>82</v>
      </c>
      <c r="F213" s="16">
        <v>1115200041</v>
      </c>
      <c r="G213" s="14">
        <v>11584</v>
      </c>
      <c r="H213" s="119" t="s">
        <v>653</v>
      </c>
      <c r="I213" s="28">
        <v>14900</v>
      </c>
      <c r="J213" s="28">
        <v>0</v>
      </c>
      <c r="K213" s="28">
        <v>0</v>
      </c>
      <c r="L213" s="28">
        <v>0</v>
      </c>
      <c r="M213" s="28">
        <f t="shared" si="173"/>
        <v>14900</v>
      </c>
      <c r="N213" s="17">
        <v>31</v>
      </c>
      <c r="O213" s="17">
        <v>0</v>
      </c>
      <c r="P213" s="28">
        <f t="shared" si="140"/>
        <v>14900</v>
      </c>
      <c r="Q213" s="28">
        <f t="shared" si="141"/>
        <v>0</v>
      </c>
      <c r="R213" s="28">
        <f t="shared" si="142"/>
        <v>0</v>
      </c>
      <c r="S213" s="28">
        <v>0</v>
      </c>
      <c r="T213" s="28">
        <v>0</v>
      </c>
      <c r="U213" s="28">
        <v>0</v>
      </c>
      <c r="V213" s="28">
        <f t="shared" si="174"/>
        <v>14900</v>
      </c>
      <c r="W213" s="28">
        <f t="shared" si="175"/>
        <v>14900</v>
      </c>
      <c r="X213" s="28">
        <f t="shared" si="176"/>
        <v>14900</v>
      </c>
      <c r="Y213" s="28">
        <f t="shared" si="139"/>
        <v>1788</v>
      </c>
      <c r="Z213" s="28">
        <f t="shared" ref="Z213:Z275" si="178">CEILING(X213*0.75%,1)</f>
        <v>112</v>
      </c>
      <c r="AA213" s="38">
        <v>0</v>
      </c>
      <c r="AB213" s="28">
        <v>0</v>
      </c>
      <c r="AC213" s="28">
        <v>0</v>
      </c>
      <c r="AD213" s="28">
        <f t="shared" si="177"/>
        <v>1900</v>
      </c>
      <c r="AE213" s="28">
        <f t="shared" si="172"/>
        <v>13000</v>
      </c>
      <c r="AF213" s="52" t="s">
        <v>879</v>
      </c>
      <c r="AG213" s="47">
        <v>44144</v>
      </c>
      <c r="AI213" s="56"/>
      <c r="AJ213" s="56"/>
      <c r="AK213" s="56"/>
      <c r="AL213" s="56"/>
      <c r="AM213" s="56"/>
      <c r="AN213" s="56"/>
      <c r="AO213" s="56"/>
      <c r="AP213" s="57"/>
    </row>
    <row r="214" spans="1:42" s="42" customFormat="1" ht="30.6" customHeight="1">
      <c r="A214" s="164">
        <v>205</v>
      </c>
      <c r="B214" s="45" t="s">
        <v>639</v>
      </c>
      <c r="C214" s="23" t="s">
        <v>654</v>
      </c>
      <c r="D214" s="61" t="s">
        <v>643</v>
      </c>
      <c r="E214" s="12" t="s">
        <v>82</v>
      </c>
      <c r="F214" s="16">
        <v>1115240203</v>
      </c>
      <c r="G214" s="14">
        <v>11608</v>
      </c>
      <c r="H214" s="119" t="s">
        <v>655</v>
      </c>
      <c r="I214" s="28">
        <v>14900</v>
      </c>
      <c r="J214" s="28">
        <v>0</v>
      </c>
      <c r="K214" s="28">
        <v>0</v>
      </c>
      <c r="L214" s="28">
        <v>0</v>
      </c>
      <c r="M214" s="28">
        <f t="shared" si="173"/>
        <v>14900</v>
      </c>
      <c r="N214" s="17">
        <v>20</v>
      </c>
      <c r="O214" s="17">
        <v>0</v>
      </c>
      <c r="P214" s="28">
        <f t="shared" si="140"/>
        <v>9613</v>
      </c>
      <c r="Q214" s="28">
        <f t="shared" si="141"/>
        <v>0</v>
      </c>
      <c r="R214" s="28">
        <f t="shared" si="142"/>
        <v>0</v>
      </c>
      <c r="S214" s="28">
        <v>0</v>
      </c>
      <c r="T214" s="28">
        <v>0</v>
      </c>
      <c r="U214" s="28">
        <v>0</v>
      </c>
      <c r="V214" s="28">
        <f t="shared" si="174"/>
        <v>9613</v>
      </c>
      <c r="W214" s="28">
        <f t="shared" si="175"/>
        <v>9613</v>
      </c>
      <c r="X214" s="28">
        <f t="shared" si="176"/>
        <v>9613</v>
      </c>
      <c r="Y214" s="28">
        <f t="shared" si="139"/>
        <v>1154</v>
      </c>
      <c r="Z214" s="28">
        <f t="shared" si="178"/>
        <v>73</v>
      </c>
      <c r="AA214" s="38">
        <v>0</v>
      </c>
      <c r="AB214" s="28">
        <v>0</v>
      </c>
      <c r="AC214" s="28">
        <v>0</v>
      </c>
      <c r="AD214" s="28">
        <f t="shared" si="177"/>
        <v>1227</v>
      </c>
      <c r="AE214" s="28">
        <f t="shared" si="172"/>
        <v>8386</v>
      </c>
      <c r="AF214" s="52" t="s">
        <v>879</v>
      </c>
      <c r="AG214" s="47">
        <v>44144</v>
      </c>
      <c r="AI214" s="56"/>
      <c r="AJ214" s="56"/>
      <c r="AK214" s="56"/>
      <c r="AL214" s="56"/>
      <c r="AM214" s="56"/>
      <c r="AN214" s="56"/>
      <c r="AO214" s="56"/>
      <c r="AP214" s="57"/>
    </row>
    <row r="215" spans="1:42" s="42" customFormat="1" ht="30.6" customHeight="1">
      <c r="A215" s="164">
        <v>206</v>
      </c>
      <c r="B215" s="45" t="s">
        <v>639</v>
      </c>
      <c r="C215" s="23" t="s">
        <v>656</v>
      </c>
      <c r="D215" s="23" t="s">
        <v>182</v>
      </c>
      <c r="E215" s="12" t="s">
        <v>82</v>
      </c>
      <c r="F215" s="16">
        <v>1113628510</v>
      </c>
      <c r="G215" s="17">
        <v>11554</v>
      </c>
      <c r="H215" s="36" t="s">
        <v>657</v>
      </c>
      <c r="I215" s="28">
        <v>14900</v>
      </c>
      <c r="J215" s="28">
        <v>0</v>
      </c>
      <c r="K215" s="28">
        <v>0</v>
      </c>
      <c r="L215" s="28">
        <v>0</v>
      </c>
      <c r="M215" s="28">
        <f>I215+J215+K215+L215</f>
        <v>14900</v>
      </c>
      <c r="N215" s="17">
        <v>31</v>
      </c>
      <c r="O215" s="17">
        <v>0</v>
      </c>
      <c r="P215" s="28">
        <f t="shared" si="140"/>
        <v>14900</v>
      </c>
      <c r="Q215" s="28">
        <f t="shared" si="141"/>
        <v>0</v>
      </c>
      <c r="R215" s="28">
        <f t="shared" si="142"/>
        <v>0</v>
      </c>
      <c r="S215" s="28">
        <v>0</v>
      </c>
      <c r="T215" s="28">
        <v>0</v>
      </c>
      <c r="U215" s="28">
        <v>0</v>
      </c>
      <c r="V215" s="28">
        <f>P215+Q215+R215+S215+T215+U215</f>
        <v>14900</v>
      </c>
      <c r="W215" s="28">
        <f>IF(P215&gt;15000,15000,P215)</f>
        <v>14900</v>
      </c>
      <c r="X215" s="28">
        <f>V215</f>
        <v>14900</v>
      </c>
      <c r="Y215" s="28">
        <f t="shared" si="139"/>
        <v>1788</v>
      </c>
      <c r="Z215" s="28">
        <f t="shared" si="178"/>
        <v>112</v>
      </c>
      <c r="AA215" s="38">
        <v>0</v>
      </c>
      <c r="AB215" s="28">
        <v>0</v>
      </c>
      <c r="AC215" s="28">
        <v>0</v>
      </c>
      <c r="AD215" s="28">
        <f>+Y215+Z215+AA215+AB215+AC215</f>
        <v>1900</v>
      </c>
      <c r="AE215" s="28">
        <f>V215-AD215</f>
        <v>13000</v>
      </c>
      <c r="AF215" s="52" t="s">
        <v>879</v>
      </c>
      <c r="AG215" s="47">
        <v>44144</v>
      </c>
      <c r="AI215" s="56"/>
      <c r="AJ215" s="56"/>
      <c r="AK215" s="56"/>
      <c r="AL215" s="57"/>
    </row>
    <row r="216" spans="1:42" s="42" customFormat="1" ht="30.6" customHeight="1">
      <c r="A216" s="13">
        <v>207</v>
      </c>
      <c r="B216" s="45" t="s">
        <v>639</v>
      </c>
      <c r="C216" s="23" t="s">
        <v>658</v>
      </c>
      <c r="D216" s="23" t="s">
        <v>659</v>
      </c>
      <c r="E216" s="12" t="s">
        <v>82</v>
      </c>
      <c r="F216" s="232">
        <v>1115737579</v>
      </c>
      <c r="G216" s="17">
        <v>11874</v>
      </c>
      <c r="H216" s="131" t="s">
        <v>660</v>
      </c>
      <c r="I216" s="28">
        <v>14900</v>
      </c>
      <c r="J216" s="28">
        <v>0</v>
      </c>
      <c r="K216" s="28">
        <v>0</v>
      </c>
      <c r="L216" s="28">
        <v>0</v>
      </c>
      <c r="M216" s="28">
        <f t="shared" ref="M216:M224" si="179">I216+J216+K216+L216</f>
        <v>14900</v>
      </c>
      <c r="N216" s="17">
        <v>31</v>
      </c>
      <c r="O216" s="17">
        <v>0</v>
      </c>
      <c r="P216" s="28">
        <f t="shared" si="140"/>
        <v>14900</v>
      </c>
      <c r="Q216" s="28">
        <f t="shared" si="141"/>
        <v>0</v>
      </c>
      <c r="R216" s="28">
        <f t="shared" si="142"/>
        <v>0</v>
      </c>
      <c r="S216" s="28">
        <v>0</v>
      </c>
      <c r="T216" s="28">
        <v>0</v>
      </c>
      <c r="U216" s="28">
        <v>0</v>
      </c>
      <c r="V216" s="28">
        <f t="shared" ref="V216:V224" si="180">P216+Q216+R216+S216+T216+U216</f>
        <v>14900</v>
      </c>
      <c r="W216" s="28">
        <f t="shared" ref="W216:W224" si="181">IF(P216&gt;15000,15000,P216)</f>
        <v>14900</v>
      </c>
      <c r="X216" s="28">
        <f t="shared" ref="X216:X224" si="182">V216</f>
        <v>14900</v>
      </c>
      <c r="Y216" s="28">
        <f t="shared" si="139"/>
        <v>1788</v>
      </c>
      <c r="Z216" s="28">
        <f t="shared" si="178"/>
        <v>112</v>
      </c>
      <c r="AA216" s="38">
        <v>0</v>
      </c>
      <c r="AB216" s="28">
        <v>0</v>
      </c>
      <c r="AC216" s="28">
        <v>0</v>
      </c>
      <c r="AD216" s="28">
        <f t="shared" ref="AD216:AD224" si="183">+Y216+Z216+AA216+AB216+AC216</f>
        <v>1900</v>
      </c>
      <c r="AE216" s="28">
        <f t="shared" ref="AE216:AE218" si="184">V216-AD216</f>
        <v>13000</v>
      </c>
      <c r="AF216" s="52" t="s">
        <v>879</v>
      </c>
      <c r="AG216" s="47">
        <v>44144</v>
      </c>
      <c r="AI216" s="56"/>
      <c r="AJ216" s="56"/>
      <c r="AK216" s="56"/>
      <c r="AL216" s="57"/>
    </row>
    <row r="217" spans="1:42" s="42" customFormat="1" ht="30.6" customHeight="1">
      <c r="A217" s="164">
        <v>208</v>
      </c>
      <c r="B217" s="45" t="s">
        <v>639</v>
      </c>
      <c r="C217" s="23" t="s">
        <v>661</v>
      </c>
      <c r="D217" s="23" t="s">
        <v>410</v>
      </c>
      <c r="E217" s="12" t="s">
        <v>82</v>
      </c>
      <c r="F217" s="100">
        <v>1115737624</v>
      </c>
      <c r="G217" s="17">
        <v>11886</v>
      </c>
      <c r="H217" s="131" t="s">
        <v>662</v>
      </c>
      <c r="I217" s="28">
        <v>14900</v>
      </c>
      <c r="J217" s="28">
        <v>0</v>
      </c>
      <c r="K217" s="28">
        <v>0</v>
      </c>
      <c r="L217" s="28">
        <v>0</v>
      </c>
      <c r="M217" s="28">
        <f t="shared" si="179"/>
        <v>14900</v>
      </c>
      <c r="N217" s="17">
        <v>31</v>
      </c>
      <c r="O217" s="17">
        <v>0</v>
      </c>
      <c r="P217" s="28">
        <f t="shared" si="140"/>
        <v>14900</v>
      </c>
      <c r="Q217" s="28">
        <f t="shared" si="141"/>
        <v>0</v>
      </c>
      <c r="R217" s="28">
        <f t="shared" si="142"/>
        <v>0</v>
      </c>
      <c r="S217" s="28">
        <v>0</v>
      </c>
      <c r="T217" s="28">
        <v>0</v>
      </c>
      <c r="U217" s="28">
        <v>0</v>
      </c>
      <c r="V217" s="28">
        <f t="shared" si="180"/>
        <v>14900</v>
      </c>
      <c r="W217" s="28">
        <f t="shared" si="181"/>
        <v>14900</v>
      </c>
      <c r="X217" s="28">
        <f t="shared" si="182"/>
        <v>14900</v>
      </c>
      <c r="Y217" s="28">
        <f t="shared" si="139"/>
        <v>1788</v>
      </c>
      <c r="Z217" s="28">
        <f t="shared" si="178"/>
        <v>112</v>
      </c>
      <c r="AA217" s="38">
        <v>0</v>
      </c>
      <c r="AB217" s="28">
        <v>0</v>
      </c>
      <c r="AC217" s="28">
        <v>0</v>
      </c>
      <c r="AD217" s="28">
        <f t="shared" si="183"/>
        <v>1900</v>
      </c>
      <c r="AE217" s="28">
        <f t="shared" si="184"/>
        <v>13000</v>
      </c>
      <c r="AF217" s="52" t="s">
        <v>879</v>
      </c>
      <c r="AG217" s="47">
        <v>44144</v>
      </c>
      <c r="AI217" s="56"/>
      <c r="AJ217" s="56"/>
      <c r="AK217" s="56"/>
      <c r="AL217" s="57"/>
    </row>
    <row r="218" spans="1:42" s="42" customFormat="1" ht="30.6" customHeight="1">
      <c r="A218" s="164">
        <v>209</v>
      </c>
      <c r="B218" s="45" t="s">
        <v>639</v>
      </c>
      <c r="C218" s="23" t="s">
        <v>663</v>
      </c>
      <c r="D218" s="23" t="s">
        <v>664</v>
      </c>
      <c r="E218" s="12" t="s">
        <v>82</v>
      </c>
      <c r="F218" s="100">
        <v>1115738824</v>
      </c>
      <c r="G218" s="17">
        <v>11890</v>
      </c>
      <c r="H218" s="131" t="s">
        <v>665</v>
      </c>
      <c r="I218" s="28">
        <v>14900</v>
      </c>
      <c r="J218" s="28">
        <v>0</v>
      </c>
      <c r="K218" s="28">
        <v>0</v>
      </c>
      <c r="L218" s="28">
        <v>0</v>
      </c>
      <c r="M218" s="28">
        <f t="shared" si="179"/>
        <v>14900</v>
      </c>
      <c r="N218" s="17">
        <v>31</v>
      </c>
      <c r="O218" s="17">
        <v>0</v>
      </c>
      <c r="P218" s="28">
        <f t="shared" si="140"/>
        <v>14900</v>
      </c>
      <c r="Q218" s="28">
        <f t="shared" si="141"/>
        <v>0</v>
      </c>
      <c r="R218" s="28">
        <f t="shared" si="142"/>
        <v>0</v>
      </c>
      <c r="S218" s="28">
        <v>0</v>
      </c>
      <c r="T218" s="28">
        <v>0</v>
      </c>
      <c r="U218" s="28">
        <v>0</v>
      </c>
      <c r="V218" s="28">
        <f t="shared" si="180"/>
        <v>14900</v>
      </c>
      <c r="W218" s="28">
        <f t="shared" si="181"/>
        <v>14900</v>
      </c>
      <c r="X218" s="28">
        <f t="shared" si="182"/>
        <v>14900</v>
      </c>
      <c r="Y218" s="28">
        <f t="shared" ref="Y218:Y275" si="185">ROUND(W218*12%,0)</f>
        <v>1788</v>
      </c>
      <c r="Z218" s="28">
        <f t="shared" si="178"/>
        <v>112</v>
      </c>
      <c r="AA218" s="38">
        <v>0</v>
      </c>
      <c r="AB218" s="28">
        <v>0</v>
      </c>
      <c r="AC218" s="28">
        <v>0</v>
      </c>
      <c r="AD218" s="28">
        <f t="shared" si="183"/>
        <v>1900</v>
      </c>
      <c r="AE218" s="28">
        <f t="shared" si="184"/>
        <v>13000</v>
      </c>
      <c r="AF218" s="52" t="s">
        <v>879</v>
      </c>
      <c r="AG218" s="47">
        <v>44144</v>
      </c>
      <c r="AI218" s="56"/>
      <c r="AJ218" s="56"/>
      <c r="AK218" s="56"/>
      <c r="AL218" s="57"/>
    </row>
    <row r="219" spans="1:42" s="42" customFormat="1" ht="30.6" customHeight="1">
      <c r="A219" s="13">
        <v>210</v>
      </c>
      <c r="B219" s="45" t="s">
        <v>666</v>
      </c>
      <c r="C219" s="23" t="s">
        <v>667</v>
      </c>
      <c r="D219" s="12" t="s">
        <v>668</v>
      </c>
      <c r="E219" s="12" t="s">
        <v>76</v>
      </c>
      <c r="F219" s="173">
        <v>1113276777</v>
      </c>
      <c r="G219" s="18">
        <v>627</v>
      </c>
      <c r="H219" s="149" t="s">
        <v>669</v>
      </c>
      <c r="I219" s="28">
        <v>18000</v>
      </c>
      <c r="J219" s="28">
        <v>0</v>
      </c>
      <c r="K219" s="28">
        <v>0</v>
      </c>
      <c r="L219" s="28">
        <v>0</v>
      </c>
      <c r="M219" s="28">
        <f t="shared" si="179"/>
        <v>18000</v>
      </c>
      <c r="N219" s="17">
        <v>31</v>
      </c>
      <c r="O219" s="17">
        <v>0</v>
      </c>
      <c r="P219" s="28">
        <f t="shared" ref="P219:P282" si="186">ROUND(I219/31*N219,0)</f>
        <v>18000</v>
      </c>
      <c r="Q219" s="28">
        <f t="shared" ref="Q219:Q282" si="187">ROUND(J219/31*N219,0)</f>
        <v>0</v>
      </c>
      <c r="R219" s="28">
        <f t="shared" ref="R219:R282" si="188">ROUND(K219/31*N219,0)</f>
        <v>0</v>
      </c>
      <c r="S219" s="28">
        <v>0</v>
      </c>
      <c r="T219" s="28">
        <v>0</v>
      </c>
      <c r="U219" s="28">
        <v>0</v>
      </c>
      <c r="V219" s="28">
        <f t="shared" si="180"/>
        <v>18000</v>
      </c>
      <c r="W219" s="28">
        <f t="shared" si="181"/>
        <v>15000</v>
      </c>
      <c r="X219" s="28">
        <f t="shared" si="182"/>
        <v>18000</v>
      </c>
      <c r="Y219" s="28">
        <f t="shared" si="185"/>
        <v>1800</v>
      </c>
      <c r="Z219" s="28">
        <f t="shared" si="178"/>
        <v>135</v>
      </c>
      <c r="AA219" s="38">
        <v>0</v>
      </c>
      <c r="AB219" s="28">
        <v>0</v>
      </c>
      <c r="AC219" s="28">
        <v>0</v>
      </c>
      <c r="AD219" s="28">
        <f t="shared" si="183"/>
        <v>1935</v>
      </c>
      <c r="AE219" s="28">
        <f>V219-AD219</f>
        <v>16065</v>
      </c>
      <c r="AF219" s="52" t="s">
        <v>879</v>
      </c>
      <c r="AG219" s="47">
        <v>44144</v>
      </c>
      <c r="AH219" s="56"/>
      <c r="AI219" s="56"/>
      <c r="AJ219" s="56"/>
      <c r="AK219" s="56"/>
      <c r="AL219" s="57"/>
    </row>
    <row r="220" spans="1:42" s="42" customFormat="1" ht="30.6" customHeight="1">
      <c r="A220" s="164">
        <v>211</v>
      </c>
      <c r="B220" s="45" t="s">
        <v>666</v>
      </c>
      <c r="C220" s="12" t="s">
        <v>670</v>
      </c>
      <c r="D220" s="12" t="s">
        <v>671</v>
      </c>
      <c r="E220" s="12" t="s">
        <v>79</v>
      </c>
      <c r="F220" s="173">
        <v>1106652828</v>
      </c>
      <c r="G220" s="17">
        <v>103</v>
      </c>
      <c r="H220" s="149" t="s">
        <v>672</v>
      </c>
      <c r="I220" s="28">
        <v>18000</v>
      </c>
      <c r="J220" s="28">
        <v>0</v>
      </c>
      <c r="K220" s="28">
        <v>0</v>
      </c>
      <c r="L220" s="28">
        <v>0</v>
      </c>
      <c r="M220" s="28">
        <f t="shared" si="179"/>
        <v>18000</v>
      </c>
      <c r="N220" s="17">
        <v>31</v>
      </c>
      <c r="O220" s="17">
        <v>0</v>
      </c>
      <c r="P220" s="28">
        <f t="shared" si="186"/>
        <v>18000</v>
      </c>
      <c r="Q220" s="28">
        <f t="shared" si="187"/>
        <v>0</v>
      </c>
      <c r="R220" s="28">
        <f t="shared" si="188"/>
        <v>0</v>
      </c>
      <c r="S220" s="28">
        <v>0</v>
      </c>
      <c r="T220" s="28">
        <v>0</v>
      </c>
      <c r="U220" s="28">
        <v>0</v>
      </c>
      <c r="V220" s="28">
        <f t="shared" si="180"/>
        <v>18000</v>
      </c>
      <c r="W220" s="28">
        <f t="shared" si="181"/>
        <v>15000</v>
      </c>
      <c r="X220" s="28">
        <f t="shared" si="182"/>
        <v>18000</v>
      </c>
      <c r="Y220" s="28">
        <f t="shared" si="185"/>
        <v>1800</v>
      </c>
      <c r="Z220" s="28">
        <f t="shared" si="178"/>
        <v>135</v>
      </c>
      <c r="AA220" s="38">
        <v>0</v>
      </c>
      <c r="AB220" s="28">
        <v>0</v>
      </c>
      <c r="AC220" s="28">
        <v>0</v>
      </c>
      <c r="AD220" s="28">
        <f t="shared" si="183"/>
        <v>1935</v>
      </c>
      <c r="AE220" s="28">
        <f>V220-AD220</f>
        <v>16065</v>
      </c>
      <c r="AF220" s="52" t="s">
        <v>879</v>
      </c>
      <c r="AG220" s="47">
        <v>44144</v>
      </c>
      <c r="AI220" s="56"/>
      <c r="AJ220" s="56"/>
      <c r="AK220" s="56"/>
      <c r="AL220" s="56"/>
      <c r="AM220" s="56"/>
      <c r="AN220" s="56"/>
      <c r="AO220" s="56"/>
      <c r="AP220" s="57"/>
    </row>
    <row r="221" spans="1:42" s="42" customFormat="1" ht="30.6" customHeight="1">
      <c r="A221" s="164">
        <v>212</v>
      </c>
      <c r="B221" s="45" t="s">
        <v>666</v>
      </c>
      <c r="C221" s="12" t="s">
        <v>263</v>
      </c>
      <c r="D221" s="12" t="s">
        <v>673</v>
      </c>
      <c r="E221" s="12" t="s">
        <v>79</v>
      </c>
      <c r="F221" s="173">
        <v>1112389645</v>
      </c>
      <c r="G221" s="17">
        <v>343</v>
      </c>
      <c r="H221" s="149" t="s">
        <v>674</v>
      </c>
      <c r="I221" s="28">
        <v>18000</v>
      </c>
      <c r="J221" s="28">
        <v>0</v>
      </c>
      <c r="K221" s="28">
        <v>0</v>
      </c>
      <c r="L221" s="28">
        <v>0</v>
      </c>
      <c r="M221" s="28">
        <f t="shared" si="179"/>
        <v>18000</v>
      </c>
      <c r="N221" s="17">
        <v>31</v>
      </c>
      <c r="O221" s="17">
        <v>0</v>
      </c>
      <c r="P221" s="28">
        <f t="shared" si="186"/>
        <v>18000</v>
      </c>
      <c r="Q221" s="28">
        <f t="shared" si="187"/>
        <v>0</v>
      </c>
      <c r="R221" s="28">
        <f t="shared" si="188"/>
        <v>0</v>
      </c>
      <c r="S221" s="28">
        <v>0</v>
      </c>
      <c r="T221" s="28">
        <v>0</v>
      </c>
      <c r="U221" s="28">
        <v>0</v>
      </c>
      <c r="V221" s="28">
        <f t="shared" si="180"/>
        <v>18000</v>
      </c>
      <c r="W221" s="28">
        <f t="shared" si="181"/>
        <v>15000</v>
      </c>
      <c r="X221" s="28">
        <f t="shared" si="182"/>
        <v>18000</v>
      </c>
      <c r="Y221" s="28">
        <f t="shared" si="185"/>
        <v>1800</v>
      </c>
      <c r="Z221" s="28">
        <f t="shared" si="178"/>
        <v>135</v>
      </c>
      <c r="AA221" s="38">
        <v>0</v>
      </c>
      <c r="AB221" s="28">
        <v>0</v>
      </c>
      <c r="AC221" s="28">
        <v>0</v>
      </c>
      <c r="AD221" s="28">
        <f t="shared" si="183"/>
        <v>1935</v>
      </c>
      <c r="AE221" s="28">
        <f>V221-AD221</f>
        <v>16065</v>
      </c>
      <c r="AF221" s="52" t="s">
        <v>879</v>
      </c>
      <c r="AG221" s="47">
        <v>44144</v>
      </c>
      <c r="AI221" s="56"/>
      <c r="AJ221" s="56"/>
      <c r="AK221" s="56"/>
      <c r="AL221" s="56"/>
      <c r="AM221" s="56"/>
      <c r="AN221" s="56"/>
      <c r="AO221" s="56"/>
      <c r="AP221" s="57"/>
    </row>
    <row r="222" spans="1:42" s="42" customFormat="1" ht="30.6" customHeight="1">
      <c r="A222" s="13">
        <v>213</v>
      </c>
      <c r="B222" s="45" t="s">
        <v>666</v>
      </c>
      <c r="C222" s="12" t="s">
        <v>675</v>
      </c>
      <c r="D222" s="23" t="s">
        <v>676</v>
      </c>
      <c r="E222" s="12" t="s">
        <v>82</v>
      </c>
      <c r="F222" s="173">
        <v>1112027159</v>
      </c>
      <c r="G222" s="17">
        <v>1040</v>
      </c>
      <c r="H222" s="149" t="s">
        <v>677</v>
      </c>
      <c r="I222" s="28">
        <v>14900</v>
      </c>
      <c r="J222" s="28">
        <v>0</v>
      </c>
      <c r="K222" s="28">
        <v>0</v>
      </c>
      <c r="L222" s="28">
        <v>0</v>
      </c>
      <c r="M222" s="28">
        <f t="shared" si="179"/>
        <v>14900</v>
      </c>
      <c r="N222" s="17">
        <v>0</v>
      </c>
      <c r="O222" s="17">
        <v>0</v>
      </c>
      <c r="P222" s="28">
        <f t="shared" si="186"/>
        <v>0</v>
      </c>
      <c r="Q222" s="28">
        <f t="shared" si="187"/>
        <v>0</v>
      </c>
      <c r="R222" s="28">
        <f t="shared" si="188"/>
        <v>0</v>
      </c>
      <c r="S222" s="28">
        <v>0</v>
      </c>
      <c r="T222" s="28">
        <v>0</v>
      </c>
      <c r="U222" s="28">
        <v>0</v>
      </c>
      <c r="V222" s="28">
        <f t="shared" si="180"/>
        <v>0</v>
      </c>
      <c r="W222" s="28">
        <f t="shared" si="181"/>
        <v>0</v>
      </c>
      <c r="X222" s="28">
        <f t="shared" si="182"/>
        <v>0</v>
      </c>
      <c r="Y222" s="28">
        <f t="shared" si="185"/>
        <v>0</v>
      </c>
      <c r="Z222" s="28">
        <f t="shared" si="178"/>
        <v>0</v>
      </c>
      <c r="AA222" s="38">
        <v>0</v>
      </c>
      <c r="AB222" s="28">
        <v>0</v>
      </c>
      <c r="AC222" s="28">
        <v>0</v>
      </c>
      <c r="AD222" s="28">
        <f t="shared" si="183"/>
        <v>0</v>
      </c>
      <c r="AE222" s="28">
        <f>V222-AD222</f>
        <v>0</v>
      </c>
      <c r="AF222" s="34"/>
      <c r="AG222" s="47"/>
      <c r="AH222" s="67"/>
      <c r="AI222" s="56"/>
      <c r="AJ222" s="56"/>
      <c r="AK222" s="56"/>
      <c r="AL222" s="57"/>
    </row>
    <row r="223" spans="1:42" s="42" customFormat="1" ht="30.6" customHeight="1">
      <c r="A223" s="164">
        <v>214</v>
      </c>
      <c r="B223" s="45" t="s">
        <v>666</v>
      </c>
      <c r="C223" s="23" t="s">
        <v>678</v>
      </c>
      <c r="D223" s="23" t="s">
        <v>679</v>
      </c>
      <c r="E223" s="12" t="s">
        <v>82</v>
      </c>
      <c r="F223" s="174">
        <v>1014285534</v>
      </c>
      <c r="G223" s="17">
        <v>11861</v>
      </c>
      <c r="H223" s="131" t="s">
        <v>680</v>
      </c>
      <c r="I223" s="28">
        <v>14900</v>
      </c>
      <c r="J223" s="28">
        <v>0</v>
      </c>
      <c r="K223" s="28">
        <v>0</v>
      </c>
      <c r="L223" s="28">
        <v>0</v>
      </c>
      <c r="M223" s="28">
        <f t="shared" si="179"/>
        <v>14900</v>
      </c>
      <c r="N223" s="17">
        <v>31</v>
      </c>
      <c r="O223" s="17">
        <v>0</v>
      </c>
      <c r="P223" s="28">
        <f t="shared" si="186"/>
        <v>14900</v>
      </c>
      <c r="Q223" s="28">
        <f t="shared" si="187"/>
        <v>0</v>
      </c>
      <c r="R223" s="28">
        <f t="shared" si="188"/>
        <v>0</v>
      </c>
      <c r="S223" s="28">
        <v>0</v>
      </c>
      <c r="T223" s="28">
        <v>0</v>
      </c>
      <c r="U223" s="28">
        <v>0</v>
      </c>
      <c r="V223" s="28">
        <f t="shared" si="180"/>
        <v>14900</v>
      </c>
      <c r="W223" s="28">
        <f t="shared" si="181"/>
        <v>14900</v>
      </c>
      <c r="X223" s="28">
        <f t="shared" si="182"/>
        <v>14900</v>
      </c>
      <c r="Y223" s="28">
        <f t="shared" si="185"/>
        <v>1788</v>
      </c>
      <c r="Z223" s="28">
        <f t="shared" si="178"/>
        <v>112</v>
      </c>
      <c r="AA223" s="38">
        <v>0</v>
      </c>
      <c r="AB223" s="28">
        <v>0</v>
      </c>
      <c r="AC223" s="28">
        <v>0</v>
      </c>
      <c r="AD223" s="28">
        <f t="shared" si="183"/>
        <v>1900</v>
      </c>
      <c r="AE223" s="28">
        <f t="shared" ref="AE223" si="189">V223-AD223</f>
        <v>13000</v>
      </c>
      <c r="AF223" s="52" t="s">
        <v>879</v>
      </c>
      <c r="AG223" s="47">
        <v>44144</v>
      </c>
      <c r="AH223" s="67"/>
      <c r="AI223" s="56"/>
      <c r="AJ223" s="56"/>
      <c r="AK223" s="56"/>
      <c r="AL223" s="57"/>
    </row>
    <row r="224" spans="1:42" s="42" customFormat="1" ht="30.6" customHeight="1">
      <c r="A224" s="164">
        <v>215</v>
      </c>
      <c r="B224" s="45" t="s">
        <v>681</v>
      </c>
      <c r="C224" s="23" t="s">
        <v>681</v>
      </c>
      <c r="D224" s="12" t="s">
        <v>682</v>
      </c>
      <c r="E224" s="269" t="s">
        <v>76</v>
      </c>
      <c r="F224" s="17">
        <v>1113748917</v>
      </c>
      <c r="G224" s="14">
        <v>11806</v>
      </c>
      <c r="H224" s="149" t="s">
        <v>683</v>
      </c>
      <c r="I224" s="28">
        <v>18000</v>
      </c>
      <c r="J224" s="28">
        <v>0</v>
      </c>
      <c r="K224" s="28">
        <v>0</v>
      </c>
      <c r="L224" s="28">
        <v>0</v>
      </c>
      <c r="M224" s="28">
        <f t="shared" si="179"/>
        <v>18000</v>
      </c>
      <c r="N224" s="17">
        <v>31</v>
      </c>
      <c r="O224" s="17">
        <v>0</v>
      </c>
      <c r="P224" s="28">
        <f t="shared" si="186"/>
        <v>18000</v>
      </c>
      <c r="Q224" s="28">
        <f t="shared" si="187"/>
        <v>0</v>
      </c>
      <c r="R224" s="28">
        <f t="shared" si="188"/>
        <v>0</v>
      </c>
      <c r="S224" s="28">
        <v>0</v>
      </c>
      <c r="T224" s="28">
        <v>0</v>
      </c>
      <c r="U224" s="28">
        <v>0</v>
      </c>
      <c r="V224" s="28">
        <f t="shared" si="180"/>
        <v>18000</v>
      </c>
      <c r="W224" s="28">
        <f t="shared" si="181"/>
        <v>15000</v>
      </c>
      <c r="X224" s="28">
        <f t="shared" si="182"/>
        <v>18000</v>
      </c>
      <c r="Y224" s="28">
        <f t="shared" si="185"/>
        <v>1800</v>
      </c>
      <c r="Z224" s="28">
        <f t="shared" si="178"/>
        <v>135</v>
      </c>
      <c r="AA224" s="38">
        <v>0</v>
      </c>
      <c r="AB224" s="28">
        <v>0</v>
      </c>
      <c r="AC224" s="28">
        <v>0</v>
      </c>
      <c r="AD224" s="28">
        <f t="shared" si="183"/>
        <v>1935</v>
      </c>
      <c r="AE224" s="28">
        <f>V224-AD224</f>
        <v>16065</v>
      </c>
      <c r="AF224" s="78" t="s">
        <v>38</v>
      </c>
      <c r="AG224" s="49"/>
      <c r="AH224" s="68"/>
      <c r="AI224" s="56"/>
      <c r="AJ224" s="56"/>
      <c r="AK224" s="56"/>
      <c r="AL224" s="59"/>
      <c r="AM224" s="56"/>
      <c r="AN224" s="56"/>
      <c r="AO224" s="56"/>
      <c r="AP224" s="57"/>
    </row>
    <row r="225" spans="1:16382" s="42" customFormat="1" ht="30.6" customHeight="1">
      <c r="A225" s="13">
        <v>216</v>
      </c>
      <c r="B225" s="45" t="s">
        <v>681</v>
      </c>
      <c r="C225" s="23" t="s">
        <v>684</v>
      </c>
      <c r="D225" s="61" t="s">
        <v>685</v>
      </c>
      <c r="E225" s="269" t="s">
        <v>79</v>
      </c>
      <c r="F225" s="17">
        <v>1106655233</v>
      </c>
      <c r="G225" s="14">
        <v>11695</v>
      </c>
      <c r="H225" s="149" t="s">
        <v>686</v>
      </c>
      <c r="I225" s="28">
        <v>18000</v>
      </c>
      <c r="J225" s="28">
        <v>0</v>
      </c>
      <c r="K225" s="28">
        <v>0</v>
      </c>
      <c r="L225" s="28">
        <v>0</v>
      </c>
      <c r="M225" s="28">
        <f>I225+J225+K225+L225</f>
        <v>18000</v>
      </c>
      <c r="N225" s="17">
        <v>31</v>
      </c>
      <c r="O225" s="17">
        <v>0</v>
      </c>
      <c r="P225" s="28">
        <f t="shared" si="186"/>
        <v>18000</v>
      </c>
      <c r="Q225" s="28">
        <f t="shared" si="187"/>
        <v>0</v>
      </c>
      <c r="R225" s="28">
        <f t="shared" si="188"/>
        <v>0</v>
      </c>
      <c r="S225" s="28">
        <v>0</v>
      </c>
      <c r="T225" s="28">
        <v>0</v>
      </c>
      <c r="U225" s="28">
        <v>0</v>
      </c>
      <c r="V225" s="28">
        <f>P225+Q225+R225+S225+T225+U225</f>
        <v>18000</v>
      </c>
      <c r="W225" s="28">
        <f>IF(P225&gt;15000,15000,P225)</f>
        <v>15000</v>
      </c>
      <c r="X225" s="28">
        <f>V225</f>
        <v>18000</v>
      </c>
      <c r="Y225" s="28">
        <f t="shared" si="185"/>
        <v>1800</v>
      </c>
      <c r="Z225" s="28">
        <f t="shared" si="178"/>
        <v>135</v>
      </c>
      <c r="AA225" s="38">
        <v>0</v>
      </c>
      <c r="AB225" s="28">
        <v>0</v>
      </c>
      <c r="AC225" s="28">
        <v>0</v>
      </c>
      <c r="AD225" s="28">
        <f>+Y225+Z225+AA225+AB225+AC225</f>
        <v>1935</v>
      </c>
      <c r="AE225" s="28">
        <f>V225-AD225</f>
        <v>16065</v>
      </c>
      <c r="AF225" s="78" t="s">
        <v>38</v>
      </c>
      <c r="AG225" s="49"/>
      <c r="AH225" s="68"/>
      <c r="AI225" s="56"/>
      <c r="AJ225" s="56"/>
      <c r="AK225" s="56"/>
      <c r="AL225" s="59"/>
      <c r="AM225" s="56"/>
      <c r="AN225" s="56"/>
      <c r="AO225" s="56"/>
      <c r="AP225" s="57"/>
    </row>
    <row r="226" spans="1:16382" s="69" customFormat="1" ht="30.6" customHeight="1">
      <c r="A226" s="164">
        <v>217</v>
      </c>
      <c r="B226" s="16" t="s">
        <v>687</v>
      </c>
      <c r="C226" s="23" t="s">
        <v>687</v>
      </c>
      <c r="D226" s="23" t="s">
        <v>688</v>
      </c>
      <c r="E226" s="12" t="s">
        <v>79</v>
      </c>
      <c r="F226" s="120">
        <v>1113748253</v>
      </c>
      <c r="G226" s="14">
        <v>11908</v>
      </c>
      <c r="H226" s="149" t="s">
        <v>689</v>
      </c>
      <c r="I226" s="28">
        <v>18000</v>
      </c>
      <c r="J226" s="28">
        <v>0</v>
      </c>
      <c r="K226" s="28">
        <v>0</v>
      </c>
      <c r="L226" s="28">
        <v>0</v>
      </c>
      <c r="M226" s="28">
        <f t="shared" ref="M226:M238" si="190">I226+J226+K226+L226</f>
        <v>18000</v>
      </c>
      <c r="N226" s="17">
        <v>31</v>
      </c>
      <c r="O226" s="17">
        <v>0</v>
      </c>
      <c r="P226" s="28">
        <f t="shared" si="186"/>
        <v>18000</v>
      </c>
      <c r="Q226" s="28">
        <f t="shared" si="187"/>
        <v>0</v>
      </c>
      <c r="R226" s="28">
        <f t="shared" si="188"/>
        <v>0</v>
      </c>
      <c r="S226" s="28">
        <v>0</v>
      </c>
      <c r="T226" s="28">
        <v>0</v>
      </c>
      <c r="U226" s="28">
        <v>0</v>
      </c>
      <c r="V226" s="28">
        <f t="shared" ref="V226:V238" si="191">P226+Q226+R226+S226+T226+U226</f>
        <v>18000</v>
      </c>
      <c r="W226" s="28">
        <f t="shared" ref="W226:W238" si="192">IF(P226&gt;15000,15000,P226)</f>
        <v>15000</v>
      </c>
      <c r="X226" s="28">
        <f t="shared" ref="X226:X238" si="193">V226</f>
        <v>18000</v>
      </c>
      <c r="Y226" s="28">
        <f t="shared" si="185"/>
        <v>1800</v>
      </c>
      <c r="Z226" s="28">
        <f t="shared" si="178"/>
        <v>135</v>
      </c>
      <c r="AA226" s="38">
        <v>0</v>
      </c>
      <c r="AB226" s="28">
        <v>0</v>
      </c>
      <c r="AC226" s="28">
        <v>0</v>
      </c>
      <c r="AD226" s="28">
        <f t="shared" ref="AD226:AD261" si="194">+Y226+Z226+AA226+AB226+AC226</f>
        <v>1935</v>
      </c>
      <c r="AE226" s="28">
        <f>ROUND(V226-AD226,0)</f>
        <v>16065</v>
      </c>
      <c r="AF226" s="78" t="s">
        <v>38</v>
      </c>
      <c r="AG226" s="49"/>
      <c r="AH226" s="56"/>
      <c r="AI226" s="56"/>
      <c r="AJ226" s="56"/>
      <c r="AK226" s="56"/>
      <c r="AL226" s="57"/>
      <c r="AM226" s="42"/>
      <c r="AN226" s="42"/>
      <c r="AO226" s="42"/>
      <c r="AP226" s="42"/>
    </row>
    <row r="227" spans="1:16382" s="42" customFormat="1" ht="30.6" customHeight="1">
      <c r="A227" s="164">
        <v>218</v>
      </c>
      <c r="B227" s="16" t="s">
        <v>687</v>
      </c>
      <c r="C227" s="12" t="s">
        <v>690</v>
      </c>
      <c r="D227" s="12" t="s">
        <v>691</v>
      </c>
      <c r="E227" s="12" t="s">
        <v>79</v>
      </c>
      <c r="F227" s="17">
        <v>1107029176</v>
      </c>
      <c r="G227" s="14">
        <v>11935</v>
      </c>
      <c r="H227" s="149" t="s">
        <v>692</v>
      </c>
      <c r="I227" s="28">
        <v>18000</v>
      </c>
      <c r="J227" s="28">
        <v>0</v>
      </c>
      <c r="K227" s="28">
        <v>0</v>
      </c>
      <c r="L227" s="28">
        <v>0</v>
      </c>
      <c r="M227" s="28">
        <f t="shared" si="190"/>
        <v>18000</v>
      </c>
      <c r="N227" s="17">
        <v>31</v>
      </c>
      <c r="O227" s="17">
        <v>0</v>
      </c>
      <c r="P227" s="28">
        <f t="shared" si="186"/>
        <v>18000</v>
      </c>
      <c r="Q227" s="28">
        <f t="shared" si="187"/>
        <v>0</v>
      </c>
      <c r="R227" s="28">
        <f t="shared" si="188"/>
        <v>0</v>
      </c>
      <c r="S227" s="28">
        <v>0</v>
      </c>
      <c r="T227" s="28">
        <v>0</v>
      </c>
      <c r="U227" s="28">
        <v>0</v>
      </c>
      <c r="V227" s="28">
        <f t="shared" si="191"/>
        <v>18000</v>
      </c>
      <c r="W227" s="28">
        <f t="shared" si="192"/>
        <v>15000</v>
      </c>
      <c r="X227" s="28">
        <f t="shared" si="193"/>
        <v>18000</v>
      </c>
      <c r="Y227" s="28">
        <f t="shared" si="185"/>
        <v>1800</v>
      </c>
      <c r="Z227" s="28">
        <f t="shared" si="178"/>
        <v>135</v>
      </c>
      <c r="AA227" s="38">
        <v>0</v>
      </c>
      <c r="AB227" s="28">
        <v>0</v>
      </c>
      <c r="AC227" s="28">
        <v>0</v>
      </c>
      <c r="AD227" s="28">
        <f t="shared" si="194"/>
        <v>1935</v>
      </c>
      <c r="AE227" s="28">
        <f>ROUND(V227-AD227,0)</f>
        <v>16065</v>
      </c>
      <c r="AF227" s="78" t="s">
        <v>38</v>
      </c>
      <c r="AG227" s="49"/>
      <c r="AH227" s="56"/>
      <c r="AI227" s="56"/>
      <c r="AJ227" s="56"/>
      <c r="AK227" s="56"/>
      <c r="AL227" s="56"/>
      <c r="AM227" s="56"/>
      <c r="AN227" s="56"/>
      <c r="AO227" s="56"/>
      <c r="AP227" s="57"/>
    </row>
    <row r="228" spans="1:16382" s="42" customFormat="1" ht="30.6" customHeight="1">
      <c r="A228" s="13">
        <v>219</v>
      </c>
      <c r="B228" s="16" t="s">
        <v>135</v>
      </c>
      <c r="C228" s="12" t="s">
        <v>693</v>
      </c>
      <c r="D228" s="12" t="s">
        <v>694</v>
      </c>
      <c r="E228" s="12" t="s">
        <v>76</v>
      </c>
      <c r="F228" s="17">
        <v>1113738749</v>
      </c>
      <c r="G228" s="17">
        <v>722</v>
      </c>
      <c r="H228" s="149" t="s">
        <v>695</v>
      </c>
      <c r="I228" s="28">
        <v>18000</v>
      </c>
      <c r="J228" s="28">
        <v>0</v>
      </c>
      <c r="K228" s="28">
        <v>0</v>
      </c>
      <c r="L228" s="28">
        <v>0</v>
      </c>
      <c r="M228" s="28">
        <f t="shared" si="190"/>
        <v>18000</v>
      </c>
      <c r="N228" s="266">
        <v>31</v>
      </c>
      <c r="O228" s="17">
        <v>0</v>
      </c>
      <c r="P228" s="28">
        <f t="shared" si="186"/>
        <v>18000</v>
      </c>
      <c r="Q228" s="28">
        <f t="shared" si="187"/>
        <v>0</v>
      </c>
      <c r="R228" s="28">
        <f t="shared" si="188"/>
        <v>0</v>
      </c>
      <c r="S228" s="28">
        <v>0</v>
      </c>
      <c r="T228" s="28">
        <v>0</v>
      </c>
      <c r="U228" s="28">
        <v>0</v>
      </c>
      <c r="V228" s="28">
        <f t="shared" si="191"/>
        <v>18000</v>
      </c>
      <c r="W228" s="28">
        <f t="shared" si="192"/>
        <v>15000</v>
      </c>
      <c r="X228" s="28">
        <f t="shared" si="193"/>
        <v>18000</v>
      </c>
      <c r="Y228" s="28">
        <f t="shared" si="185"/>
        <v>1800</v>
      </c>
      <c r="Z228" s="28">
        <f t="shared" si="178"/>
        <v>135</v>
      </c>
      <c r="AA228" s="38">
        <v>0</v>
      </c>
      <c r="AB228" s="28">
        <v>0</v>
      </c>
      <c r="AC228" s="28">
        <v>0</v>
      </c>
      <c r="AD228" s="28">
        <f t="shared" si="194"/>
        <v>1935</v>
      </c>
      <c r="AE228" s="28">
        <f>V228-AD228</f>
        <v>16065</v>
      </c>
      <c r="AF228" s="34"/>
      <c r="AG228" s="47"/>
      <c r="AH228" s="65"/>
      <c r="AJ228" s="56"/>
      <c r="AK228" s="56"/>
      <c r="AL228" s="57"/>
    </row>
    <row r="229" spans="1:16382" s="42" customFormat="1" ht="30.6" customHeight="1">
      <c r="A229" s="164">
        <v>220</v>
      </c>
      <c r="B229" s="16" t="s">
        <v>135</v>
      </c>
      <c r="C229" s="12" t="s">
        <v>135</v>
      </c>
      <c r="D229" s="12" t="s">
        <v>694</v>
      </c>
      <c r="E229" s="12" t="s">
        <v>79</v>
      </c>
      <c r="F229" s="17">
        <v>1111897367</v>
      </c>
      <c r="G229" s="14">
        <v>1443</v>
      </c>
      <c r="H229" s="149" t="s">
        <v>696</v>
      </c>
      <c r="I229" s="28">
        <v>18000</v>
      </c>
      <c r="J229" s="28">
        <v>0</v>
      </c>
      <c r="K229" s="28">
        <v>0</v>
      </c>
      <c r="L229" s="28">
        <v>0</v>
      </c>
      <c r="M229" s="28">
        <f t="shared" si="190"/>
        <v>18000</v>
      </c>
      <c r="N229" s="17">
        <v>31</v>
      </c>
      <c r="O229" s="17">
        <v>0</v>
      </c>
      <c r="P229" s="28">
        <f t="shared" si="186"/>
        <v>18000</v>
      </c>
      <c r="Q229" s="28">
        <f t="shared" si="187"/>
        <v>0</v>
      </c>
      <c r="R229" s="28">
        <f t="shared" si="188"/>
        <v>0</v>
      </c>
      <c r="S229" s="28">
        <v>0</v>
      </c>
      <c r="T229" s="28">
        <v>0</v>
      </c>
      <c r="U229" s="28">
        <v>0</v>
      </c>
      <c r="V229" s="28">
        <f t="shared" si="191"/>
        <v>18000</v>
      </c>
      <c r="W229" s="28">
        <f t="shared" si="192"/>
        <v>15000</v>
      </c>
      <c r="X229" s="28">
        <f t="shared" si="193"/>
        <v>18000</v>
      </c>
      <c r="Y229" s="28">
        <f t="shared" si="185"/>
        <v>1800</v>
      </c>
      <c r="Z229" s="28">
        <f t="shared" si="178"/>
        <v>135</v>
      </c>
      <c r="AA229" s="38">
        <v>0</v>
      </c>
      <c r="AB229" s="28">
        <v>0</v>
      </c>
      <c r="AC229" s="28">
        <v>0</v>
      </c>
      <c r="AD229" s="28">
        <f t="shared" si="194"/>
        <v>1935</v>
      </c>
      <c r="AE229" s="28">
        <f>V229-AD229</f>
        <v>16065</v>
      </c>
      <c r="AF229" s="52" t="s">
        <v>879</v>
      </c>
      <c r="AG229" s="47">
        <v>44144</v>
      </c>
      <c r="AH229" s="68"/>
      <c r="AJ229" s="56"/>
      <c r="AK229" s="56"/>
      <c r="AL229" s="59"/>
      <c r="AM229" s="56"/>
      <c r="AN229" s="56"/>
      <c r="AO229" s="56"/>
      <c r="AP229" s="57"/>
    </row>
    <row r="230" spans="1:16382" s="42" customFormat="1" ht="30.6" customHeight="1">
      <c r="A230" s="164">
        <v>221</v>
      </c>
      <c r="B230" s="16" t="s">
        <v>135</v>
      </c>
      <c r="C230" s="44" t="s">
        <v>697</v>
      </c>
      <c r="D230" s="23" t="s">
        <v>340</v>
      </c>
      <c r="E230" s="44" t="s">
        <v>79</v>
      </c>
      <c r="F230" s="82">
        <v>1114198493</v>
      </c>
      <c r="G230" s="82">
        <v>11875</v>
      </c>
      <c r="H230" s="80" t="s">
        <v>698</v>
      </c>
      <c r="I230" s="44">
        <v>14900</v>
      </c>
      <c r="J230" s="44">
        <v>0</v>
      </c>
      <c r="K230" s="44">
        <v>0</v>
      </c>
      <c r="L230" s="44">
        <v>0</v>
      </c>
      <c r="M230" s="44">
        <f t="shared" si="190"/>
        <v>14900</v>
      </c>
      <c r="N230" s="44">
        <v>18</v>
      </c>
      <c r="O230" s="30">
        <v>0</v>
      </c>
      <c r="P230" s="28">
        <f t="shared" si="186"/>
        <v>8652</v>
      </c>
      <c r="Q230" s="28">
        <f t="shared" si="187"/>
        <v>0</v>
      </c>
      <c r="R230" s="28">
        <f t="shared" si="188"/>
        <v>0</v>
      </c>
      <c r="S230" s="204">
        <v>0</v>
      </c>
      <c r="T230" s="204">
        <v>0</v>
      </c>
      <c r="U230" s="204">
        <v>0</v>
      </c>
      <c r="V230" s="204">
        <f t="shared" si="191"/>
        <v>8652</v>
      </c>
      <c r="W230" s="204">
        <f t="shared" si="192"/>
        <v>8652</v>
      </c>
      <c r="X230" s="204">
        <f t="shared" si="193"/>
        <v>8652</v>
      </c>
      <c r="Y230" s="204">
        <f t="shared" si="185"/>
        <v>1038</v>
      </c>
      <c r="Z230" s="204">
        <f t="shared" si="178"/>
        <v>65</v>
      </c>
      <c r="AA230" s="31">
        <v>0</v>
      </c>
      <c r="AB230" s="204">
        <v>0</v>
      </c>
      <c r="AC230" s="204">
        <v>0</v>
      </c>
      <c r="AD230" s="204">
        <f t="shared" si="194"/>
        <v>1103</v>
      </c>
      <c r="AE230" s="204">
        <f>V230-AD230</f>
        <v>7549</v>
      </c>
      <c r="AF230" s="52" t="s">
        <v>879</v>
      </c>
      <c r="AG230" s="47">
        <v>44144</v>
      </c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  <c r="CI230" s="44"/>
      <c r="CJ230" s="44"/>
      <c r="CK230" s="44"/>
      <c r="CL230" s="44"/>
      <c r="CM230" s="44"/>
      <c r="CN230" s="44"/>
      <c r="CO230" s="44"/>
      <c r="CP230" s="44"/>
      <c r="CQ230" s="44"/>
      <c r="CR230" s="44"/>
      <c r="CS230" s="44"/>
      <c r="CT230" s="44"/>
      <c r="CU230" s="44"/>
      <c r="CV230" s="44"/>
      <c r="CW230" s="44"/>
      <c r="CX230" s="44"/>
      <c r="CY230" s="44"/>
      <c r="CZ230" s="44"/>
      <c r="DA230" s="44"/>
      <c r="DB230" s="44"/>
      <c r="DC230" s="44"/>
      <c r="DD230" s="44"/>
      <c r="DE230" s="44"/>
      <c r="DF230" s="44"/>
      <c r="DG230" s="44"/>
      <c r="DH230" s="44"/>
      <c r="DI230" s="44"/>
      <c r="DJ230" s="44"/>
      <c r="DK230" s="44"/>
      <c r="DL230" s="44"/>
      <c r="DM230" s="44"/>
      <c r="DN230" s="44"/>
      <c r="DO230" s="44"/>
      <c r="DP230" s="44"/>
      <c r="DQ230" s="44"/>
      <c r="DR230" s="44"/>
      <c r="DS230" s="44"/>
      <c r="DT230" s="44"/>
      <c r="DU230" s="44"/>
      <c r="DV230" s="44"/>
      <c r="DW230" s="44"/>
      <c r="DX230" s="44"/>
      <c r="DY230" s="44"/>
      <c r="DZ230" s="44"/>
      <c r="EA230" s="44"/>
      <c r="EB230" s="44"/>
      <c r="EC230" s="44"/>
      <c r="ED230" s="44"/>
      <c r="EE230" s="44"/>
      <c r="EF230" s="44"/>
      <c r="EG230" s="44"/>
      <c r="EH230" s="44"/>
      <c r="EI230" s="44"/>
      <c r="EJ230" s="44"/>
      <c r="EK230" s="44"/>
      <c r="EL230" s="44"/>
      <c r="EM230" s="44"/>
      <c r="EN230" s="44"/>
      <c r="EO230" s="44"/>
      <c r="EP230" s="44"/>
      <c r="EQ230" s="44"/>
      <c r="ER230" s="44"/>
      <c r="ES230" s="44"/>
      <c r="ET230" s="44"/>
      <c r="EU230" s="44"/>
      <c r="EV230" s="44"/>
      <c r="EW230" s="44"/>
      <c r="EX230" s="44"/>
      <c r="EY230" s="44"/>
      <c r="EZ230" s="44"/>
      <c r="FA230" s="44"/>
      <c r="FB230" s="44"/>
      <c r="FC230" s="44"/>
      <c r="FD230" s="44"/>
      <c r="FE230" s="44"/>
      <c r="FF230" s="44"/>
      <c r="FG230" s="44"/>
      <c r="FH230" s="44"/>
      <c r="FI230" s="44"/>
      <c r="FJ230" s="44"/>
      <c r="FK230" s="44"/>
      <c r="FL230" s="44"/>
      <c r="FM230" s="44"/>
      <c r="FN230" s="44"/>
      <c r="FO230" s="44"/>
      <c r="FP230" s="44"/>
      <c r="FQ230" s="44"/>
      <c r="FR230" s="44"/>
      <c r="FS230" s="44"/>
      <c r="FT230" s="44"/>
      <c r="FU230" s="44"/>
      <c r="FV230" s="44"/>
      <c r="FW230" s="44"/>
      <c r="FX230" s="44"/>
      <c r="FY230" s="44"/>
      <c r="FZ230" s="44"/>
      <c r="GA230" s="44"/>
      <c r="GB230" s="44"/>
      <c r="GC230" s="44"/>
      <c r="GD230" s="44"/>
      <c r="GE230" s="44"/>
      <c r="GF230" s="44"/>
      <c r="GG230" s="44"/>
      <c r="GH230" s="44"/>
      <c r="GI230" s="44"/>
      <c r="GJ230" s="44"/>
      <c r="GK230" s="44"/>
      <c r="GL230" s="44"/>
      <c r="GM230" s="44"/>
      <c r="GN230" s="44"/>
      <c r="GO230" s="44"/>
      <c r="GP230" s="44"/>
      <c r="GQ230" s="44"/>
      <c r="GR230" s="44"/>
      <c r="GS230" s="44"/>
      <c r="GT230" s="44"/>
      <c r="GU230" s="44"/>
      <c r="GV230" s="44"/>
      <c r="GW230" s="44"/>
      <c r="GX230" s="44"/>
      <c r="GY230" s="44"/>
      <c r="GZ230" s="44"/>
      <c r="HA230" s="44"/>
      <c r="HB230" s="44"/>
      <c r="HC230" s="44"/>
      <c r="HD230" s="44"/>
      <c r="HE230" s="44"/>
      <c r="HF230" s="44"/>
      <c r="HG230" s="44"/>
      <c r="HH230" s="44"/>
      <c r="HI230" s="44"/>
      <c r="HJ230" s="44"/>
      <c r="HK230" s="44"/>
      <c r="HL230" s="44"/>
      <c r="HM230" s="44"/>
      <c r="HN230" s="44"/>
      <c r="HO230" s="44"/>
      <c r="HP230" s="44"/>
      <c r="HQ230" s="44"/>
      <c r="HR230" s="44"/>
      <c r="HS230" s="44"/>
      <c r="HT230" s="44"/>
      <c r="HU230" s="44"/>
      <c r="HV230" s="44"/>
      <c r="HW230" s="44"/>
      <c r="HX230" s="44"/>
      <c r="HY230" s="44"/>
      <c r="HZ230" s="44"/>
      <c r="IA230" s="44"/>
      <c r="IB230" s="44"/>
      <c r="IC230" s="44"/>
      <c r="ID230" s="44"/>
      <c r="IE230" s="44"/>
      <c r="IF230" s="44"/>
      <c r="IG230" s="44"/>
      <c r="IH230" s="44"/>
      <c r="II230" s="44"/>
      <c r="IJ230" s="44"/>
      <c r="IK230" s="44"/>
      <c r="IL230" s="44"/>
      <c r="IM230" s="44"/>
      <c r="IN230" s="44"/>
      <c r="IO230" s="44"/>
      <c r="IP230" s="44"/>
      <c r="IQ230" s="44"/>
      <c r="IR230" s="44"/>
      <c r="IS230" s="44"/>
      <c r="IT230" s="44"/>
      <c r="IU230" s="44"/>
      <c r="IV230" s="44"/>
      <c r="IW230" s="44"/>
      <c r="IX230" s="44"/>
      <c r="IY230" s="44"/>
      <c r="IZ230" s="44"/>
      <c r="JA230" s="44"/>
      <c r="JB230" s="44"/>
      <c r="JC230" s="44"/>
      <c r="JD230" s="44"/>
      <c r="JE230" s="44"/>
      <c r="JF230" s="44"/>
      <c r="JG230" s="44"/>
      <c r="JH230" s="44"/>
      <c r="JI230" s="44"/>
      <c r="JJ230" s="44"/>
      <c r="JK230" s="44"/>
      <c r="JL230" s="44"/>
      <c r="JM230" s="44"/>
      <c r="JN230" s="44"/>
      <c r="JO230" s="44"/>
      <c r="JP230" s="44"/>
      <c r="JQ230" s="44"/>
      <c r="JR230" s="44"/>
      <c r="JS230" s="44"/>
      <c r="JT230" s="44"/>
      <c r="JU230" s="44"/>
      <c r="JV230" s="44"/>
      <c r="JW230" s="44"/>
      <c r="JX230" s="44"/>
      <c r="JY230" s="44"/>
      <c r="JZ230" s="44"/>
      <c r="KA230" s="44"/>
      <c r="KB230" s="44"/>
      <c r="KC230" s="44"/>
      <c r="KD230" s="44"/>
      <c r="KE230" s="44"/>
      <c r="KF230" s="44"/>
      <c r="KG230" s="44"/>
      <c r="KH230" s="44"/>
      <c r="KI230" s="44"/>
      <c r="KJ230" s="44"/>
      <c r="KK230" s="44"/>
      <c r="KL230" s="44"/>
      <c r="KM230" s="44"/>
      <c r="KN230" s="44"/>
      <c r="KO230" s="44"/>
      <c r="KP230" s="44"/>
      <c r="KQ230" s="44"/>
      <c r="KR230" s="44"/>
      <c r="KS230" s="44"/>
      <c r="KT230" s="44"/>
      <c r="KU230" s="44"/>
      <c r="KV230" s="44"/>
      <c r="KW230" s="44"/>
      <c r="KX230" s="44"/>
      <c r="KY230" s="44"/>
      <c r="KZ230" s="44"/>
      <c r="LA230" s="44"/>
      <c r="LB230" s="44"/>
      <c r="LC230" s="44"/>
      <c r="LD230" s="44"/>
      <c r="LE230" s="44"/>
      <c r="LF230" s="44"/>
      <c r="LG230" s="44"/>
      <c r="LH230" s="44"/>
      <c r="LI230" s="44"/>
      <c r="LJ230" s="44"/>
      <c r="LK230" s="44"/>
      <c r="LL230" s="44"/>
      <c r="LM230" s="44"/>
      <c r="LN230" s="44"/>
      <c r="LO230" s="44"/>
      <c r="LP230" s="44"/>
      <c r="LQ230" s="44"/>
      <c r="LR230" s="44"/>
      <c r="LS230" s="44"/>
      <c r="LT230" s="44"/>
      <c r="LU230" s="44"/>
      <c r="LV230" s="44"/>
      <c r="LW230" s="44"/>
      <c r="LX230" s="44"/>
      <c r="LY230" s="44"/>
      <c r="LZ230" s="44"/>
      <c r="MA230" s="44"/>
      <c r="MB230" s="44"/>
      <c r="MC230" s="44"/>
      <c r="MD230" s="44"/>
      <c r="ME230" s="44"/>
      <c r="MF230" s="44"/>
      <c r="MG230" s="44"/>
      <c r="MH230" s="44"/>
      <c r="MI230" s="44"/>
      <c r="MJ230" s="44"/>
      <c r="MK230" s="44"/>
      <c r="ML230" s="44"/>
      <c r="MM230" s="44"/>
      <c r="MN230" s="44"/>
      <c r="MO230" s="44"/>
      <c r="MP230" s="44"/>
      <c r="MQ230" s="44"/>
      <c r="MR230" s="44"/>
      <c r="MS230" s="44"/>
      <c r="MT230" s="44"/>
      <c r="MU230" s="44"/>
      <c r="MV230" s="44"/>
      <c r="MW230" s="44"/>
      <c r="MX230" s="44"/>
      <c r="MY230" s="44"/>
      <c r="MZ230" s="44"/>
      <c r="NA230" s="44"/>
      <c r="NB230" s="44"/>
      <c r="NC230" s="44"/>
      <c r="ND230" s="44"/>
      <c r="NE230" s="44"/>
      <c r="NF230" s="44"/>
      <c r="NG230" s="44"/>
      <c r="NH230" s="44"/>
      <c r="NI230" s="44"/>
      <c r="NJ230" s="44"/>
      <c r="NK230" s="44"/>
      <c r="NL230" s="44"/>
      <c r="NM230" s="44"/>
      <c r="NN230" s="44"/>
      <c r="NO230" s="44"/>
      <c r="NP230" s="44"/>
      <c r="NQ230" s="44"/>
      <c r="NR230" s="44"/>
      <c r="NS230" s="44"/>
      <c r="NT230" s="44"/>
      <c r="NU230" s="44"/>
      <c r="NV230" s="44"/>
      <c r="NW230" s="44"/>
      <c r="NX230" s="44"/>
      <c r="NY230" s="44"/>
      <c r="NZ230" s="44"/>
      <c r="OA230" s="44"/>
      <c r="OB230" s="44"/>
      <c r="OC230" s="44"/>
      <c r="OD230" s="44"/>
      <c r="OE230" s="44"/>
      <c r="OF230" s="44"/>
      <c r="OG230" s="44"/>
      <c r="OH230" s="44"/>
      <c r="OI230" s="44"/>
      <c r="OJ230" s="44"/>
      <c r="OK230" s="44"/>
      <c r="OL230" s="44"/>
      <c r="OM230" s="44"/>
      <c r="ON230" s="44"/>
      <c r="OO230" s="44"/>
      <c r="OP230" s="44"/>
      <c r="OQ230" s="44"/>
      <c r="OR230" s="44"/>
      <c r="OS230" s="44"/>
      <c r="OT230" s="44"/>
      <c r="OU230" s="44"/>
      <c r="OV230" s="44"/>
      <c r="OW230" s="44"/>
      <c r="OX230" s="44"/>
      <c r="OY230" s="44"/>
      <c r="OZ230" s="44"/>
      <c r="PA230" s="44"/>
      <c r="PB230" s="44"/>
      <c r="PC230" s="44"/>
      <c r="PD230" s="44"/>
      <c r="PE230" s="44"/>
      <c r="PF230" s="44"/>
      <c r="PG230" s="44"/>
      <c r="PH230" s="44"/>
      <c r="PI230" s="44"/>
      <c r="PJ230" s="44"/>
      <c r="PK230" s="44"/>
      <c r="PL230" s="44"/>
      <c r="PM230" s="44"/>
      <c r="PN230" s="44"/>
      <c r="PO230" s="44"/>
      <c r="PP230" s="44"/>
      <c r="PQ230" s="44"/>
      <c r="PR230" s="44"/>
      <c r="PS230" s="44"/>
      <c r="PT230" s="44"/>
      <c r="PU230" s="44"/>
      <c r="PV230" s="44"/>
      <c r="PW230" s="44"/>
      <c r="PX230" s="44"/>
      <c r="PY230" s="44"/>
      <c r="PZ230" s="44"/>
      <c r="QA230" s="44"/>
      <c r="QB230" s="44"/>
      <c r="QC230" s="44"/>
      <c r="QD230" s="44"/>
      <c r="QE230" s="44"/>
      <c r="QF230" s="44"/>
      <c r="QG230" s="44"/>
      <c r="QH230" s="44"/>
      <c r="QI230" s="44"/>
      <c r="QJ230" s="44"/>
      <c r="QK230" s="44"/>
      <c r="QL230" s="44"/>
      <c r="QM230" s="44"/>
      <c r="QN230" s="44"/>
      <c r="QO230" s="44"/>
      <c r="QP230" s="44"/>
      <c r="QQ230" s="44"/>
      <c r="QR230" s="44"/>
      <c r="QS230" s="44"/>
      <c r="QT230" s="44"/>
      <c r="QU230" s="44"/>
      <c r="QV230" s="44"/>
      <c r="QW230" s="44"/>
      <c r="QX230" s="44"/>
      <c r="QY230" s="44"/>
      <c r="QZ230" s="44"/>
      <c r="RA230" s="44"/>
      <c r="RB230" s="44"/>
      <c r="RC230" s="44"/>
      <c r="RD230" s="44"/>
      <c r="RE230" s="44"/>
      <c r="RF230" s="44"/>
      <c r="RG230" s="44"/>
      <c r="RH230" s="44"/>
      <c r="RI230" s="44"/>
      <c r="RJ230" s="44"/>
      <c r="RK230" s="44"/>
      <c r="RL230" s="44"/>
      <c r="RM230" s="44"/>
      <c r="RN230" s="44"/>
      <c r="RO230" s="44"/>
      <c r="RP230" s="44"/>
      <c r="RQ230" s="44"/>
      <c r="RR230" s="44"/>
      <c r="RS230" s="44"/>
      <c r="RT230" s="44"/>
      <c r="RU230" s="44"/>
      <c r="RV230" s="44"/>
      <c r="RW230" s="44"/>
      <c r="RX230" s="44"/>
      <c r="RY230" s="44"/>
      <c r="RZ230" s="44"/>
      <c r="SA230" s="44"/>
      <c r="SB230" s="44"/>
      <c r="SC230" s="44"/>
      <c r="SD230" s="44"/>
      <c r="SE230" s="44"/>
      <c r="SF230" s="44"/>
      <c r="SG230" s="44"/>
      <c r="SH230" s="44"/>
      <c r="SI230" s="44"/>
      <c r="SJ230" s="44"/>
      <c r="SK230" s="44"/>
      <c r="SL230" s="44"/>
      <c r="SM230" s="44"/>
      <c r="SN230" s="44"/>
      <c r="SO230" s="44"/>
      <c r="SP230" s="44"/>
      <c r="SQ230" s="44"/>
      <c r="SR230" s="44"/>
      <c r="SS230" s="44"/>
      <c r="ST230" s="44"/>
      <c r="SU230" s="44"/>
      <c r="SV230" s="44"/>
      <c r="SW230" s="44"/>
      <c r="SX230" s="44"/>
      <c r="SY230" s="44"/>
      <c r="SZ230" s="44"/>
      <c r="TA230" s="44"/>
      <c r="TB230" s="44"/>
      <c r="TC230" s="44"/>
      <c r="TD230" s="44"/>
      <c r="TE230" s="44"/>
      <c r="TF230" s="44"/>
      <c r="TG230" s="44"/>
      <c r="TH230" s="44"/>
      <c r="TI230" s="44"/>
      <c r="TJ230" s="44"/>
      <c r="TK230" s="44"/>
      <c r="TL230" s="44"/>
      <c r="TM230" s="44"/>
      <c r="TN230" s="44"/>
      <c r="TO230" s="44"/>
      <c r="TP230" s="44"/>
      <c r="TQ230" s="44"/>
      <c r="TR230" s="44"/>
      <c r="TS230" s="44"/>
      <c r="TT230" s="44"/>
      <c r="TU230" s="44"/>
      <c r="TV230" s="44"/>
      <c r="TW230" s="44"/>
      <c r="TX230" s="44"/>
      <c r="TY230" s="44"/>
      <c r="TZ230" s="44"/>
      <c r="UA230" s="44"/>
      <c r="UB230" s="44"/>
      <c r="UC230" s="44"/>
      <c r="UD230" s="44"/>
      <c r="UE230" s="44"/>
      <c r="UF230" s="44"/>
      <c r="UG230" s="44"/>
      <c r="UH230" s="44"/>
      <c r="UI230" s="44"/>
      <c r="UJ230" s="44"/>
      <c r="UK230" s="44"/>
      <c r="UL230" s="44"/>
      <c r="UM230" s="44"/>
      <c r="UN230" s="44"/>
      <c r="UO230" s="44"/>
      <c r="UP230" s="44"/>
      <c r="UQ230" s="44"/>
      <c r="UR230" s="44"/>
      <c r="US230" s="44"/>
      <c r="UT230" s="44"/>
      <c r="UU230" s="44"/>
      <c r="UV230" s="44"/>
      <c r="UW230" s="44"/>
      <c r="UX230" s="44"/>
      <c r="UY230" s="44"/>
      <c r="UZ230" s="44"/>
      <c r="VA230" s="44"/>
      <c r="VB230" s="44"/>
      <c r="VC230" s="44"/>
      <c r="VD230" s="44"/>
      <c r="VE230" s="44"/>
      <c r="VF230" s="44"/>
      <c r="VG230" s="44"/>
      <c r="VH230" s="44"/>
      <c r="VI230" s="44"/>
      <c r="VJ230" s="44"/>
      <c r="VK230" s="44"/>
      <c r="VL230" s="44"/>
      <c r="VM230" s="44"/>
      <c r="VN230" s="44"/>
      <c r="VO230" s="44"/>
      <c r="VP230" s="44"/>
      <c r="VQ230" s="44"/>
      <c r="VR230" s="44"/>
      <c r="VS230" s="44"/>
      <c r="VT230" s="44"/>
      <c r="VU230" s="44"/>
      <c r="VV230" s="44"/>
      <c r="VW230" s="44"/>
      <c r="VX230" s="44"/>
      <c r="VY230" s="44"/>
      <c r="VZ230" s="44"/>
      <c r="WA230" s="44"/>
      <c r="WB230" s="44"/>
      <c r="WC230" s="44"/>
      <c r="WD230" s="44"/>
      <c r="WE230" s="44"/>
      <c r="WF230" s="44"/>
      <c r="WG230" s="44"/>
      <c r="WH230" s="44"/>
      <c r="WI230" s="44"/>
      <c r="WJ230" s="44"/>
      <c r="WK230" s="44"/>
      <c r="WL230" s="44"/>
      <c r="WM230" s="44"/>
      <c r="WN230" s="44"/>
      <c r="WO230" s="44"/>
      <c r="WP230" s="44"/>
      <c r="WQ230" s="44"/>
      <c r="WR230" s="44"/>
      <c r="WS230" s="44"/>
      <c r="WT230" s="44"/>
      <c r="WU230" s="44"/>
      <c r="WV230" s="44"/>
      <c r="WW230" s="44"/>
      <c r="WX230" s="44"/>
      <c r="WY230" s="44"/>
      <c r="WZ230" s="44"/>
      <c r="XA230" s="44"/>
      <c r="XB230" s="44"/>
      <c r="XC230" s="44"/>
      <c r="XD230" s="44"/>
      <c r="XE230" s="44"/>
      <c r="XF230" s="44"/>
      <c r="XG230" s="44"/>
      <c r="XH230" s="44"/>
      <c r="XI230" s="44"/>
      <c r="XJ230" s="44"/>
      <c r="XK230" s="44"/>
      <c r="XL230" s="44"/>
      <c r="XM230" s="44"/>
      <c r="XN230" s="44"/>
      <c r="XO230" s="44"/>
      <c r="XP230" s="44"/>
      <c r="XQ230" s="44"/>
      <c r="XR230" s="44"/>
      <c r="XS230" s="44"/>
      <c r="XT230" s="44"/>
      <c r="XU230" s="44"/>
      <c r="XV230" s="44"/>
      <c r="XW230" s="44"/>
      <c r="XX230" s="44"/>
      <c r="XY230" s="44"/>
      <c r="XZ230" s="44"/>
      <c r="YA230" s="44"/>
      <c r="YB230" s="44"/>
      <c r="YC230" s="44"/>
      <c r="YD230" s="44"/>
      <c r="YE230" s="44"/>
      <c r="YF230" s="44"/>
      <c r="YG230" s="44"/>
      <c r="YH230" s="44"/>
      <c r="YI230" s="44"/>
      <c r="YJ230" s="44"/>
      <c r="YK230" s="44"/>
      <c r="YL230" s="44"/>
      <c r="YM230" s="44"/>
      <c r="YN230" s="44"/>
      <c r="YO230" s="44"/>
      <c r="YP230" s="44"/>
      <c r="YQ230" s="44"/>
      <c r="YR230" s="44"/>
      <c r="YS230" s="44"/>
      <c r="YT230" s="44"/>
      <c r="YU230" s="44"/>
      <c r="YV230" s="44"/>
      <c r="YW230" s="44"/>
      <c r="YX230" s="44"/>
      <c r="YY230" s="44"/>
      <c r="YZ230" s="44"/>
      <c r="ZA230" s="44"/>
      <c r="ZB230" s="44"/>
      <c r="ZC230" s="44"/>
      <c r="ZD230" s="44"/>
      <c r="ZE230" s="44"/>
      <c r="ZF230" s="44"/>
      <c r="ZG230" s="44"/>
      <c r="ZH230" s="44"/>
      <c r="ZI230" s="44"/>
      <c r="ZJ230" s="44"/>
      <c r="ZK230" s="44"/>
      <c r="ZL230" s="44"/>
      <c r="ZM230" s="44"/>
      <c r="ZN230" s="44"/>
      <c r="ZO230" s="44"/>
      <c r="ZP230" s="44"/>
      <c r="ZQ230" s="44"/>
      <c r="ZR230" s="44"/>
      <c r="ZS230" s="44"/>
      <c r="ZT230" s="44"/>
      <c r="ZU230" s="44"/>
      <c r="ZV230" s="44"/>
      <c r="ZW230" s="44"/>
      <c r="ZX230" s="44"/>
      <c r="ZY230" s="44"/>
      <c r="ZZ230" s="44"/>
      <c r="AAA230" s="44"/>
      <c r="AAB230" s="44"/>
      <c r="AAC230" s="44"/>
      <c r="AAD230" s="44"/>
      <c r="AAE230" s="44"/>
      <c r="AAF230" s="44"/>
      <c r="AAG230" s="44"/>
      <c r="AAH230" s="44"/>
      <c r="AAI230" s="44"/>
      <c r="AAJ230" s="44"/>
      <c r="AAK230" s="44"/>
      <c r="AAL230" s="44"/>
      <c r="AAM230" s="44"/>
      <c r="AAN230" s="44"/>
      <c r="AAO230" s="44"/>
      <c r="AAP230" s="44"/>
      <c r="AAQ230" s="44"/>
      <c r="AAR230" s="44"/>
      <c r="AAS230" s="44"/>
      <c r="AAT230" s="44"/>
      <c r="AAU230" s="44"/>
      <c r="AAV230" s="44"/>
      <c r="AAW230" s="44"/>
      <c r="AAX230" s="44"/>
      <c r="AAY230" s="44"/>
      <c r="AAZ230" s="44"/>
      <c r="ABA230" s="44"/>
      <c r="ABB230" s="44"/>
      <c r="ABC230" s="44"/>
      <c r="ABD230" s="44"/>
      <c r="ABE230" s="44"/>
      <c r="ABF230" s="44"/>
      <c r="ABG230" s="44"/>
      <c r="ABH230" s="44"/>
      <c r="ABI230" s="44"/>
      <c r="ABJ230" s="44"/>
      <c r="ABK230" s="44"/>
      <c r="ABL230" s="44"/>
      <c r="ABM230" s="44"/>
      <c r="ABN230" s="44"/>
      <c r="ABO230" s="44"/>
      <c r="ABP230" s="44"/>
      <c r="ABQ230" s="44"/>
      <c r="ABR230" s="44"/>
      <c r="ABS230" s="44"/>
      <c r="ABT230" s="44"/>
      <c r="ABU230" s="44"/>
      <c r="ABV230" s="44"/>
      <c r="ABW230" s="44"/>
      <c r="ABX230" s="44"/>
      <c r="ABY230" s="44"/>
      <c r="ABZ230" s="44"/>
      <c r="ACA230" s="44"/>
      <c r="ACB230" s="44"/>
      <c r="ACC230" s="44"/>
      <c r="ACD230" s="44"/>
      <c r="ACE230" s="44"/>
      <c r="ACF230" s="44"/>
      <c r="ACG230" s="44"/>
      <c r="ACH230" s="44"/>
      <c r="ACI230" s="44"/>
      <c r="ACJ230" s="44"/>
      <c r="ACK230" s="44"/>
      <c r="ACL230" s="44"/>
      <c r="ACM230" s="44"/>
      <c r="ACN230" s="44"/>
      <c r="ACO230" s="44"/>
      <c r="ACP230" s="44"/>
      <c r="ACQ230" s="44"/>
      <c r="ACR230" s="44"/>
      <c r="ACS230" s="44"/>
      <c r="ACT230" s="44"/>
      <c r="ACU230" s="44"/>
      <c r="ACV230" s="44"/>
      <c r="ACW230" s="44"/>
      <c r="ACX230" s="44"/>
      <c r="ACY230" s="44"/>
      <c r="ACZ230" s="44"/>
      <c r="ADA230" s="44"/>
      <c r="ADB230" s="44"/>
      <c r="ADC230" s="44"/>
      <c r="ADD230" s="44"/>
      <c r="ADE230" s="44"/>
      <c r="ADF230" s="44"/>
      <c r="ADG230" s="44"/>
      <c r="ADH230" s="44"/>
      <c r="ADI230" s="44"/>
      <c r="ADJ230" s="44"/>
      <c r="ADK230" s="44"/>
      <c r="ADL230" s="44"/>
      <c r="ADM230" s="44"/>
      <c r="ADN230" s="44"/>
      <c r="ADO230" s="44"/>
      <c r="ADP230" s="44"/>
      <c r="ADQ230" s="44"/>
      <c r="ADR230" s="44"/>
      <c r="ADS230" s="44"/>
      <c r="ADT230" s="44"/>
      <c r="ADU230" s="44"/>
      <c r="ADV230" s="44"/>
      <c r="ADW230" s="44"/>
      <c r="ADX230" s="44"/>
      <c r="ADY230" s="44"/>
      <c r="ADZ230" s="44"/>
      <c r="AEA230" s="44"/>
      <c r="AEB230" s="44"/>
      <c r="AEC230" s="44"/>
      <c r="AED230" s="44"/>
      <c r="AEE230" s="44"/>
      <c r="AEF230" s="44"/>
      <c r="AEG230" s="44"/>
      <c r="AEH230" s="44"/>
      <c r="AEI230" s="44"/>
      <c r="AEJ230" s="44"/>
      <c r="AEK230" s="44"/>
      <c r="AEL230" s="44"/>
      <c r="AEM230" s="44"/>
      <c r="AEN230" s="44"/>
      <c r="AEO230" s="44"/>
      <c r="AEP230" s="44"/>
      <c r="AEQ230" s="44"/>
      <c r="AER230" s="44"/>
      <c r="AES230" s="44"/>
      <c r="AET230" s="44"/>
      <c r="AEU230" s="44"/>
      <c r="AEV230" s="44"/>
      <c r="AEW230" s="44"/>
      <c r="AEX230" s="44"/>
      <c r="AEY230" s="44"/>
      <c r="AEZ230" s="44"/>
      <c r="AFA230" s="44"/>
      <c r="AFB230" s="44"/>
      <c r="AFC230" s="44"/>
      <c r="AFD230" s="44"/>
      <c r="AFE230" s="44"/>
      <c r="AFF230" s="44"/>
      <c r="AFG230" s="44"/>
      <c r="AFH230" s="44"/>
      <c r="AFI230" s="44"/>
      <c r="AFJ230" s="44"/>
      <c r="AFK230" s="44"/>
      <c r="AFL230" s="44"/>
      <c r="AFM230" s="44"/>
      <c r="AFN230" s="44"/>
      <c r="AFO230" s="44"/>
      <c r="AFP230" s="44"/>
      <c r="AFQ230" s="44"/>
      <c r="AFR230" s="44"/>
      <c r="AFS230" s="44"/>
      <c r="AFT230" s="44"/>
      <c r="AFU230" s="44"/>
      <c r="AFV230" s="44"/>
      <c r="AFW230" s="44"/>
      <c r="AFX230" s="44"/>
      <c r="AFY230" s="44"/>
      <c r="AFZ230" s="44"/>
      <c r="AGA230" s="44"/>
      <c r="AGB230" s="44"/>
      <c r="AGC230" s="44"/>
      <c r="AGD230" s="44"/>
      <c r="AGE230" s="44"/>
      <c r="AGF230" s="44"/>
      <c r="AGG230" s="44"/>
      <c r="AGH230" s="44"/>
      <c r="AGI230" s="44"/>
      <c r="AGJ230" s="44"/>
      <c r="AGK230" s="44"/>
      <c r="AGL230" s="44"/>
      <c r="AGM230" s="44"/>
      <c r="AGN230" s="44"/>
      <c r="AGO230" s="44"/>
      <c r="AGP230" s="44"/>
      <c r="AGQ230" s="44"/>
      <c r="AGR230" s="44"/>
      <c r="AGS230" s="44"/>
      <c r="AGT230" s="44"/>
      <c r="AGU230" s="44"/>
      <c r="AGV230" s="44"/>
      <c r="AGW230" s="44"/>
      <c r="AGX230" s="44"/>
      <c r="AGY230" s="44"/>
      <c r="AGZ230" s="44"/>
      <c r="AHA230" s="44"/>
      <c r="AHB230" s="44"/>
      <c r="AHC230" s="44"/>
      <c r="AHD230" s="44"/>
      <c r="AHE230" s="44"/>
      <c r="AHF230" s="44"/>
      <c r="AHG230" s="44"/>
      <c r="AHH230" s="44"/>
      <c r="AHI230" s="44"/>
      <c r="AHJ230" s="44"/>
      <c r="AHK230" s="44"/>
      <c r="AHL230" s="44"/>
      <c r="AHM230" s="44"/>
      <c r="AHN230" s="44"/>
      <c r="AHO230" s="44"/>
      <c r="AHP230" s="44"/>
      <c r="AHQ230" s="44"/>
      <c r="AHR230" s="44"/>
      <c r="AHS230" s="44"/>
      <c r="AHT230" s="44"/>
      <c r="AHU230" s="44"/>
      <c r="AHV230" s="44"/>
      <c r="AHW230" s="44"/>
      <c r="AHX230" s="44"/>
      <c r="AHY230" s="44"/>
      <c r="AHZ230" s="44"/>
      <c r="AIA230" s="44"/>
      <c r="AIB230" s="44"/>
      <c r="AIC230" s="44"/>
      <c r="AID230" s="44"/>
      <c r="AIE230" s="44"/>
      <c r="AIF230" s="44"/>
      <c r="AIG230" s="44"/>
      <c r="AIH230" s="44"/>
      <c r="AII230" s="44"/>
      <c r="AIJ230" s="44"/>
      <c r="AIK230" s="44"/>
      <c r="AIL230" s="44"/>
      <c r="AIM230" s="44"/>
      <c r="AIN230" s="44"/>
      <c r="AIO230" s="44"/>
      <c r="AIP230" s="44"/>
      <c r="AIQ230" s="44"/>
      <c r="AIR230" s="44"/>
      <c r="AIS230" s="44"/>
      <c r="AIT230" s="44"/>
      <c r="AIU230" s="44"/>
      <c r="AIV230" s="44"/>
      <c r="AIW230" s="44"/>
      <c r="AIX230" s="44"/>
      <c r="AIY230" s="44"/>
      <c r="AIZ230" s="44"/>
      <c r="AJA230" s="44"/>
      <c r="AJB230" s="44"/>
      <c r="AJC230" s="44"/>
      <c r="AJD230" s="44"/>
      <c r="AJE230" s="44"/>
      <c r="AJF230" s="44"/>
      <c r="AJG230" s="44"/>
      <c r="AJH230" s="44"/>
      <c r="AJI230" s="44"/>
      <c r="AJJ230" s="44"/>
      <c r="AJK230" s="44"/>
      <c r="AJL230" s="44"/>
      <c r="AJM230" s="44"/>
      <c r="AJN230" s="44"/>
      <c r="AJO230" s="44"/>
      <c r="AJP230" s="44"/>
      <c r="AJQ230" s="44"/>
      <c r="AJR230" s="44"/>
      <c r="AJS230" s="44"/>
      <c r="AJT230" s="44"/>
      <c r="AJU230" s="44"/>
      <c r="AJV230" s="44"/>
      <c r="AJW230" s="44"/>
      <c r="AJX230" s="44"/>
      <c r="AJY230" s="44"/>
      <c r="AJZ230" s="44"/>
      <c r="AKA230" s="44"/>
      <c r="AKB230" s="44"/>
      <c r="AKC230" s="44"/>
      <c r="AKD230" s="44"/>
      <c r="AKE230" s="44"/>
      <c r="AKF230" s="44"/>
      <c r="AKG230" s="44"/>
      <c r="AKH230" s="44"/>
      <c r="AKI230" s="44"/>
      <c r="AKJ230" s="44"/>
      <c r="AKK230" s="44"/>
      <c r="AKL230" s="44"/>
      <c r="AKM230" s="44"/>
      <c r="AKN230" s="44"/>
      <c r="AKO230" s="44"/>
      <c r="AKP230" s="44"/>
      <c r="AKQ230" s="44"/>
      <c r="AKR230" s="44"/>
      <c r="AKS230" s="44"/>
      <c r="AKT230" s="44"/>
      <c r="AKU230" s="44"/>
      <c r="AKV230" s="44"/>
      <c r="AKW230" s="44"/>
      <c r="AKX230" s="44"/>
      <c r="AKY230" s="44"/>
      <c r="AKZ230" s="44"/>
      <c r="ALA230" s="44"/>
      <c r="ALB230" s="44"/>
      <c r="ALC230" s="44"/>
      <c r="ALD230" s="44"/>
      <c r="ALE230" s="44"/>
      <c r="ALF230" s="44"/>
      <c r="ALG230" s="44"/>
      <c r="ALH230" s="44"/>
      <c r="ALI230" s="44"/>
      <c r="ALJ230" s="44"/>
      <c r="ALK230" s="44"/>
      <c r="ALL230" s="44"/>
      <c r="ALM230" s="44"/>
      <c r="ALN230" s="44"/>
      <c r="ALO230" s="44"/>
      <c r="ALP230" s="44"/>
      <c r="ALQ230" s="44"/>
      <c r="ALR230" s="44"/>
      <c r="ALS230" s="44"/>
      <c r="ALT230" s="44"/>
      <c r="ALU230" s="44"/>
      <c r="ALV230" s="44"/>
      <c r="ALW230" s="44"/>
      <c r="ALX230" s="44"/>
      <c r="ALY230" s="44"/>
      <c r="ALZ230" s="44"/>
      <c r="AMA230" s="44"/>
      <c r="AMB230" s="44"/>
      <c r="AMC230" s="44"/>
      <c r="AMD230" s="44"/>
      <c r="AME230" s="44"/>
      <c r="AMF230" s="44"/>
      <c r="AMG230" s="44"/>
      <c r="AMH230" s="44"/>
      <c r="AMI230" s="44"/>
      <c r="AMJ230" s="44"/>
      <c r="AMK230" s="44"/>
      <c r="AML230" s="44"/>
      <c r="AMM230" s="44"/>
      <c r="AMN230" s="44"/>
      <c r="AMO230" s="44"/>
      <c r="AMP230" s="44"/>
      <c r="AMQ230" s="44"/>
      <c r="AMR230" s="44"/>
      <c r="AMS230" s="44"/>
      <c r="AMT230" s="44"/>
      <c r="AMU230" s="44"/>
      <c r="AMV230" s="44"/>
      <c r="AMW230" s="44"/>
      <c r="AMX230" s="44"/>
      <c r="AMY230" s="44"/>
      <c r="AMZ230" s="44"/>
      <c r="ANA230" s="44"/>
      <c r="ANB230" s="44"/>
      <c r="ANC230" s="44"/>
      <c r="AND230" s="44"/>
      <c r="ANE230" s="44"/>
      <c r="ANF230" s="44"/>
      <c r="ANG230" s="44"/>
      <c r="ANH230" s="44"/>
      <c r="ANI230" s="44"/>
      <c r="ANJ230" s="44"/>
      <c r="ANK230" s="44"/>
      <c r="ANL230" s="44"/>
      <c r="ANM230" s="44"/>
      <c r="ANN230" s="44"/>
      <c r="ANO230" s="44"/>
      <c r="ANP230" s="44"/>
      <c r="ANQ230" s="44"/>
      <c r="ANR230" s="44"/>
      <c r="ANS230" s="44"/>
      <c r="ANT230" s="44"/>
      <c r="ANU230" s="44"/>
      <c r="ANV230" s="44"/>
      <c r="ANW230" s="44"/>
      <c r="ANX230" s="44"/>
      <c r="ANY230" s="44"/>
      <c r="ANZ230" s="44"/>
      <c r="AOA230" s="44"/>
      <c r="AOB230" s="44"/>
      <c r="AOC230" s="44"/>
      <c r="AOD230" s="44"/>
      <c r="AOE230" s="44"/>
      <c r="AOF230" s="44"/>
      <c r="AOG230" s="44"/>
      <c r="AOH230" s="44"/>
      <c r="AOI230" s="44"/>
      <c r="AOJ230" s="44"/>
      <c r="AOK230" s="44"/>
      <c r="AOL230" s="44"/>
      <c r="AOM230" s="44"/>
      <c r="AON230" s="44"/>
      <c r="AOO230" s="44"/>
      <c r="AOP230" s="44"/>
      <c r="AOQ230" s="44"/>
      <c r="AOR230" s="44"/>
      <c r="AOS230" s="44"/>
      <c r="AOT230" s="44"/>
      <c r="AOU230" s="44"/>
      <c r="AOV230" s="44"/>
      <c r="AOW230" s="44"/>
      <c r="AOX230" s="44"/>
      <c r="AOY230" s="44"/>
      <c r="AOZ230" s="44"/>
      <c r="APA230" s="44"/>
      <c r="APB230" s="44"/>
      <c r="APC230" s="44"/>
      <c r="APD230" s="44"/>
      <c r="APE230" s="44"/>
      <c r="APF230" s="44"/>
      <c r="APG230" s="44"/>
      <c r="APH230" s="44"/>
      <c r="API230" s="44"/>
      <c r="APJ230" s="44"/>
      <c r="APK230" s="44"/>
      <c r="APL230" s="44"/>
      <c r="APM230" s="44"/>
      <c r="APN230" s="44"/>
      <c r="APO230" s="44"/>
      <c r="APP230" s="44"/>
      <c r="APQ230" s="44"/>
      <c r="APR230" s="44"/>
      <c r="APS230" s="44"/>
      <c r="APT230" s="44"/>
      <c r="APU230" s="44"/>
      <c r="APV230" s="44"/>
      <c r="APW230" s="44"/>
      <c r="APX230" s="44"/>
      <c r="APY230" s="44"/>
      <c r="APZ230" s="44"/>
      <c r="AQA230" s="44"/>
      <c r="AQB230" s="44"/>
      <c r="AQC230" s="44"/>
      <c r="AQD230" s="44"/>
      <c r="AQE230" s="44"/>
      <c r="AQF230" s="44"/>
      <c r="AQG230" s="44"/>
      <c r="AQH230" s="44"/>
      <c r="AQI230" s="44"/>
      <c r="AQJ230" s="44"/>
      <c r="AQK230" s="44"/>
      <c r="AQL230" s="44"/>
      <c r="AQM230" s="44"/>
      <c r="AQN230" s="44"/>
      <c r="AQO230" s="44"/>
      <c r="AQP230" s="44"/>
      <c r="AQQ230" s="44"/>
      <c r="AQR230" s="44"/>
      <c r="AQS230" s="44"/>
      <c r="AQT230" s="44"/>
      <c r="AQU230" s="44"/>
      <c r="AQV230" s="44"/>
      <c r="AQW230" s="44"/>
      <c r="AQX230" s="44"/>
      <c r="AQY230" s="44"/>
      <c r="AQZ230" s="44"/>
      <c r="ARA230" s="44"/>
      <c r="ARB230" s="44"/>
      <c r="ARC230" s="44"/>
      <c r="ARD230" s="44"/>
      <c r="ARE230" s="44"/>
      <c r="ARF230" s="44"/>
      <c r="ARG230" s="44"/>
      <c r="ARH230" s="44"/>
      <c r="ARI230" s="44"/>
      <c r="ARJ230" s="44"/>
      <c r="ARK230" s="44"/>
      <c r="ARL230" s="44"/>
      <c r="ARM230" s="44"/>
      <c r="ARN230" s="44"/>
      <c r="ARO230" s="44"/>
      <c r="ARP230" s="44"/>
      <c r="ARQ230" s="44"/>
      <c r="ARR230" s="44"/>
      <c r="ARS230" s="44"/>
      <c r="ART230" s="44"/>
      <c r="ARU230" s="44"/>
      <c r="ARV230" s="44"/>
      <c r="ARW230" s="44"/>
      <c r="ARX230" s="44"/>
      <c r="ARY230" s="44"/>
      <c r="ARZ230" s="44"/>
      <c r="ASA230" s="44"/>
      <c r="ASB230" s="44"/>
      <c r="ASC230" s="44"/>
      <c r="ASD230" s="44"/>
      <c r="ASE230" s="44"/>
      <c r="ASF230" s="44"/>
      <c r="ASG230" s="44"/>
      <c r="ASH230" s="44"/>
      <c r="ASI230" s="44"/>
      <c r="ASJ230" s="44"/>
      <c r="ASK230" s="44"/>
      <c r="ASL230" s="44"/>
      <c r="ASM230" s="44"/>
      <c r="ASN230" s="44"/>
      <c r="ASO230" s="44"/>
      <c r="ASP230" s="44"/>
      <c r="ASQ230" s="44"/>
      <c r="ASR230" s="44"/>
      <c r="ASS230" s="44"/>
      <c r="AST230" s="44"/>
      <c r="ASU230" s="44"/>
      <c r="ASV230" s="44"/>
      <c r="ASW230" s="44"/>
      <c r="ASX230" s="44"/>
      <c r="ASY230" s="44"/>
      <c r="ASZ230" s="44"/>
      <c r="ATA230" s="44"/>
      <c r="ATB230" s="44"/>
      <c r="ATC230" s="44"/>
      <c r="ATD230" s="44"/>
      <c r="ATE230" s="44"/>
      <c r="ATF230" s="44"/>
      <c r="ATG230" s="44"/>
      <c r="ATH230" s="44"/>
      <c r="ATI230" s="44"/>
      <c r="ATJ230" s="44"/>
      <c r="ATK230" s="44"/>
      <c r="ATL230" s="44"/>
      <c r="ATM230" s="44"/>
      <c r="ATN230" s="44"/>
      <c r="ATO230" s="44"/>
      <c r="ATP230" s="44"/>
      <c r="ATQ230" s="44"/>
      <c r="ATR230" s="44"/>
      <c r="ATS230" s="44"/>
      <c r="ATT230" s="44"/>
      <c r="ATU230" s="44"/>
      <c r="ATV230" s="44"/>
      <c r="ATW230" s="44"/>
      <c r="ATX230" s="44"/>
      <c r="ATY230" s="44"/>
      <c r="ATZ230" s="44"/>
      <c r="AUA230" s="44"/>
      <c r="AUB230" s="44"/>
      <c r="AUC230" s="44"/>
      <c r="AUD230" s="44"/>
      <c r="AUE230" s="44"/>
      <c r="AUF230" s="44"/>
      <c r="AUG230" s="44"/>
      <c r="AUH230" s="44"/>
      <c r="AUI230" s="44"/>
      <c r="AUJ230" s="44"/>
      <c r="AUK230" s="44"/>
      <c r="AUL230" s="44"/>
      <c r="AUM230" s="44"/>
      <c r="AUN230" s="44"/>
      <c r="AUO230" s="44"/>
      <c r="AUP230" s="44"/>
      <c r="AUQ230" s="44"/>
      <c r="AUR230" s="44"/>
      <c r="AUS230" s="44"/>
      <c r="AUT230" s="44"/>
      <c r="AUU230" s="44"/>
      <c r="AUV230" s="44"/>
      <c r="AUW230" s="44"/>
      <c r="AUX230" s="44"/>
      <c r="AUY230" s="44"/>
      <c r="AUZ230" s="44"/>
      <c r="AVA230" s="44"/>
      <c r="AVB230" s="44"/>
      <c r="AVC230" s="44"/>
      <c r="AVD230" s="44"/>
      <c r="AVE230" s="44"/>
      <c r="AVF230" s="44"/>
      <c r="AVG230" s="44"/>
      <c r="AVH230" s="44"/>
      <c r="AVI230" s="44"/>
      <c r="AVJ230" s="44"/>
      <c r="AVK230" s="44"/>
      <c r="AVL230" s="44"/>
      <c r="AVM230" s="44"/>
      <c r="AVN230" s="44"/>
      <c r="AVO230" s="44"/>
      <c r="AVP230" s="44"/>
      <c r="AVQ230" s="44"/>
      <c r="AVR230" s="44"/>
      <c r="AVS230" s="44"/>
      <c r="AVT230" s="44"/>
      <c r="AVU230" s="44"/>
      <c r="AVV230" s="44"/>
      <c r="AVW230" s="44"/>
      <c r="AVX230" s="44"/>
      <c r="AVY230" s="44"/>
      <c r="AVZ230" s="44"/>
      <c r="AWA230" s="44"/>
      <c r="AWB230" s="44"/>
      <c r="AWC230" s="44"/>
      <c r="AWD230" s="44"/>
      <c r="AWE230" s="44"/>
      <c r="AWF230" s="44"/>
      <c r="AWG230" s="44"/>
      <c r="AWH230" s="44"/>
      <c r="AWI230" s="44"/>
      <c r="AWJ230" s="44"/>
      <c r="AWK230" s="44"/>
      <c r="AWL230" s="44"/>
      <c r="AWM230" s="44"/>
      <c r="AWN230" s="44"/>
      <c r="AWO230" s="44"/>
      <c r="AWP230" s="44"/>
      <c r="AWQ230" s="44"/>
      <c r="AWR230" s="44"/>
      <c r="AWS230" s="44"/>
      <c r="AWT230" s="44"/>
      <c r="AWU230" s="44"/>
      <c r="AWV230" s="44"/>
      <c r="AWW230" s="44"/>
      <c r="AWX230" s="44"/>
      <c r="AWY230" s="44"/>
      <c r="AWZ230" s="44"/>
      <c r="AXA230" s="44"/>
      <c r="AXB230" s="44"/>
      <c r="AXC230" s="44"/>
      <c r="AXD230" s="44"/>
      <c r="AXE230" s="44"/>
      <c r="AXF230" s="44"/>
      <c r="AXG230" s="44"/>
      <c r="AXH230" s="44"/>
      <c r="AXI230" s="44"/>
      <c r="AXJ230" s="44"/>
      <c r="AXK230" s="44"/>
      <c r="AXL230" s="44"/>
      <c r="AXM230" s="44"/>
      <c r="AXN230" s="44"/>
      <c r="AXO230" s="44"/>
      <c r="AXP230" s="44"/>
      <c r="AXQ230" s="44"/>
      <c r="AXR230" s="44"/>
      <c r="AXS230" s="44"/>
      <c r="AXT230" s="44"/>
      <c r="AXU230" s="44"/>
      <c r="AXV230" s="44"/>
      <c r="AXW230" s="44"/>
      <c r="AXX230" s="44"/>
      <c r="AXY230" s="44"/>
      <c r="AXZ230" s="44"/>
      <c r="AYA230" s="44"/>
      <c r="AYB230" s="44"/>
      <c r="AYC230" s="44"/>
      <c r="AYD230" s="44"/>
      <c r="AYE230" s="44"/>
      <c r="AYF230" s="44"/>
      <c r="AYG230" s="44"/>
      <c r="AYH230" s="44"/>
      <c r="AYI230" s="44"/>
      <c r="AYJ230" s="44"/>
      <c r="AYK230" s="44"/>
      <c r="AYL230" s="44"/>
      <c r="AYM230" s="44"/>
      <c r="AYN230" s="44"/>
      <c r="AYO230" s="44"/>
      <c r="AYP230" s="44"/>
      <c r="AYQ230" s="44"/>
      <c r="AYR230" s="44"/>
      <c r="AYS230" s="44"/>
      <c r="AYT230" s="44"/>
      <c r="AYU230" s="44"/>
      <c r="AYV230" s="44"/>
      <c r="AYW230" s="44"/>
      <c r="AYX230" s="44"/>
      <c r="AYY230" s="44"/>
      <c r="AYZ230" s="44"/>
      <c r="AZA230" s="44"/>
      <c r="AZB230" s="44"/>
      <c r="AZC230" s="44"/>
      <c r="AZD230" s="44"/>
      <c r="AZE230" s="44"/>
      <c r="AZF230" s="44"/>
      <c r="AZG230" s="44"/>
      <c r="AZH230" s="44"/>
      <c r="AZI230" s="44"/>
      <c r="AZJ230" s="44"/>
      <c r="AZK230" s="44"/>
      <c r="AZL230" s="44"/>
      <c r="AZM230" s="44"/>
      <c r="AZN230" s="44"/>
      <c r="AZO230" s="44"/>
      <c r="AZP230" s="44"/>
      <c r="AZQ230" s="44"/>
      <c r="AZR230" s="44"/>
      <c r="AZS230" s="44"/>
      <c r="AZT230" s="44"/>
      <c r="AZU230" s="44"/>
      <c r="AZV230" s="44"/>
      <c r="AZW230" s="44"/>
      <c r="AZX230" s="44"/>
      <c r="AZY230" s="44"/>
      <c r="AZZ230" s="44"/>
      <c r="BAA230" s="44"/>
      <c r="BAB230" s="44"/>
      <c r="BAC230" s="44"/>
      <c r="BAD230" s="44"/>
      <c r="BAE230" s="44"/>
      <c r="BAF230" s="44"/>
      <c r="BAG230" s="44"/>
      <c r="BAH230" s="44"/>
      <c r="BAI230" s="44"/>
      <c r="BAJ230" s="44"/>
      <c r="BAK230" s="44"/>
      <c r="BAL230" s="44"/>
      <c r="BAM230" s="44"/>
      <c r="BAN230" s="44"/>
      <c r="BAO230" s="44"/>
      <c r="BAP230" s="44"/>
      <c r="BAQ230" s="44"/>
      <c r="BAR230" s="44"/>
      <c r="BAS230" s="44"/>
      <c r="BAT230" s="44"/>
      <c r="BAU230" s="44"/>
      <c r="BAV230" s="44"/>
      <c r="BAW230" s="44"/>
      <c r="BAX230" s="44"/>
      <c r="BAY230" s="44"/>
      <c r="BAZ230" s="44"/>
      <c r="BBA230" s="44"/>
      <c r="BBB230" s="44"/>
      <c r="BBC230" s="44"/>
      <c r="BBD230" s="44"/>
      <c r="BBE230" s="44"/>
      <c r="BBF230" s="44"/>
      <c r="BBG230" s="44"/>
      <c r="BBH230" s="44"/>
      <c r="BBI230" s="44"/>
      <c r="BBJ230" s="44"/>
      <c r="BBK230" s="44"/>
      <c r="BBL230" s="44"/>
      <c r="BBM230" s="44"/>
      <c r="BBN230" s="44"/>
      <c r="BBO230" s="44"/>
      <c r="BBP230" s="44"/>
      <c r="BBQ230" s="44"/>
      <c r="BBR230" s="44"/>
      <c r="BBS230" s="44"/>
      <c r="BBT230" s="44"/>
      <c r="BBU230" s="44"/>
      <c r="BBV230" s="44"/>
      <c r="BBW230" s="44"/>
      <c r="BBX230" s="44"/>
      <c r="BBY230" s="44"/>
      <c r="BBZ230" s="44"/>
      <c r="BCA230" s="44"/>
      <c r="BCB230" s="44"/>
      <c r="BCC230" s="44"/>
      <c r="BCD230" s="44"/>
      <c r="BCE230" s="44"/>
      <c r="BCF230" s="44"/>
      <c r="BCG230" s="44"/>
      <c r="BCH230" s="44"/>
      <c r="BCI230" s="44"/>
      <c r="BCJ230" s="44"/>
      <c r="BCK230" s="44"/>
      <c r="BCL230" s="44"/>
      <c r="BCM230" s="44"/>
      <c r="BCN230" s="44"/>
      <c r="BCO230" s="44"/>
      <c r="BCP230" s="44"/>
      <c r="BCQ230" s="44"/>
      <c r="BCR230" s="44"/>
      <c r="BCS230" s="44"/>
      <c r="BCT230" s="44"/>
      <c r="BCU230" s="44"/>
      <c r="BCV230" s="44"/>
      <c r="BCW230" s="44"/>
      <c r="BCX230" s="44"/>
      <c r="BCY230" s="44"/>
      <c r="BCZ230" s="44"/>
      <c r="BDA230" s="44"/>
      <c r="BDB230" s="44"/>
      <c r="BDC230" s="44"/>
      <c r="BDD230" s="44"/>
      <c r="BDE230" s="44"/>
      <c r="BDF230" s="44"/>
      <c r="BDG230" s="44"/>
      <c r="BDH230" s="44"/>
      <c r="BDI230" s="44"/>
      <c r="BDJ230" s="44"/>
      <c r="BDK230" s="44"/>
      <c r="BDL230" s="44"/>
      <c r="BDM230" s="44"/>
      <c r="BDN230" s="44"/>
      <c r="BDO230" s="44"/>
      <c r="BDP230" s="44"/>
      <c r="BDQ230" s="44"/>
      <c r="BDR230" s="44"/>
      <c r="BDS230" s="44"/>
      <c r="BDT230" s="44"/>
      <c r="BDU230" s="44"/>
      <c r="BDV230" s="44"/>
      <c r="BDW230" s="44"/>
      <c r="BDX230" s="44"/>
      <c r="BDY230" s="44"/>
      <c r="BDZ230" s="44"/>
      <c r="BEA230" s="44"/>
      <c r="BEB230" s="44"/>
      <c r="BEC230" s="44"/>
      <c r="BED230" s="44"/>
      <c r="BEE230" s="44"/>
      <c r="BEF230" s="44"/>
      <c r="BEG230" s="44"/>
      <c r="BEH230" s="44"/>
      <c r="BEI230" s="44"/>
      <c r="BEJ230" s="44"/>
      <c r="BEK230" s="44"/>
      <c r="BEL230" s="44"/>
      <c r="BEM230" s="44"/>
      <c r="BEN230" s="44"/>
      <c r="BEO230" s="44"/>
      <c r="BEP230" s="44"/>
      <c r="BEQ230" s="44"/>
      <c r="BER230" s="44"/>
      <c r="BES230" s="44"/>
      <c r="BET230" s="44"/>
      <c r="BEU230" s="44"/>
      <c r="BEV230" s="44"/>
      <c r="BEW230" s="44"/>
      <c r="BEX230" s="44"/>
      <c r="BEY230" s="44"/>
      <c r="BEZ230" s="44"/>
      <c r="BFA230" s="44"/>
      <c r="BFB230" s="44"/>
      <c r="BFC230" s="44"/>
      <c r="BFD230" s="44"/>
      <c r="BFE230" s="44"/>
      <c r="BFF230" s="44"/>
      <c r="BFG230" s="44"/>
      <c r="BFH230" s="44"/>
      <c r="BFI230" s="44"/>
      <c r="BFJ230" s="44"/>
      <c r="BFK230" s="44"/>
      <c r="BFL230" s="44"/>
      <c r="BFM230" s="44"/>
      <c r="BFN230" s="44"/>
      <c r="BFO230" s="44"/>
      <c r="BFP230" s="44"/>
      <c r="BFQ230" s="44"/>
      <c r="BFR230" s="44"/>
      <c r="BFS230" s="44"/>
      <c r="BFT230" s="44"/>
      <c r="BFU230" s="44"/>
      <c r="BFV230" s="44"/>
      <c r="BFW230" s="44"/>
      <c r="BFX230" s="44"/>
      <c r="BFY230" s="44"/>
      <c r="BFZ230" s="44"/>
      <c r="BGA230" s="44"/>
      <c r="BGB230" s="44"/>
      <c r="BGC230" s="44"/>
      <c r="BGD230" s="44"/>
      <c r="BGE230" s="44"/>
      <c r="BGF230" s="44"/>
      <c r="BGG230" s="44"/>
      <c r="BGH230" s="44"/>
      <c r="BGI230" s="44"/>
      <c r="BGJ230" s="44"/>
      <c r="BGK230" s="44"/>
      <c r="BGL230" s="44"/>
      <c r="BGM230" s="44"/>
      <c r="BGN230" s="44"/>
      <c r="BGO230" s="44"/>
      <c r="BGP230" s="44"/>
      <c r="BGQ230" s="44"/>
      <c r="BGR230" s="44"/>
      <c r="BGS230" s="44"/>
      <c r="BGT230" s="44"/>
      <c r="BGU230" s="44"/>
      <c r="BGV230" s="44"/>
      <c r="BGW230" s="44"/>
      <c r="BGX230" s="44"/>
      <c r="BGY230" s="44"/>
      <c r="BGZ230" s="44"/>
      <c r="BHA230" s="44"/>
      <c r="BHB230" s="44"/>
      <c r="BHC230" s="44"/>
      <c r="BHD230" s="44"/>
      <c r="BHE230" s="44"/>
      <c r="BHF230" s="44"/>
      <c r="BHG230" s="44"/>
      <c r="BHH230" s="44"/>
      <c r="BHI230" s="44"/>
      <c r="BHJ230" s="44"/>
      <c r="BHK230" s="44"/>
      <c r="BHL230" s="44"/>
      <c r="BHM230" s="44"/>
      <c r="BHN230" s="44"/>
      <c r="BHO230" s="44"/>
      <c r="BHP230" s="44"/>
      <c r="BHQ230" s="44"/>
      <c r="BHR230" s="44"/>
      <c r="BHS230" s="44"/>
      <c r="BHT230" s="44"/>
      <c r="BHU230" s="44"/>
      <c r="BHV230" s="44"/>
      <c r="BHW230" s="44"/>
      <c r="BHX230" s="44"/>
      <c r="BHY230" s="44"/>
      <c r="BHZ230" s="44"/>
      <c r="BIA230" s="44"/>
      <c r="BIB230" s="44"/>
      <c r="BIC230" s="44"/>
      <c r="BID230" s="44"/>
      <c r="BIE230" s="44"/>
      <c r="BIF230" s="44"/>
      <c r="BIG230" s="44"/>
      <c r="BIH230" s="44"/>
      <c r="BII230" s="44"/>
      <c r="BIJ230" s="44"/>
      <c r="BIK230" s="44"/>
      <c r="BIL230" s="44"/>
      <c r="BIM230" s="44"/>
      <c r="BIN230" s="44"/>
      <c r="BIO230" s="44"/>
      <c r="BIP230" s="44"/>
      <c r="BIQ230" s="44"/>
      <c r="BIR230" s="44"/>
      <c r="BIS230" s="44"/>
      <c r="BIT230" s="44"/>
      <c r="BIU230" s="44"/>
      <c r="BIV230" s="44"/>
      <c r="BIW230" s="44"/>
      <c r="BIX230" s="44"/>
      <c r="BIY230" s="44"/>
      <c r="BIZ230" s="44"/>
      <c r="BJA230" s="44"/>
      <c r="BJB230" s="44"/>
      <c r="BJC230" s="44"/>
      <c r="BJD230" s="44"/>
      <c r="BJE230" s="44"/>
      <c r="BJF230" s="44"/>
      <c r="BJG230" s="44"/>
      <c r="BJH230" s="44"/>
      <c r="BJI230" s="44"/>
      <c r="BJJ230" s="44"/>
      <c r="BJK230" s="44"/>
      <c r="BJL230" s="44"/>
      <c r="BJM230" s="44"/>
      <c r="BJN230" s="44"/>
      <c r="BJO230" s="44"/>
      <c r="BJP230" s="44"/>
      <c r="BJQ230" s="44"/>
      <c r="BJR230" s="44"/>
      <c r="BJS230" s="44"/>
      <c r="BJT230" s="44"/>
      <c r="BJU230" s="44"/>
      <c r="BJV230" s="44"/>
      <c r="BJW230" s="44"/>
      <c r="BJX230" s="44"/>
      <c r="BJY230" s="44"/>
      <c r="BJZ230" s="44"/>
      <c r="BKA230" s="44"/>
      <c r="BKB230" s="44"/>
      <c r="BKC230" s="44"/>
      <c r="BKD230" s="44"/>
      <c r="BKE230" s="44"/>
      <c r="BKF230" s="44"/>
      <c r="BKG230" s="44"/>
      <c r="BKH230" s="44"/>
      <c r="BKI230" s="44"/>
      <c r="BKJ230" s="44"/>
      <c r="BKK230" s="44"/>
      <c r="BKL230" s="44"/>
      <c r="BKM230" s="44"/>
      <c r="BKN230" s="44"/>
      <c r="BKO230" s="44"/>
      <c r="BKP230" s="44"/>
      <c r="BKQ230" s="44"/>
      <c r="BKR230" s="44"/>
      <c r="BKS230" s="44"/>
      <c r="BKT230" s="44"/>
      <c r="BKU230" s="44"/>
      <c r="BKV230" s="44"/>
      <c r="BKW230" s="44"/>
      <c r="BKX230" s="44"/>
      <c r="BKY230" s="44"/>
      <c r="BKZ230" s="44"/>
      <c r="BLA230" s="44"/>
      <c r="BLB230" s="44"/>
      <c r="BLC230" s="44"/>
      <c r="BLD230" s="44"/>
      <c r="BLE230" s="44"/>
      <c r="BLF230" s="44"/>
      <c r="BLG230" s="44"/>
      <c r="BLH230" s="44"/>
      <c r="BLI230" s="44"/>
      <c r="BLJ230" s="44"/>
      <c r="BLK230" s="44"/>
      <c r="BLL230" s="44"/>
      <c r="BLM230" s="44"/>
      <c r="BLN230" s="44"/>
      <c r="BLO230" s="44"/>
      <c r="BLP230" s="44"/>
      <c r="BLQ230" s="44"/>
      <c r="BLR230" s="44"/>
      <c r="BLS230" s="44"/>
      <c r="BLT230" s="44"/>
      <c r="BLU230" s="44"/>
      <c r="BLV230" s="44"/>
      <c r="BLW230" s="44"/>
      <c r="BLX230" s="44"/>
      <c r="BLY230" s="44"/>
      <c r="BLZ230" s="44"/>
      <c r="BMA230" s="44"/>
      <c r="BMB230" s="44"/>
      <c r="BMC230" s="44"/>
      <c r="BMD230" s="44"/>
      <c r="BME230" s="44"/>
      <c r="BMF230" s="44"/>
      <c r="BMG230" s="44"/>
      <c r="BMH230" s="44"/>
      <c r="BMI230" s="44"/>
      <c r="BMJ230" s="44"/>
      <c r="BMK230" s="44"/>
      <c r="BML230" s="44"/>
      <c r="BMM230" s="44"/>
      <c r="BMN230" s="44"/>
      <c r="BMO230" s="44"/>
      <c r="BMP230" s="44"/>
      <c r="BMQ230" s="44"/>
      <c r="BMR230" s="44"/>
      <c r="BMS230" s="44"/>
      <c r="BMT230" s="44"/>
      <c r="BMU230" s="44"/>
      <c r="BMV230" s="44"/>
      <c r="BMW230" s="44"/>
      <c r="BMX230" s="44"/>
      <c r="BMY230" s="44"/>
      <c r="BMZ230" s="44"/>
      <c r="BNA230" s="44"/>
      <c r="BNB230" s="44"/>
      <c r="BNC230" s="44"/>
      <c r="BND230" s="44"/>
      <c r="BNE230" s="44"/>
      <c r="BNF230" s="44"/>
      <c r="BNG230" s="44"/>
      <c r="BNH230" s="44"/>
      <c r="BNI230" s="44"/>
      <c r="BNJ230" s="44"/>
      <c r="BNK230" s="44"/>
      <c r="BNL230" s="44"/>
      <c r="BNM230" s="44"/>
      <c r="BNN230" s="44"/>
      <c r="BNO230" s="44"/>
      <c r="BNP230" s="44"/>
      <c r="BNQ230" s="44"/>
      <c r="BNR230" s="44"/>
      <c r="BNS230" s="44"/>
      <c r="BNT230" s="44"/>
      <c r="BNU230" s="44"/>
      <c r="BNV230" s="44"/>
      <c r="BNW230" s="44"/>
      <c r="BNX230" s="44"/>
      <c r="BNY230" s="44"/>
      <c r="BNZ230" s="44"/>
      <c r="BOA230" s="44"/>
      <c r="BOB230" s="44"/>
      <c r="BOC230" s="44"/>
      <c r="BOD230" s="44"/>
      <c r="BOE230" s="44"/>
      <c r="BOF230" s="44"/>
      <c r="BOG230" s="44"/>
      <c r="BOH230" s="44"/>
      <c r="BOI230" s="44"/>
      <c r="BOJ230" s="44"/>
      <c r="BOK230" s="44"/>
      <c r="BOL230" s="44"/>
      <c r="BOM230" s="44"/>
      <c r="BON230" s="44"/>
      <c r="BOO230" s="44"/>
      <c r="BOP230" s="44"/>
      <c r="BOQ230" s="44"/>
      <c r="BOR230" s="44"/>
      <c r="BOS230" s="44"/>
      <c r="BOT230" s="44"/>
      <c r="BOU230" s="44"/>
      <c r="BOV230" s="44"/>
      <c r="BOW230" s="44"/>
      <c r="BOX230" s="44"/>
      <c r="BOY230" s="44"/>
      <c r="BOZ230" s="44"/>
      <c r="BPA230" s="44"/>
      <c r="BPB230" s="44"/>
      <c r="BPC230" s="44"/>
      <c r="BPD230" s="44"/>
      <c r="BPE230" s="44"/>
      <c r="BPF230" s="44"/>
      <c r="BPG230" s="44"/>
      <c r="BPH230" s="44"/>
      <c r="BPI230" s="44"/>
      <c r="BPJ230" s="44"/>
      <c r="BPK230" s="44"/>
      <c r="BPL230" s="44"/>
      <c r="BPM230" s="44"/>
      <c r="BPN230" s="44"/>
      <c r="BPO230" s="44"/>
      <c r="BPP230" s="44"/>
      <c r="BPQ230" s="44"/>
      <c r="BPR230" s="44"/>
      <c r="BPS230" s="44"/>
      <c r="BPT230" s="44"/>
      <c r="BPU230" s="44"/>
      <c r="BPV230" s="44"/>
      <c r="BPW230" s="44"/>
      <c r="BPX230" s="44"/>
      <c r="BPY230" s="44"/>
      <c r="BPZ230" s="44"/>
      <c r="BQA230" s="44"/>
      <c r="BQB230" s="44"/>
      <c r="BQC230" s="44"/>
      <c r="BQD230" s="44"/>
      <c r="BQE230" s="44"/>
      <c r="BQF230" s="44"/>
      <c r="BQG230" s="44"/>
      <c r="BQH230" s="44"/>
      <c r="BQI230" s="44"/>
      <c r="BQJ230" s="44"/>
      <c r="BQK230" s="44"/>
      <c r="BQL230" s="44"/>
      <c r="BQM230" s="44"/>
      <c r="BQN230" s="44"/>
      <c r="BQO230" s="44"/>
      <c r="BQP230" s="44"/>
      <c r="BQQ230" s="44"/>
      <c r="BQR230" s="44"/>
      <c r="BQS230" s="44"/>
      <c r="BQT230" s="44"/>
      <c r="BQU230" s="44"/>
      <c r="BQV230" s="44"/>
      <c r="BQW230" s="44"/>
      <c r="BQX230" s="44"/>
      <c r="BQY230" s="44"/>
      <c r="BQZ230" s="44"/>
      <c r="BRA230" s="44"/>
      <c r="BRB230" s="44"/>
      <c r="BRC230" s="44"/>
      <c r="BRD230" s="44"/>
      <c r="BRE230" s="44"/>
      <c r="BRF230" s="44"/>
      <c r="BRG230" s="44"/>
      <c r="BRH230" s="44"/>
      <c r="BRI230" s="44"/>
      <c r="BRJ230" s="44"/>
      <c r="BRK230" s="44"/>
      <c r="BRL230" s="44"/>
      <c r="BRM230" s="44"/>
      <c r="BRN230" s="44"/>
      <c r="BRO230" s="44"/>
      <c r="BRP230" s="44"/>
      <c r="BRQ230" s="44"/>
      <c r="BRR230" s="44"/>
      <c r="BRS230" s="44"/>
      <c r="BRT230" s="44"/>
      <c r="BRU230" s="44"/>
      <c r="BRV230" s="44"/>
      <c r="BRW230" s="44"/>
      <c r="BRX230" s="44"/>
      <c r="BRY230" s="44"/>
      <c r="BRZ230" s="44"/>
      <c r="BSA230" s="44"/>
      <c r="BSB230" s="44"/>
      <c r="BSC230" s="44"/>
      <c r="BSD230" s="44"/>
      <c r="BSE230" s="44"/>
      <c r="BSF230" s="44"/>
      <c r="BSG230" s="44"/>
      <c r="BSH230" s="44"/>
      <c r="BSI230" s="44"/>
      <c r="BSJ230" s="44"/>
      <c r="BSK230" s="44"/>
      <c r="BSL230" s="44"/>
      <c r="BSM230" s="44"/>
      <c r="BSN230" s="44"/>
      <c r="BSO230" s="44"/>
      <c r="BSP230" s="44"/>
      <c r="BSQ230" s="44"/>
      <c r="BSR230" s="44"/>
      <c r="BSS230" s="44"/>
      <c r="BST230" s="44"/>
      <c r="BSU230" s="44"/>
      <c r="BSV230" s="44"/>
      <c r="BSW230" s="44"/>
      <c r="BSX230" s="44"/>
      <c r="BSY230" s="44"/>
      <c r="BSZ230" s="44"/>
      <c r="BTA230" s="44"/>
      <c r="BTB230" s="44"/>
      <c r="BTC230" s="44"/>
      <c r="BTD230" s="44"/>
      <c r="BTE230" s="44"/>
      <c r="BTF230" s="44"/>
      <c r="BTG230" s="44"/>
      <c r="BTH230" s="44"/>
      <c r="BTI230" s="44"/>
      <c r="BTJ230" s="44"/>
      <c r="BTK230" s="44"/>
      <c r="BTL230" s="44"/>
      <c r="BTM230" s="44"/>
      <c r="BTN230" s="44"/>
      <c r="BTO230" s="44"/>
      <c r="BTP230" s="44"/>
      <c r="BTQ230" s="44"/>
      <c r="BTR230" s="44"/>
      <c r="BTS230" s="44"/>
      <c r="BTT230" s="44"/>
      <c r="BTU230" s="44"/>
      <c r="BTV230" s="44"/>
      <c r="BTW230" s="44"/>
      <c r="BTX230" s="44"/>
      <c r="BTY230" s="44"/>
      <c r="BTZ230" s="44"/>
      <c r="BUA230" s="44"/>
      <c r="BUB230" s="44"/>
      <c r="BUC230" s="44"/>
      <c r="BUD230" s="44"/>
      <c r="BUE230" s="44"/>
      <c r="BUF230" s="44"/>
      <c r="BUG230" s="44"/>
      <c r="BUH230" s="44"/>
      <c r="BUI230" s="44"/>
      <c r="BUJ230" s="44"/>
      <c r="BUK230" s="44"/>
      <c r="BUL230" s="44"/>
      <c r="BUM230" s="44"/>
      <c r="BUN230" s="44"/>
      <c r="BUO230" s="44"/>
      <c r="BUP230" s="44"/>
      <c r="BUQ230" s="44"/>
      <c r="BUR230" s="44"/>
      <c r="BUS230" s="44"/>
      <c r="BUT230" s="44"/>
      <c r="BUU230" s="44"/>
      <c r="BUV230" s="44"/>
      <c r="BUW230" s="44"/>
      <c r="BUX230" s="44"/>
      <c r="BUY230" s="44"/>
      <c r="BUZ230" s="44"/>
      <c r="BVA230" s="44"/>
      <c r="BVB230" s="44"/>
      <c r="BVC230" s="44"/>
      <c r="BVD230" s="44"/>
      <c r="BVE230" s="44"/>
      <c r="BVF230" s="44"/>
      <c r="BVG230" s="44"/>
      <c r="BVH230" s="44"/>
      <c r="BVI230" s="44"/>
      <c r="BVJ230" s="44"/>
      <c r="BVK230" s="44"/>
      <c r="BVL230" s="44"/>
      <c r="BVM230" s="44"/>
      <c r="BVN230" s="44"/>
      <c r="BVO230" s="44"/>
      <c r="BVP230" s="44"/>
      <c r="BVQ230" s="44"/>
      <c r="BVR230" s="44"/>
      <c r="BVS230" s="44"/>
      <c r="BVT230" s="44"/>
      <c r="BVU230" s="44"/>
      <c r="BVV230" s="44"/>
      <c r="BVW230" s="44"/>
      <c r="BVX230" s="44"/>
      <c r="BVY230" s="44"/>
      <c r="BVZ230" s="44"/>
      <c r="BWA230" s="44"/>
      <c r="BWB230" s="44"/>
      <c r="BWC230" s="44"/>
      <c r="BWD230" s="44"/>
      <c r="BWE230" s="44"/>
      <c r="BWF230" s="44"/>
      <c r="BWG230" s="44"/>
      <c r="BWH230" s="44"/>
      <c r="BWI230" s="44"/>
      <c r="BWJ230" s="44"/>
      <c r="BWK230" s="44"/>
      <c r="BWL230" s="44"/>
      <c r="BWM230" s="44"/>
      <c r="BWN230" s="44"/>
      <c r="BWO230" s="44"/>
      <c r="BWP230" s="44"/>
      <c r="BWQ230" s="44"/>
      <c r="BWR230" s="44"/>
      <c r="BWS230" s="44"/>
      <c r="BWT230" s="44"/>
      <c r="BWU230" s="44"/>
      <c r="BWV230" s="44"/>
      <c r="BWW230" s="44"/>
      <c r="BWX230" s="44"/>
      <c r="BWY230" s="44"/>
      <c r="BWZ230" s="44"/>
      <c r="BXA230" s="44"/>
      <c r="BXB230" s="44"/>
      <c r="BXC230" s="44"/>
      <c r="BXD230" s="44"/>
      <c r="BXE230" s="44"/>
      <c r="BXF230" s="44"/>
      <c r="BXG230" s="44"/>
      <c r="BXH230" s="44"/>
      <c r="BXI230" s="44"/>
      <c r="BXJ230" s="44"/>
      <c r="BXK230" s="44"/>
      <c r="BXL230" s="44"/>
      <c r="BXM230" s="44"/>
      <c r="BXN230" s="44"/>
      <c r="BXO230" s="44"/>
      <c r="BXP230" s="44"/>
      <c r="BXQ230" s="44"/>
      <c r="BXR230" s="44"/>
      <c r="BXS230" s="44"/>
      <c r="BXT230" s="44"/>
      <c r="BXU230" s="44"/>
      <c r="BXV230" s="44"/>
      <c r="BXW230" s="44"/>
      <c r="BXX230" s="44"/>
      <c r="BXY230" s="44"/>
      <c r="BXZ230" s="44"/>
      <c r="BYA230" s="44"/>
      <c r="BYB230" s="44"/>
      <c r="BYC230" s="44"/>
      <c r="BYD230" s="44"/>
      <c r="BYE230" s="44"/>
      <c r="BYF230" s="44"/>
      <c r="BYG230" s="44"/>
      <c r="BYH230" s="44"/>
      <c r="BYI230" s="44"/>
      <c r="BYJ230" s="44"/>
      <c r="BYK230" s="44"/>
      <c r="BYL230" s="44"/>
      <c r="BYM230" s="44"/>
      <c r="BYN230" s="44"/>
      <c r="BYO230" s="44"/>
      <c r="BYP230" s="44"/>
      <c r="BYQ230" s="44"/>
      <c r="BYR230" s="44"/>
      <c r="BYS230" s="44"/>
      <c r="BYT230" s="44"/>
      <c r="BYU230" s="44"/>
      <c r="BYV230" s="44"/>
      <c r="BYW230" s="44"/>
      <c r="BYX230" s="44"/>
      <c r="BYY230" s="44"/>
      <c r="BYZ230" s="44"/>
      <c r="BZA230" s="44"/>
      <c r="BZB230" s="44"/>
      <c r="BZC230" s="44"/>
      <c r="BZD230" s="44"/>
      <c r="BZE230" s="44"/>
      <c r="BZF230" s="44"/>
      <c r="BZG230" s="44"/>
      <c r="BZH230" s="44"/>
      <c r="BZI230" s="44"/>
      <c r="BZJ230" s="44"/>
      <c r="BZK230" s="44"/>
      <c r="BZL230" s="44"/>
      <c r="BZM230" s="44"/>
      <c r="BZN230" s="44"/>
      <c r="BZO230" s="44"/>
      <c r="BZP230" s="44"/>
      <c r="BZQ230" s="44"/>
      <c r="BZR230" s="44"/>
      <c r="BZS230" s="44"/>
      <c r="BZT230" s="44"/>
      <c r="BZU230" s="44"/>
      <c r="BZV230" s="44"/>
      <c r="BZW230" s="44"/>
      <c r="BZX230" s="44"/>
      <c r="BZY230" s="44"/>
      <c r="BZZ230" s="44"/>
      <c r="CAA230" s="44"/>
      <c r="CAB230" s="44"/>
      <c r="CAC230" s="44"/>
      <c r="CAD230" s="44"/>
      <c r="CAE230" s="44"/>
      <c r="CAF230" s="44"/>
      <c r="CAG230" s="44"/>
      <c r="CAH230" s="44"/>
      <c r="CAI230" s="44"/>
      <c r="CAJ230" s="44"/>
      <c r="CAK230" s="44"/>
      <c r="CAL230" s="44"/>
      <c r="CAM230" s="44"/>
      <c r="CAN230" s="44"/>
      <c r="CAO230" s="44"/>
      <c r="CAP230" s="44"/>
      <c r="CAQ230" s="44"/>
      <c r="CAR230" s="44"/>
      <c r="CAS230" s="44"/>
      <c r="CAT230" s="44"/>
      <c r="CAU230" s="44"/>
      <c r="CAV230" s="44"/>
      <c r="CAW230" s="44"/>
      <c r="CAX230" s="44"/>
      <c r="CAY230" s="44"/>
      <c r="CAZ230" s="44"/>
      <c r="CBA230" s="44"/>
      <c r="CBB230" s="44"/>
      <c r="CBC230" s="44"/>
      <c r="CBD230" s="44"/>
      <c r="CBE230" s="44"/>
      <c r="CBF230" s="44"/>
      <c r="CBG230" s="44"/>
      <c r="CBH230" s="44"/>
      <c r="CBI230" s="44"/>
      <c r="CBJ230" s="44"/>
      <c r="CBK230" s="44"/>
      <c r="CBL230" s="44"/>
      <c r="CBM230" s="44"/>
      <c r="CBN230" s="44"/>
      <c r="CBO230" s="44"/>
      <c r="CBP230" s="44"/>
      <c r="CBQ230" s="44"/>
      <c r="CBR230" s="44"/>
      <c r="CBS230" s="44"/>
      <c r="CBT230" s="44"/>
      <c r="CBU230" s="44"/>
      <c r="CBV230" s="44"/>
      <c r="CBW230" s="44"/>
      <c r="CBX230" s="44"/>
      <c r="CBY230" s="44"/>
      <c r="CBZ230" s="44"/>
      <c r="CCA230" s="44"/>
      <c r="CCB230" s="44"/>
      <c r="CCC230" s="44"/>
      <c r="CCD230" s="44"/>
      <c r="CCE230" s="44"/>
      <c r="CCF230" s="44"/>
      <c r="CCG230" s="44"/>
      <c r="CCH230" s="44"/>
      <c r="CCI230" s="44"/>
      <c r="CCJ230" s="44"/>
      <c r="CCK230" s="44"/>
      <c r="CCL230" s="44"/>
      <c r="CCM230" s="44"/>
      <c r="CCN230" s="44"/>
      <c r="CCO230" s="44"/>
      <c r="CCP230" s="44"/>
      <c r="CCQ230" s="44"/>
      <c r="CCR230" s="44"/>
      <c r="CCS230" s="44"/>
      <c r="CCT230" s="44"/>
      <c r="CCU230" s="44"/>
      <c r="CCV230" s="44"/>
      <c r="CCW230" s="44"/>
      <c r="CCX230" s="44"/>
      <c r="CCY230" s="44"/>
      <c r="CCZ230" s="44"/>
      <c r="CDA230" s="44"/>
      <c r="CDB230" s="44"/>
      <c r="CDC230" s="44"/>
      <c r="CDD230" s="44"/>
      <c r="CDE230" s="44"/>
      <c r="CDF230" s="44"/>
      <c r="CDG230" s="44"/>
      <c r="CDH230" s="44"/>
      <c r="CDI230" s="44"/>
      <c r="CDJ230" s="44"/>
      <c r="CDK230" s="44"/>
      <c r="CDL230" s="44"/>
      <c r="CDM230" s="44"/>
      <c r="CDN230" s="44"/>
      <c r="CDO230" s="44"/>
      <c r="CDP230" s="44"/>
      <c r="CDQ230" s="44"/>
      <c r="CDR230" s="44"/>
      <c r="CDS230" s="44"/>
      <c r="CDT230" s="44"/>
      <c r="CDU230" s="44"/>
      <c r="CDV230" s="44"/>
      <c r="CDW230" s="44"/>
      <c r="CDX230" s="44"/>
      <c r="CDY230" s="44"/>
      <c r="CDZ230" s="44"/>
      <c r="CEA230" s="44"/>
      <c r="CEB230" s="44"/>
      <c r="CEC230" s="44"/>
      <c r="CED230" s="44"/>
      <c r="CEE230" s="44"/>
      <c r="CEF230" s="44"/>
      <c r="CEG230" s="44"/>
      <c r="CEH230" s="44"/>
      <c r="CEI230" s="44"/>
      <c r="CEJ230" s="44"/>
      <c r="CEK230" s="44"/>
      <c r="CEL230" s="44"/>
      <c r="CEM230" s="44"/>
      <c r="CEN230" s="44"/>
      <c r="CEO230" s="44"/>
      <c r="CEP230" s="44"/>
      <c r="CEQ230" s="44"/>
      <c r="CER230" s="44"/>
      <c r="CES230" s="44"/>
      <c r="CET230" s="44"/>
      <c r="CEU230" s="44"/>
      <c r="CEV230" s="44"/>
      <c r="CEW230" s="44"/>
      <c r="CEX230" s="44"/>
      <c r="CEY230" s="44"/>
      <c r="CEZ230" s="44"/>
      <c r="CFA230" s="44"/>
      <c r="CFB230" s="44"/>
      <c r="CFC230" s="44"/>
      <c r="CFD230" s="44"/>
      <c r="CFE230" s="44"/>
      <c r="CFF230" s="44"/>
      <c r="CFG230" s="44"/>
      <c r="CFH230" s="44"/>
      <c r="CFI230" s="44"/>
      <c r="CFJ230" s="44"/>
      <c r="CFK230" s="44"/>
      <c r="CFL230" s="44"/>
      <c r="CFM230" s="44"/>
      <c r="CFN230" s="44"/>
      <c r="CFO230" s="44"/>
      <c r="CFP230" s="44"/>
      <c r="CFQ230" s="44"/>
      <c r="CFR230" s="44"/>
      <c r="CFS230" s="44"/>
      <c r="CFT230" s="44"/>
      <c r="CFU230" s="44"/>
      <c r="CFV230" s="44"/>
      <c r="CFW230" s="44"/>
      <c r="CFX230" s="44"/>
      <c r="CFY230" s="44"/>
      <c r="CFZ230" s="44"/>
      <c r="CGA230" s="44"/>
      <c r="CGB230" s="44"/>
      <c r="CGC230" s="44"/>
      <c r="CGD230" s="44"/>
      <c r="CGE230" s="44"/>
      <c r="CGF230" s="44"/>
      <c r="CGG230" s="44"/>
      <c r="CGH230" s="44"/>
      <c r="CGI230" s="44"/>
      <c r="CGJ230" s="44"/>
      <c r="CGK230" s="44"/>
      <c r="CGL230" s="44"/>
      <c r="CGM230" s="44"/>
      <c r="CGN230" s="44"/>
      <c r="CGO230" s="44"/>
      <c r="CGP230" s="44"/>
      <c r="CGQ230" s="44"/>
      <c r="CGR230" s="44"/>
      <c r="CGS230" s="44"/>
      <c r="CGT230" s="44"/>
      <c r="CGU230" s="44"/>
      <c r="CGV230" s="44"/>
      <c r="CGW230" s="44"/>
      <c r="CGX230" s="44"/>
      <c r="CGY230" s="44"/>
      <c r="CGZ230" s="44"/>
      <c r="CHA230" s="44"/>
      <c r="CHB230" s="44"/>
      <c r="CHC230" s="44"/>
      <c r="CHD230" s="44"/>
      <c r="CHE230" s="44"/>
      <c r="CHF230" s="44"/>
      <c r="CHG230" s="44"/>
      <c r="CHH230" s="44"/>
      <c r="CHI230" s="44"/>
      <c r="CHJ230" s="44"/>
      <c r="CHK230" s="44"/>
      <c r="CHL230" s="44"/>
      <c r="CHM230" s="44"/>
      <c r="CHN230" s="44"/>
      <c r="CHO230" s="44"/>
      <c r="CHP230" s="44"/>
      <c r="CHQ230" s="44"/>
      <c r="CHR230" s="44"/>
      <c r="CHS230" s="44"/>
      <c r="CHT230" s="44"/>
      <c r="CHU230" s="44"/>
      <c r="CHV230" s="44"/>
      <c r="CHW230" s="44"/>
      <c r="CHX230" s="44"/>
      <c r="CHY230" s="44"/>
      <c r="CHZ230" s="44"/>
      <c r="CIA230" s="44"/>
      <c r="CIB230" s="44"/>
      <c r="CIC230" s="44"/>
      <c r="CID230" s="44"/>
      <c r="CIE230" s="44"/>
      <c r="CIF230" s="44"/>
      <c r="CIG230" s="44"/>
      <c r="CIH230" s="44"/>
      <c r="CII230" s="44"/>
      <c r="CIJ230" s="44"/>
      <c r="CIK230" s="44"/>
      <c r="CIL230" s="44"/>
      <c r="CIM230" s="44"/>
      <c r="CIN230" s="44"/>
      <c r="CIO230" s="44"/>
      <c r="CIP230" s="44"/>
      <c r="CIQ230" s="44"/>
      <c r="CIR230" s="44"/>
      <c r="CIS230" s="44"/>
      <c r="CIT230" s="44"/>
      <c r="CIU230" s="44"/>
      <c r="CIV230" s="44"/>
      <c r="CIW230" s="44"/>
      <c r="CIX230" s="44"/>
      <c r="CIY230" s="44"/>
      <c r="CIZ230" s="44"/>
      <c r="CJA230" s="44"/>
      <c r="CJB230" s="44"/>
      <c r="CJC230" s="44"/>
      <c r="CJD230" s="44"/>
      <c r="CJE230" s="44"/>
      <c r="CJF230" s="44"/>
      <c r="CJG230" s="44"/>
      <c r="CJH230" s="44"/>
      <c r="CJI230" s="44"/>
      <c r="CJJ230" s="44"/>
      <c r="CJK230" s="44"/>
      <c r="CJL230" s="44"/>
      <c r="CJM230" s="44"/>
      <c r="CJN230" s="44"/>
      <c r="CJO230" s="44"/>
      <c r="CJP230" s="44"/>
      <c r="CJQ230" s="44"/>
      <c r="CJR230" s="44"/>
      <c r="CJS230" s="44"/>
      <c r="CJT230" s="44"/>
      <c r="CJU230" s="44"/>
      <c r="CJV230" s="44"/>
      <c r="CJW230" s="44"/>
      <c r="CJX230" s="44"/>
      <c r="CJY230" s="44"/>
      <c r="CJZ230" s="44"/>
      <c r="CKA230" s="44"/>
      <c r="CKB230" s="44"/>
      <c r="CKC230" s="44"/>
      <c r="CKD230" s="44"/>
      <c r="CKE230" s="44"/>
      <c r="CKF230" s="44"/>
      <c r="CKG230" s="44"/>
      <c r="CKH230" s="44"/>
      <c r="CKI230" s="44"/>
      <c r="CKJ230" s="44"/>
      <c r="CKK230" s="44"/>
      <c r="CKL230" s="44"/>
      <c r="CKM230" s="44"/>
      <c r="CKN230" s="44"/>
      <c r="CKO230" s="44"/>
      <c r="CKP230" s="44"/>
      <c r="CKQ230" s="44"/>
      <c r="CKR230" s="44"/>
      <c r="CKS230" s="44"/>
      <c r="CKT230" s="44"/>
      <c r="CKU230" s="44"/>
      <c r="CKV230" s="44"/>
      <c r="CKW230" s="44"/>
      <c r="CKX230" s="44"/>
      <c r="CKY230" s="44"/>
      <c r="CKZ230" s="44"/>
      <c r="CLA230" s="44"/>
      <c r="CLB230" s="44"/>
      <c r="CLC230" s="44"/>
      <c r="CLD230" s="44"/>
      <c r="CLE230" s="44"/>
      <c r="CLF230" s="44"/>
      <c r="CLG230" s="44"/>
      <c r="CLH230" s="44"/>
      <c r="CLI230" s="44"/>
      <c r="CLJ230" s="44"/>
      <c r="CLK230" s="44"/>
      <c r="CLL230" s="44"/>
      <c r="CLM230" s="44"/>
      <c r="CLN230" s="44"/>
      <c r="CLO230" s="44"/>
      <c r="CLP230" s="44"/>
      <c r="CLQ230" s="44"/>
      <c r="CLR230" s="44"/>
      <c r="CLS230" s="44"/>
      <c r="CLT230" s="44"/>
      <c r="CLU230" s="44"/>
      <c r="CLV230" s="44"/>
      <c r="CLW230" s="44"/>
      <c r="CLX230" s="44"/>
      <c r="CLY230" s="44"/>
      <c r="CLZ230" s="44"/>
      <c r="CMA230" s="44"/>
      <c r="CMB230" s="44"/>
      <c r="CMC230" s="44"/>
      <c r="CMD230" s="44"/>
      <c r="CME230" s="44"/>
      <c r="CMF230" s="44"/>
      <c r="CMG230" s="44"/>
      <c r="CMH230" s="44"/>
      <c r="CMI230" s="44"/>
      <c r="CMJ230" s="44"/>
      <c r="CMK230" s="44"/>
      <c r="CML230" s="44"/>
      <c r="CMM230" s="44"/>
      <c r="CMN230" s="44"/>
      <c r="CMO230" s="44"/>
      <c r="CMP230" s="44"/>
      <c r="CMQ230" s="44"/>
      <c r="CMR230" s="44"/>
      <c r="CMS230" s="44"/>
      <c r="CMT230" s="44"/>
      <c r="CMU230" s="44"/>
      <c r="CMV230" s="44"/>
      <c r="CMW230" s="44"/>
      <c r="CMX230" s="44"/>
      <c r="CMY230" s="44"/>
      <c r="CMZ230" s="44"/>
      <c r="CNA230" s="44"/>
      <c r="CNB230" s="44"/>
      <c r="CNC230" s="44"/>
      <c r="CND230" s="44"/>
      <c r="CNE230" s="44"/>
      <c r="CNF230" s="44"/>
      <c r="CNG230" s="44"/>
      <c r="CNH230" s="44"/>
      <c r="CNI230" s="44"/>
      <c r="CNJ230" s="44"/>
      <c r="CNK230" s="44"/>
      <c r="CNL230" s="44"/>
      <c r="CNM230" s="44"/>
      <c r="CNN230" s="44"/>
      <c r="CNO230" s="44"/>
      <c r="CNP230" s="44"/>
      <c r="CNQ230" s="44"/>
      <c r="CNR230" s="44"/>
      <c r="CNS230" s="44"/>
      <c r="CNT230" s="44"/>
      <c r="CNU230" s="44"/>
      <c r="CNV230" s="44"/>
      <c r="CNW230" s="44"/>
      <c r="CNX230" s="44"/>
      <c r="CNY230" s="44"/>
      <c r="CNZ230" s="44"/>
      <c r="COA230" s="44"/>
      <c r="COB230" s="44"/>
      <c r="COC230" s="44"/>
      <c r="COD230" s="44"/>
      <c r="COE230" s="44"/>
      <c r="COF230" s="44"/>
      <c r="COG230" s="44"/>
      <c r="COH230" s="44"/>
      <c r="COI230" s="44"/>
      <c r="COJ230" s="44"/>
      <c r="COK230" s="44"/>
      <c r="COL230" s="44"/>
      <c r="COM230" s="44"/>
      <c r="CON230" s="44"/>
      <c r="COO230" s="44"/>
      <c r="COP230" s="44"/>
      <c r="COQ230" s="44"/>
      <c r="COR230" s="44"/>
      <c r="COS230" s="44"/>
      <c r="COT230" s="44"/>
      <c r="COU230" s="44"/>
      <c r="COV230" s="44"/>
      <c r="COW230" s="44"/>
      <c r="COX230" s="44"/>
      <c r="COY230" s="44"/>
      <c r="COZ230" s="44"/>
      <c r="CPA230" s="44"/>
      <c r="CPB230" s="44"/>
      <c r="CPC230" s="44"/>
      <c r="CPD230" s="44"/>
      <c r="CPE230" s="44"/>
      <c r="CPF230" s="44"/>
      <c r="CPG230" s="44"/>
      <c r="CPH230" s="44"/>
      <c r="CPI230" s="44"/>
      <c r="CPJ230" s="44"/>
      <c r="CPK230" s="44"/>
      <c r="CPL230" s="44"/>
      <c r="CPM230" s="44"/>
      <c r="CPN230" s="44"/>
      <c r="CPO230" s="44"/>
      <c r="CPP230" s="44"/>
      <c r="CPQ230" s="44"/>
      <c r="CPR230" s="44"/>
      <c r="CPS230" s="44"/>
      <c r="CPT230" s="44"/>
      <c r="CPU230" s="44"/>
      <c r="CPV230" s="44"/>
      <c r="CPW230" s="44"/>
      <c r="CPX230" s="44"/>
      <c r="CPY230" s="44"/>
      <c r="CPZ230" s="44"/>
      <c r="CQA230" s="44"/>
      <c r="CQB230" s="44"/>
      <c r="CQC230" s="44"/>
      <c r="CQD230" s="44"/>
      <c r="CQE230" s="44"/>
      <c r="CQF230" s="44"/>
      <c r="CQG230" s="44"/>
      <c r="CQH230" s="44"/>
      <c r="CQI230" s="44"/>
      <c r="CQJ230" s="44"/>
      <c r="CQK230" s="44"/>
      <c r="CQL230" s="44"/>
      <c r="CQM230" s="44"/>
      <c r="CQN230" s="44"/>
      <c r="CQO230" s="44"/>
      <c r="CQP230" s="44"/>
      <c r="CQQ230" s="44"/>
      <c r="CQR230" s="44"/>
      <c r="CQS230" s="44"/>
      <c r="CQT230" s="44"/>
      <c r="CQU230" s="44"/>
      <c r="CQV230" s="44"/>
      <c r="CQW230" s="44"/>
      <c r="CQX230" s="44"/>
      <c r="CQY230" s="44"/>
      <c r="CQZ230" s="44"/>
      <c r="CRA230" s="44"/>
      <c r="CRB230" s="44"/>
      <c r="CRC230" s="44"/>
      <c r="CRD230" s="44"/>
      <c r="CRE230" s="44"/>
      <c r="CRF230" s="44"/>
      <c r="CRG230" s="44"/>
      <c r="CRH230" s="44"/>
      <c r="CRI230" s="44"/>
      <c r="CRJ230" s="44"/>
      <c r="CRK230" s="44"/>
      <c r="CRL230" s="44"/>
      <c r="CRM230" s="44"/>
      <c r="CRN230" s="44"/>
      <c r="CRO230" s="44"/>
      <c r="CRP230" s="44"/>
      <c r="CRQ230" s="44"/>
      <c r="CRR230" s="44"/>
      <c r="CRS230" s="44"/>
      <c r="CRT230" s="44"/>
      <c r="CRU230" s="44"/>
      <c r="CRV230" s="44"/>
      <c r="CRW230" s="44"/>
      <c r="CRX230" s="44"/>
      <c r="CRY230" s="44"/>
      <c r="CRZ230" s="44"/>
      <c r="CSA230" s="44"/>
      <c r="CSB230" s="44"/>
      <c r="CSC230" s="44"/>
      <c r="CSD230" s="44"/>
      <c r="CSE230" s="44"/>
      <c r="CSF230" s="44"/>
      <c r="CSG230" s="44"/>
      <c r="CSH230" s="44"/>
      <c r="CSI230" s="44"/>
      <c r="CSJ230" s="44"/>
      <c r="CSK230" s="44"/>
      <c r="CSL230" s="44"/>
      <c r="CSM230" s="44"/>
      <c r="CSN230" s="44"/>
      <c r="CSO230" s="44"/>
      <c r="CSP230" s="44"/>
      <c r="CSQ230" s="44"/>
      <c r="CSR230" s="44"/>
      <c r="CSS230" s="44"/>
      <c r="CST230" s="44"/>
      <c r="CSU230" s="44"/>
      <c r="CSV230" s="44"/>
      <c r="CSW230" s="44"/>
      <c r="CSX230" s="44"/>
      <c r="CSY230" s="44"/>
      <c r="CSZ230" s="44"/>
      <c r="CTA230" s="44"/>
      <c r="CTB230" s="44"/>
      <c r="CTC230" s="44"/>
      <c r="CTD230" s="44"/>
      <c r="CTE230" s="44"/>
      <c r="CTF230" s="44"/>
      <c r="CTG230" s="44"/>
      <c r="CTH230" s="44"/>
      <c r="CTI230" s="44"/>
      <c r="CTJ230" s="44"/>
      <c r="CTK230" s="44"/>
      <c r="CTL230" s="44"/>
      <c r="CTM230" s="44"/>
      <c r="CTN230" s="44"/>
      <c r="CTO230" s="44"/>
      <c r="CTP230" s="44"/>
      <c r="CTQ230" s="44"/>
      <c r="CTR230" s="44"/>
      <c r="CTS230" s="44"/>
      <c r="CTT230" s="44"/>
      <c r="CTU230" s="44"/>
      <c r="CTV230" s="44"/>
      <c r="CTW230" s="44"/>
      <c r="CTX230" s="44"/>
      <c r="CTY230" s="44"/>
      <c r="CTZ230" s="44"/>
      <c r="CUA230" s="44"/>
      <c r="CUB230" s="44"/>
      <c r="CUC230" s="44"/>
      <c r="CUD230" s="44"/>
      <c r="CUE230" s="44"/>
      <c r="CUF230" s="44"/>
      <c r="CUG230" s="44"/>
      <c r="CUH230" s="44"/>
      <c r="CUI230" s="44"/>
      <c r="CUJ230" s="44"/>
      <c r="CUK230" s="44"/>
      <c r="CUL230" s="44"/>
      <c r="CUM230" s="44"/>
      <c r="CUN230" s="44"/>
      <c r="CUO230" s="44"/>
      <c r="CUP230" s="44"/>
      <c r="CUQ230" s="44"/>
      <c r="CUR230" s="44"/>
      <c r="CUS230" s="44"/>
      <c r="CUT230" s="44"/>
      <c r="CUU230" s="44"/>
      <c r="CUV230" s="44"/>
      <c r="CUW230" s="44"/>
      <c r="CUX230" s="44"/>
      <c r="CUY230" s="44"/>
      <c r="CUZ230" s="44"/>
      <c r="CVA230" s="44"/>
      <c r="CVB230" s="44"/>
      <c r="CVC230" s="44"/>
      <c r="CVD230" s="44"/>
      <c r="CVE230" s="44"/>
      <c r="CVF230" s="44"/>
      <c r="CVG230" s="44"/>
      <c r="CVH230" s="44"/>
      <c r="CVI230" s="44"/>
      <c r="CVJ230" s="44"/>
      <c r="CVK230" s="44"/>
      <c r="CVL230" s="44"/>
      <c r="CVM230" s="44"/>
      <c r="CVN230" s="44"/>
      <c r="CVO230" s="44"/>
      <c r="CVP230" s="44"/>
      <c r="CVQ230" s="44"/>
      <c r="CVR230" s="44"/>
      <c r="CVS230" s="44"/>
      <c r="CVT230" s="44"/>
      <c r="CVU230" s="44"/>
      <c r="CVV230" s="44"/>
      <c r="CVW230" s="44"/>
      <c r="CVX230" s="44"/>
      <c r="CVY230" s="44"/>
      <c r="CVZ230" s="44"/>
      <c r="CWA230" s="44"/>
      <c r="CWB230" s="44"/>
      <c r="CWC230" s="44"/>
      <c r="CWD230" s="44"/>
      <c r="CWE230" s="44"/>
      <c r="CWF230" s="44"/>
      <c r="CWG230" s="44"/>
      <c r="CWH230" s="44"/>
      <c r="CWI230" s="44"/>
      <c r="CWJ230" s="44"/>
      <c r="CWK230" s="44"/>
      <c r="CWL230" s="44"/>
      <c r="CWM230" s="44"/>
      <c r="CWN230" s="44"/>
      <c r="CWO230" s="44"/>
      <c r="CWP230" s="44"/>
      <c r="CWQ230" s="44"/>
      <c r="CWR230" s="44"/>
      <c r="CWS230" s="44"/>
      <c r="CWT230" s="44"/>
      <c r="CWU230" s="44"/>
      <c r="CWV230" s="44"/>
      <c r="CWW230" s="44"/>
      <c r="CWX230" s="44"/>
      <c r="CWY230" s="44"/>
      <c r="CWZ230" s="44"/>
      <c r="CXA230" s="44"/>
      <c r="CXB230" s="44"/>
      <c r="CXC230" s="44"/>
      <c r="CXD230" s="44"/>
      <c r="CXE230" s="44"/>
      <c r="CXF230" s="44"/>
      <c r="CXG230" s="44"/>
      <c r="CXH230" s="44"/>
      <c r="CXI230" s="44"/>
      <c r="CXJ230" s="44"/>
      <c r="CXK230" s="44"/>
      <c r="CXL230" s="44"/>
      <c r="CXM230" s="44"/>
      <c r="CXN230" s="44"/>
      <c r="CXO230" s="44"/>
      <c r="CXP230" s="44"/>
      <c r="CXQ230" s="44"/>
      <c r="CXR230" s="44"/>
      <c r="CXS230" s="44"/>
      <c r="CXT230" s="44"/>
      <c r="CXU230" s="44"/>
      <c r="CXV230" s="44"/>
      <c r="CXW230" s="44"/>
      <c r="CXX230" s="44"/>
      <c r="CXY230" s="44"/>
      <c r="CXZ230" s="44"/>
      <c r="CYA230" s="44"/>
      <c r="CYB230" s="44"/>
      <c r="CYC230" s="44"/>
      <c r="CYD230" s="44"/>
      <c r="CYE230" s="44"/>
      <c r="CYF230" s="44"/>
      <c r="CYG230" s="44"/>
      <c r="CYH230" s="44"/>
      <c r="CYI230" s="44"/>
      <c r="CYJ230" s="44"/>
      <c r="CYK230" s="44"/>
      <c r="CYL230" s="44"/>
      <c r="CYM230" s="44"/>
      <c r="CYN230" s="44"/>
      <c r="CYO230" s="44"/>
      <c r="CYP230" s="44"/>
      <c r="CYQ230" s="44"/>
      <c r="CYR230" s="44"/>
      <c r="CYS230" s="44"/>
      <c r="CYT230" s="44"/>
      <c r="CYU230" s="44"/>
      <c r="CYV230" s="44"/>
      <c r="CYW230" s="44"/>
      <c r="CYX230" s="44"/>
      <c r="CYY230" s="44"/>
      <c r="CYZ230" s="44"/>
      <c r="CZA230" s="44"/>
      <c r="CZB230" s="44"/>
      <c r="CZC230" s="44"/>
      <c r="CZD230" s="44"/>
      <c r="CZE230" s="44"/>
      <c r="CZF230" s="44"/>
      <c r="CZG230" s="44"/>
      <c r="CZH230" s="44"/>
      <c r="CZI230" s="44"/>
      <c r="CZJ230" s="44"/>
      <c r="CZK230" s="44"/>
      <c r="CZL230" s="44"/>
      <c r="CZM230" s="44"/>
      <c r="CZN230" s="44"/>
      <c r="CZO230" s="44"/>
      <c r="CZP230" s="44"/>
      <c r="CZQ230" s="44"/>
      <c r="CZR230" s="44"/>
      <c r="CZS230" s="44"/>
      <c r="CZT230" s="44"/>
      <c r="CZU230" s="44"/>
      <c r="CZV230" s="44"/>
      <c r="CZW230" s="44"/>
      <c r="CZX230" s="44"/>
      <c r="CZY230" s="44"/>
      <c r="CZZ230" s="44"/>
      <c r="DAA230" s="44"/>
      <c r="DAB230" s="44"/>
      <c r="DAC230" s="44"/>
      <c r="DAD230" s="44"/>
      <c r="DAE230" s="44"/>
      <c r="DAF230" s="44"/>
      <c r="DAG230" s="44"/>
      <c r="DAH230" s="44"/>
      <c r="DAI230" s="44"/>
      <c r="DAJ230" s="44"/>
      <c r="DAK230" s="44"/>
      <c r="DAL230" s="44"/>
      <c r="DAM230" s="44"/>
      <c r="DAN230" s="44"/>
      <c r="DAO230" s="44"/>
      <c r="DAP230" s="44"/>
      <c r="DAQ230" s="44"/>
      <c r="DAR230" s="44"/>
      <c r="DAS230" s="44"/>
      <c r="DAT230" s="44"/>
      <c r="DAU230" s="44"/>
      <c r="DAV230" s="44"/>
      <c r="DAW230" s="44"/>
      <c r="DAX230" s="44"/>
      <c r="DAY230" s="44"/>
      <c r="DAZ230" s="44"/>
      <c r="DBA230" s="44"/>
      <c r="DBB230" s="44"/>
      <c r="DBC230" s="44"/>
      <c r="DBD230" s="44"/>
      <c r="DBE230" s="44"/>
      <c r="DBF230" s="44"/>
      <c r="DBG230" s="44"/>
      <c r="DBH230" s="44"/>
      <c r="DBI230" s="44"/>
      <c r="DBJ230" s="44"/>
      <c r="DBK230" s="44"/>
      <c r="DBL230" s="44"/>
      <c r="DBM230" s="44"/>
      <c r="DBN230" s="44"/>
      <c r="DBO230" s="44"/>
      <c r="DBP230" s="44"/>
      <c r="DBQ230" s="44"/>
      <c r="DBR230" s="44"/>
      <c r="DBS230" s="44"/>
      <c r="DBT230" s="44"/>
      <c r="DBU230" s="44"/>
      <c r="DBV230" s="44"/>
      <c r="DBW230" s="44"/>
      <c r="DBX230" s="44"/>
      <c r="DBY230" s="44"/>
      <c r="DBZ230" s="44"/>
      <c r="DCA230" s="44"/>
      <c r="DCB230" s="44"/>
      <c r="DCC230" s="44"/>
      <c r="DCD230" s="44"/>
      <c r="DCE230" s="44"/>
      <c r="DCF230" s="44"/>
      <c r="DCG230" s="44"/>
      <c r="DCH230" s="44"/>
      <c r="DCI230" s="44"/>
      <c r="DCJ230" s="44"/>
      <c r="DCK230" s="44"/>
      <c r="DCL230" s="44"/>
      <c r="DCM230" s="44"/>
      <c r="DCN230" s="44"/>
      <c r="DCO230" s="44"/>
      <c r="DCP230" s="44"/>
      <c r="DCQ230" s="44"/>
      <c r="DCR230" s="44"/>
      <c r="DCS230" s="44"/>
      <c r="DCT230" s="44"/>
      <c r="DCU230" s="44"/>
      <c r="DCV230" s="44"/>
      <c r="DCW230" s="44"/>
      <c r="DCX230" s="44"/>
      <c r="DCY230" s="44"/>
      <c r="DCZ230" s="44"/>
      <c r="DDA230" s="44"/>
      <c r="DDB230" s="44"/>
      <c r="DDC230" s="44"/>
      <c r="DDD230" s="44"/>
      <c r="DDE230" s="44"/>
      <c r="DDF230" s="44"/>
      <c r="DDG230" s="44"/>
      <c r="DDH230" s="44"/>
      <c r="DDI230" s="44"/>
      <c r="DDJ230" s="44"/>
      <c r="DDK230" s="44"/>
      <c r="DDL230" s="44"/>
      <c r="DDM230" s="44"/>
      <c r="DDN230" s="44"/>
      <c r="DDO230" s="44"/>
      <c r="DDP230" s="44"/>
      <c r="DDQ230" s="44"/>
      <c r="DDR230" s="44"/>
      <c r="DDS230" s="44"/>
      <c r="DDT230" s="44"/>
      <c r="DDU230" s="44"/>
      <c r="DDV230" s="44"/>
      <c r="DDW230" s="44"/>
      <c r="DDX230" s="44"/>
      <c r="DDY230" s="44"/>
      <c r="DDZ230" s="44"/>
      <c r="DEA230" s="44"/>
      <c r="DEB230" s="44"/>
      <c r="DEC230" s="44"/>
      <c r="DED230" s="44"/>
      <c r="DEE230" s="44"/>
      <c r="DEF230" s="44"/>
      <c r="DEG230" s="44"/>
      <c r="DEH230" s="44"/>
      <c r="DEI230" s="44"/>
      <c r="DEJ230" s="44"/>
      <c r="DEK230" s="44"/>
      <c r="DEL230" s="44"/>
      <c r="DEM230" s="44"/>
      <c r="DEN230" s="44"/>
      <c r="DEO230" s="44"/>
      <c r="DEP230" s="44"/>
      <c r="DEQ230" s="44"/>
      <c r="DER230" s="44"/>
      <c r="DES230" s="44"/>
      <c r="DET230" s="44"/>
      <c r="DEU230" s="44"/>
      <c r="DEV230" s="44"/>
      <c r="DEW230" s="44"/>
      <c r="DEX230" s="44"/>
      <c r="DEY230" s="44"/>
      <c r="DEZ230" s="44"/>
      <c r="DFA230" s="44"/>
      <c r="DFB230" s="44"/>
      <c r="DFC230" s="44"/>
      <c r="DFD230" s="44"/>
      <c r="DFE230" s="44"/>
      <c r="DFF230" s="44"/>
      <c r="DFG230" s="44"/>
      <c r="DFH230" s="44"/>
      <c r="DFI230" s="44"/>
      <c r="DFJ230" s="44"/>
      <c r="DFK230" s="44"/>
      <c r="DFL230" s="44"/>
      <c r="DFM230" s="44"/>
      <c r="DFN230" s="44"/>
      <c r="DFO230" s="44"/>
      <c r="DFP230" s="44"/>
      <c r="DFQ230" s="44"/>
      <c r="DFR230" s="44"/>
      <c r="DFS230" s="44"/>
      <c r="DFT230" s="44"/>
      <c r="DFU230" s="44"/>
      <c r="DFV230" s="44"/>
      <c r="DFW230" s="44"/>
      <c r="DFX230" s="44"/>
      <c r="DFY230" s="44"/>
      <c r="DFZ230" s="44"/>
      <c r="DGA230" s="44"/>
      <c r="DGB230" s="44"/>
      <c r="DGC230" s="44"/>
      <c r="DGD230" s="44"/>
      <c r="DGE230" s="44"/>
      <c r="DGF230" s="44"/>
      <c r="DGG230" s="44"/>
      <c r="DGH230" s="44"/>
      <c r="DGI230" s="44"/>
      <c r="DGJ230" s="44"/>
      <c r="DGK230" s="44"/>
      <c r="DGL230" s="44"/>
      <c r="DGM230" s="44"/>
      <c r="DGN230" s="44"/>
      <c r="DGO230" s="44"/>
      <c r="DGP230" s="44"/>
      <c r="DGQ230" s="44"/>
      <c r="DGR230" s="44"/>
      <c r="DGS230" s="44"/>
      <c r="DGT230" s="44"/>
      <c r="DGU230" s="44"/>
      <c r="DGV230" s="44"/>
      <c r="DGW230" s="44"/>
      <c r="DGX230" s="44"/>
      <c r="DGY230" s="44"/>
      <c r="DGZ230" s="44"/>
      <c r="DHA230" s="44"/>
      <c r="DHB230" s="44"/>
      <c r="DHC230" s="44"/>
      <c r="DHD230" s="44"/>
      <c r="DHE230" s="44"/>
      <c r="DHF230" s="44"/>
      <c r="DHG230" s="44"/>
      <c r="DHH230" s="44"/>
      <c r="DHI230" s="44"/>
      <c r="DHJ230" s="44"/>
      <c r="DHK230" s="44"/>
      <c r="DHL230" s="44"/>
      <c r="DHM230" s="44"/>
      <c r="DHN230" s="44"/>
      <c r="DHO230" s="44"/>
      <c r="DHP230" s="44"/>
      <c r="DHQ230" s="44"/>
      <c r="DHR230" s="44"/>
      <c r="DHS230" s="44"/>
      <c r="DHT230" s="44"/>
      <c r="DHU230" s="44"/>
      <c r="DHV230" s="44"/>
      <c r="DHW230" s="44"/>
      <c r="DHX230" s="44"/>
      <c r="DHY230" s="44"/>
      <c r="DHZ230" s="44"/>
      <c r="DIA230" s="44"/>
      <c r="DIB230" s="44"/>
      <c r="DIC230" s="44"/>
      <c r="DID230" s="44"/>
      <c r="DIE230" s="44"/>
      <c r="DIF230" s="44"/>
      <c r="DIG230" s="44"/>
      <c r="DIH230" s="44"/>
      <c r="DII230" s="44"/>
      <c r="DIJ230" s="44"/>
      <c r="DIK230" s="44"/>
      <c r="DIL230" s="44"/>
      <c r="DIM230" s="44"/>
      <c r="DIN230" s="44"/>
      <c r="DIO230" s="44"/>
      <c r="DIP230" s="44"/>
      <c r="DIQ230" s="44"/>
      <c r="DIR230" s="44"/>
      <c r="DIS230" s="44"/>
      <c r="DIT230" s="44"/>
      <c r="DIU230" s="44"/>
      <c r="DIV230" s="44"/>
      <c r="DIW230" s="44"/>
      <c r="DIX230" s="44"/>
      <c r="DIY230" s="44"/>
      <c r="DIZ230" s="44"/>
      <c r="DJA230" s="44"/>
      <c r="DJB230" s="44"/>
      <c r="DJC230" s="44"/>
      <c r="DJD230" s="44"/>
      <c r="DJE230" s="44"/>
      <c r="DJF230" s="44"/>
      <c r="DJG230" s="44"/>
      <c r="DJH230" s="44"/>
      <c r="DJI230" s="44"/>
      <c r="DJJ230" s="44"/>
      <c r="DJK230" s="44"/>
      <c r="DJL230" s="44"/>
      <c r="DJM230" s="44"/>
      <c r="DJN230" s="44"/>
      <c r="DJO230" s="44"/>
      <c r="DJP230" s="44"/>
      <c r="DJQ230" s="44"/>
      <c r="DJR230" s="44"/>
      <c r="DJS230" s="44"/>
      <c r="DJT230" s="44"/>
      <c r="DJU230" s="44"/>
      <c r="DJV230" s="44"/>
      <c r="DJW230" s="44"/>
      <c r="DJX230" s="44"/>
      <c r="DJY230" s="44"/>
      <c r="DJZ230" s="44"/>
      <c r="DKA230" s="44"/>
      <c r="DKB230" s="44"/>
      <c r="DKC230" s="44"/>
      <c r="DKD230" s="44"/>
      <c r="DKE230" s="44"/>
      <c r="DKF230" s="44"/>
      <c r="DKG230" s="44"/>
      <c r="DKH230" s="44"/>
      <c r="DKI230" s="44"/>
      <c r="DKJ230" s="44"/>
      <c r="DKK230" s="44"/>
      <c r="DKL230" s="44"/>
      <c r="DKM230" s="44"/>
      <c r="DKN230" s="44"/>
      <c r="DKO230" s="44"/>
      <c r="DKP230" s="44"/>
      <c r="DKQ230" s="44"/>
      <c r="DKR230" s="44"/>
      <c r="DKS230" s="44"/>
      <c r="DKT230" s="44"/>
      <c r="DKU230" s="44"/>
      <c r="DKV230" s="44"/>
      <c r="DKW230" s="44"/>
      <c r="DKX230" s="44"/>
      <c r="DKY230" s="44"/>
      <c r="DKZ230" s="44"/>
      <c r="DLA230" s="44"/>
      <c r="DLB230" s="44"/>
      <c r="DLC230" s="44"/>
      <c r="DLD230" s="44"/>
      <c r="DLE230" s="44"/>
      <c r="DLF230" s="44"/>
      <c r="DLG230" s="44"/>
      <c r="DLH230" s="44"/>
      <c r="DLI230" s="44"/>
      <c r="DLJ230" s="44"/>
      <c r="DLK230" s="44"/>
      <c r="DLL230" s="44"/>
      <c r="DLM230" s="44"/>
      <c r="DLN230" s="44"/>
      <c r="DLO230" s="44"/>
      <c r="DLP230" s="44"/>
      <c r="DLQ230" s="44"/>
      <c r="DLR230" s="44"/>
      <c r="DLS230" s="44"/>
      <c r="DLT230" s="44"/>
      <c r="DLU230" s="44"/>
      <c r="DLV230" s="44"/>
      <c r="DLW230" s="44"/>
      <c r="DLX230" s="44"/>
      <c r="DLY230" s="44"/>
      <c r="DLZ230" s="44"/>
      <c r="DMA230" s="44"/>
      <c r="DMB230" s="44"/>
      <c r="DMC230" s="44"/>
      <c r="DMD230" s="44"/>
      <c r="DME230" s="44"/>
      <c r="DMF230" s="44"/>
      <c r="DMG230" s="44"/>
      <c r="DMH230" s="44"/>
      <c r="DMI230" s="44"/>
      <c r="DMJ230" s="44"/>
      <c r="DMK230" s="44"/>
      <c r="DML230" s="44"/>
      <c r="DMM230" s="44"/>
      <c r="DMN230" s="44"/>
      <c r="DMO230" s="44"/>
      <c r="DMP230" s="44"/>
      <c r="DMQ230" s="44"/>
      <c r="DMR230" s="44"/>
      <c r="DMS230" s="44"/>
      <c r="DMT230" s="44"/>
      <c r="DMU230" s="44"/>
      <c r="DMV230" s="44"/>
      <c r="DMW230" s="44"/>
      <c r="DMX230" s="44"/>
      <c r="DMY230" s="44"/>
      <c r="DMZ230" s="44"/>
      <c r="DNA230" s="44"/>
      <c r="DNB230" s="44"/>
      <c r="DNC230" s="44"/>
      <c r="DND230" s="44"/>
      <c r="DNE230" s="44"/>
      <c r="DNF230" s="44"/>
      <c r="DNG230" s="44"/>
      <c r="DNH230" s="44"/>
      <c r="DNI230" s="44"/>
      <c r="DNJ230" s="44"/>
      <c r="DNK230" s="44"/>
      <c r="DNL230" s="44"/>
      <c r="DNM230" s="44"/>
      <c r="DNN230" s="44"/>
      <c r="DNO230" s="44"/>
      <c r="DNP230" s="44"/>
      <c r="DNQ230" s="44"/>
      <c r="DNR230" s="44"/>
      <c r="DNS230" s="44"/>
      <c r="DNT230" s="44"/>
      <c r="DNU230" s="44"/>
      <c r="DNV230" s="44"/>
      <c r="DNW230" s="44"/>
      <c r="DNX230" s="44"/>
      <c r="DNY230" s="44"/>
      <c r="DNZ230" s="44"/>
      <c r="DOA230" s="44"/>
      <c r="DOB230" s="44"/>
      <c r="DOC230" s="44"/>
      <c r="DOD230" s="44"/>
      <c r="DOE230" s="44"/>
      <c r="DOF230" s="44"/>
      <c r="DOG230" s="44"/>
      <c r="DOH230" s="44"/>
      <c r="DOI230" s="44"/>
      <c r="DOJ230" s="44"/>
      <c r="DOK230" s="44"/>
      <c r="DOL230" s="44"/>
      <c r="DOM230" s="44"/>
      <c r="DON230" s="44"/>
      <c r="DOO230" s="44"/>
      <c r="DOP230" s="44"/>
      <c r="DOQ230" s="44"/>
      <c r="DOR230" s="44"/>
      <c r="DOS230" s="44"/>
      <c r="DOT230" s="44"/>
      <c r="DOU230" s="44"/>
      <c r="DOV230" s="44"/>
      <c r="DOW230" s="44"/>
      <c r="DOX230" s="44"/>
      <c r="DOY230" s="44"/>
      <c r="DOZ230" s="44"/>
      <c r="DPA230" s="44"/>
      <c r="DPB230" s="44"/>
      <c r="DPC230" s="44"/>
      <c r="DPD230" s="44"/>
      <c r="DPE230" s="44"/>
      <c r="DPF230" s="44"/>
      <c r="DPG230" s="44"/>
      <c r="DPH230" s="44"/>
      <c r="DPI230" s="44"/>
      <c r="DPJ230" s="44"/>
      <c r="DPK230" s="44"/>
      <c r="DPL230" s="44"/>
      <c r="DPM230" s="44"/>
      <c r="DPN230" s="44"/>
      <c r="DPO230" s="44"/>
      <c r="DPP230" s="44"/>
      <c r="DPQ230" s="44"/>
      <c r="DPR230" s="44"/>
      <c r="DPS230" s="44"/>
      <c r="DPT230" s="44"/>
      <c r="DPU230" s="44"/>
      <c r="DPV230" s="44"/>
      <c r="DPW230" s="44"/>
      <c r="DPX230" s="44"/>
      <c r="DPY230" s="44"/>
      <c r="DPZ230" s="44"/>
      <c r="DQA230" s="44"/>
      <c r="DQB230" s="44"/>
      <c r="DQC230" s="44"/>
      <c r="DQD230" s="44"/>
      <c r="DQE230" s="44"/>
      <c r="DQF230" s="44"/>
      <c r="DQG230" s="44"/>
      <c r="DQH230" s="44"/>
      <c r="DQI230" s="44"/>
      <c r="DQJ230" s="44"/>
      <c r="DQK230" s="44"/>
      <c r="DQL230" s="44"/>
      <c r="DQM230" s="44"/>
      <c r="DQN230" s="44"/>
      <c r="DQO230" s="44"/>
      <c r="DQP230" s="44"/>
      <c r="DQQ230" s="44"/>
      <c r="DQR230" s="44"/>
      <c r="DQS230" s="44"/>
      <c r="DQT230" s="44"/>
      <c r="DQU230" s="44"/>
      <c r="DQV230" s="44"/>
      <c r="DQW230" s="44"/>
      <c r="DQX230" s="44"/>
      <c r="DQY230" s="44"/>
      <c r="DQZ230" s="44"/>
      <c r="DRA230" s="44"/>
      <c r="DRB230" s="44"/>
      <c r="DRC230" s="44"/>
      <c r="DRD230" s="44"/>
      <c r="DRE230" s="44"/>
      <c r="DRF230" s="44"/>
      <c r="DRG230" s="44"/>
      <c r="DRH230" s="44"/>
      <c r="DRI230" s="44"/>
      <c r="DRJ230" s="44"/>
      <c r="DRK230" s="44"/>
      <c r="DRL230" s="44"/>
      <c r="DRM230" s="44"/>
      <c r="DRN230" s="44"/>
      <c r="DRO230" s="44"/>
      <c r="DRP230" s="44"/>
      <c r="DRQ230" s="44"/>
      <c r="DRR230" s="44"/>
      <c r="DRS230" s="44"/>
      <c r="DRT230" s="44"/>
      <c r="DRU230" s="44"/>
      <c r="DRV230" s="44"/>
      <c r="DRW230" s="44"/>
      <c r="DRX230" s="44"/>
      <c r="DRY230" s="44"/>
      <c r="DRZ230" s="44"/>
      <c r="DSA230" s="44"/>
      <c r="DSB230" s="44"/>
      <c r="DSC230" s="44"/>
      <c r="DSD230" s="44"/>
      <c r="DSE230" s="44"/>
      <c r="DSF230" s="44"/>
      <c r="DSG230" s="44"/>
      <c r="DSH230" s="44"/>
      <c r="DSI230" s="44"/>
      <c r="DSJ230" s="44"/>
      <c r="DSK230" s="44"/>
      <c r="DSL230" s="44"/>
      <c r="DSM230" s="44"/>
      <c r="DSN230" s="44"/>
      <c r="DSO230" s="44"/>
      <c r="DSP230" s="44"/>
      <c r="DSQ230" s="44"/>
      <c r="DSR230" s="44"/>
      <c r="DSS230" s="44"/>
      <c r="DST230" s="44"/>
      <c r="DSU230" s="44"/>
      <c r="DSV230" s="44"/>
      <c r="DSW230" s="44"/>
      <c r="DSX230" s="44"/>
      <c r="DSY230" s="44"/>
      <c r="DSZ230" s="44"/>
      <c r="DTA230" s="44"/>
      <c r="DTB230" s="44"/>
      <c r="DTC230" s="44"/>
      <c r="DTD230" s="44"/>
      <c r="DTE230" s="44"/>
      <c r="DTF230" s="44"/>
      <c r="DTG230" s="44"/>
      <c r="DTH230" s="44"/>
      <c r="DTI230" s="44"/>
      <c r="DTJ230" s="44"/>
      <c r="DTK230" s="44"/>
      <c r="DTL230" s="44"/>
      <c r="DTM230" s="44"/>
      <c r="DTN230" s="44"/>
      <c r="DTO230" s="44"/>
      <c r="DTP230" s="44"/>
      <c r="DTQ230" s="44"/>
      <c r="DTR230" s="44"/>
      <c r="DTS230" s="44"/>
      <c r="DTT230" s="44"/>
      <c r="DTU230" s="44"/>
      <c r="DTV230" s="44"/>
      <c r="DTW230" s="44"/>
      <c r="DTX230" s="44"/>
      <c r="DTY230" s="44"/>
      <c r="DTZ230" s="44"/>
      <c r="DUA230" s="44"/>
      <c r="DUB230" s="44"/>
      <c r="DUC230" s="44"/>
      <c r="DUD230" s="44"/>
      <c r="DUE230" s="44"/>
      <c r="DUF230" s="44"/>
      <c r="DUG230" s="44"/>
      <c r="DUH230" s="44"/>
      <c r="DUI230" s="44"/>
      <c r="DUJ230" s="44"/>
      <c r="DUK230" s="44"/>
      <c r="DUL230" s="44"/>
      <c r="DUM230" s="44"/>
      <c r="DUN230" s="44"/>
      <c r="DUO230" s="44"/>
      <c r="DUP230" s="44"/>
      <c r="DUQ230" s="44"/>
      <c r="DUR230" s="44"/>
      <c r="DUS230" s="44"/>
      <c r="DUT230" s="44"/>
      <c r="DUU230" s="44"/>
      <c r="DUV230" s="44"/>
      <c r="DUW230" s="44"/>
      <c r="DUX230" s="44"/>
      <c r="DUY230" s="44"/>
      <c r="DUZ230" s="44"/>
      <c r="DVA230" s="44"/>
      <c r="DVB230" s="44"/>
      <c r="DVC230" s="44"/>
      <c r="DVD230" s="44"/>
      <c r="DVE230" s="44"/>
      <c r="DVF230" s="44"/>
      <c r="DVG230" s="44"/>
      <c r="DVH230" s="44"/>
      <c r="DVI230" s="44"/>
      <c r="DVJ230" s="44"/>
      <c r="DVK230" s="44"/>
      <c r="DVL230" s="44"/>
      <c r="DVM230" s="44"/>
      <c r="DVN230" s="44"/>
      <c r="DVO230" s="44"/>
      <c r="DVP230" s="44"/>
      <c r="DVQ230" s="44"/>
      <c r="DVR230" s="44"/>
      <c r="DVS230" s="44"/>
      <c r="DVT230" s="44"/>
      <c r="DVU230" s="44"/>
      <c r="DVV230" s="44"/>
      <c r="DVW230" s="44"/>
      <c r="DVX230" s="44"/>
      <c r="DVY230" s="44"/>
      <c r="DVZ230" s="44"/>
      <c r="DWA230" s="44"/>
      <c r="DWB230" s="44"/>
      <c r="DWC230" s="44"/>
      <c r="DWD230" s="44"/>
      <c r="DWE230" s="44"/>
      <c r="DWF230" s="44"/>
      <c r="DWG230" s="44"/>
      <c r="DWH230" s="44"/>
      <c r="DWI230" s="44"/>
      <c r="DWJ230" s="44"/>
      <c r="DWK230" s="44"/>
      <c r="DWL230" s="44"/>
      <c r="DWM230" s="44"/>
      <c r="DWN230" s="44"/>
      <c r="DWO230" s="44"/>
      <c r="DWP230" s="44"/>
      <c r="DWQ230" s="44"/>
      <c r="DWR230" s="44"/>
      <c r="DWS230" s="44"/>
      <c r="DWT230" s="44"/>
      <c r="DWU230" s="44"/>
      <c r="DWV230" s="44"/>
      <c r="DWW230" s="44"/>
      <c r="DWX230" s="44"/>
      <c r="DWY230" s="44"/>
      <c r="DWZ230" s="44"/>
      <c r="DXA230" s="44"/>
      <c r="DXB230" s="44"/>
      <c r="DXC230" s="44"/>
      <c r="DXD230" s="44"/>
      <c r="DXE230" s="44"/>
      <c r="DXF230" s="44"/>
      <c r="DXG230" s="44"/>
      <c r="DXH230" s="44"/>
      <c r="DXI230" s="44"/>
      <c r="DXJ230" s="44"/>
      <c r="DXK230" s="44"/>
      <c r="DXL230" s="44"/>
      <c r="DXM230" s="44"/>
      <c r="DXN230" s="44"/>
      <c r="DXO230" s="44"/>
      <c r="DXP230" s="44"/>
      <c r="DXQ230" s="44"/>
      <c r="DXR230" s="44"/>
      <c r="DXS230" s="44"/>
      <c r="DXT230" s="44"/>
      <c r="DXU230" s="44"/>
      <c r="DXV230" s="44"/>
      <c r="DXW230" s="44"/>
      <c r="DXX230" s="44"/>
      <c r="DXY230" s="44"/>
      <c r="DXZ230" s="44"/>
      <c r="DYA230" s="44"/>
      <c r="DYB230" s="44"/>
      <c r="DYC230" s="44"/>
      <c r="DYD230" s="44"/>
      <c r="DYE230" s="44"/>
      <c r="DYF230" s="44"/>
      <c r="DYG230" s="44"/>
      <c r="DYH230" s="44"/>
      <c r="DYI230" s="44"/>
      <c r="DYJ230" s="44"/>
      <c r="DYK230" s="44"/>
      <c r="DYL230" s="44"/>
      <c r="DYM230" s="44"/>
      <c r="DYN230" s="44"/>
      <c r="DYO230" s="44"/>
      <c r="DYP230" s="44"/>
      <c r="DYQ230" s="44"/>
      <c r="DYR230" s="44"/>
      <c r="DYS230" s="44"/>
      <c r="DYT230" s="44"/>
      <c r="DYU230" s="44"/>
      <c r="DYV230" s="44"/>
      <c r="DYW230" s="44"/>
      <c r="DYX230" s="44"/>
      <c r="DYY230" s="44"/>
      <c r="DYZ230" s="44"/>
      <c r="DZA230" s="44"/>
      <c r="DZB230" s="44"/>
      <c r="DZC230" s="44"/>
      <c r="DZD230" s="44"/>
      <c r="DZE230" s="44"/>
      <c r="DZF230" s="44"/>
      <c r="DZG230" s="44"/>
      <c r="DZH230" s="44"/>
      <c r="DZI230" s="44"/>
      <c r="DZJ230" s="44"/>
      <c r="DZK230" s="44"/>
      <c r="DZL230" s="44"/>
      <c r="DZM230" s="44"/>
      <c r="DZN230" s="44"/>
      <c r="DZO230" s="44"/>
      <c r="DZP230" s="44"/>
      <c r="DZQ230" s="44"/>
      <c r="DZR230" s="44"/>
      <c r="DZS230" s="44"/>
      <c r="DZT230" s="44"/>
      <c r="DZU230" s="44"/>
      <c r="DZV230" s="44"/>
      <c r="DZW230" s="44"/>
      <c r="DZX230" s="44"/>
      <c r="DZY230" s="44"/>
      <c r="DZZ230" s="44"/>
      <c r="EAA230" s="44"/>
      <c r="EAB230" s="44"/>
      <c r="EAC230" s="44"/>
      <c r="EAD230" s="44"/>
      <c r="EAE230" s="44"/>
      <c r="EAF230" s="44"/>
      <c r="EAG230" s="44"/>
      <c r="EAH230" s="44"/>
      <c r="EAI230" s="44"/>
      <c r="EAJ230" s="44"/>
      <c r="EAK230" s="44"/>
      <c r="EAL230" s="44"/>
      <c r="EAM230" s="44"/>
      <c r="EAN230" s="44"/>
      <c r="EAO230" s="44"/>
      <c r="EAP230" s="44"/>
      <c r="EAQ230" s="44"/>
      <c r="EAR230" s="44"/>
      <c r="EAS230" s="44"/>
      <c r="EAT230" s="44"/>
      <c r="EAU230" s="44"/>
      <c r="EAV230" s="44"/>
      <c r="EAW230" s="44"/>
      <c r="EAX230" s="44"/>
      <c r="EAY230" s="44"/>
      <c r="EAZ230" s="44"/>
      <c r="EBA230" s="44"/>
      <c r="EBB230" s="44"/>
      <c r="EBC230" s="44"/>
      <c r="EBD230" s="44"/>
      <c r="EBE230" s="44"/>
      <c r="EBF230" s="44"/>
      <c r="EBG230" s="44"/>
      <c r="EBH230" s="44"/>
      <c r="EBI230" s="44"/>
      <c r="EBJ230" s="44"/>
      <c r="EBK230" s="44"/>
      <c r="EBL230" s="44"/>
      <c r="EBM230" s="44"/>
      <c r="EBN230" s="44"/>
      <c r="EBO230" s="44"/>
      <c r="EBP230" s="44"/>
      <c r="EBQ230" s="44"/>
      <c r="EBR230" s="44"/>
      <c r="EBS230" s="44"/>
      <c r="EBT230" s="44"/>
      <c r="EBU230" s="44"/>
      <c r="EBV230" s="44"/>
      <c r="EBW230" s="44"/>
      <c r="EBX230" s="44"/>
      <c r="EBY230" s="44"/>
      <c r="EBZ230" s="44"/>
      <c r="ECA230" s="44"/>
      <c r="ECB230" s="44"/>
      <c r="ECC230" s="44"/>
      <c r="ECD230" s="44"/>
      <c r="ECE230" s="44"/>
      <c r="ECF230" s="44"/>
      <c r="ECG230" s="44"/>
      <c r="ECH230" s="44"/>
      <c r="ECI230" s="44"/>
      <c r="ECJ230" s="44"/>
      <c r="ECK230" s="44"/>
      <c r="ECL230" s="44"/>
      <c r="ECM230" s="44"/>
      <c r="ECN230" s="44"/>
      <c r="ECO230" s="44"/>
      <c r="ECP230" s="44"/>
      <c r="ECQ230" s="44"/>
      <c r="ECR230" s="44"/>
      <c r="ECS230" s="44"/>
      <c r="ECT230" s="44"/>
      <c r="ECU230" s="44"/>
      <c r="ECV230" s="44"/>
      <c r="ECW230" s="44"/>
      <c r="ECX230" s="44"/>
      <c r="ECY230" s="44"/>
      <c r="ECZ230" s="44"/>
      <c r="EDA230" s="44"/>
      <c r="EDB230" s="44"/>
      <c r="EDC230" s="44"/>
      <c r="EDD230" s="44"/>
      <c r="EDE230" s="44"/>
      <c r="EDF230" s="44"/>
      <c r="EDG230" s="44"/>
      <c r="EDH230" s="44"/>
      <c r="EDI230" s="44"/>
      <c r="EDJ230" s="44"/>
      <c r="EDK230" s="44"/>
      <c r="EDL230" s="44"/>
      <c r="EDM230" s="44"/>
      <c r="EDN230" s="44"/>
      <c r="EDO230" s="44"/>
      <c r="EDP230" s="44"/>
      <c r="EDQ230" s="44"/>
      <c r="EDR230" s="44"/>
      <c r="EDS230" s="44"/>
      <c r="EDT230" s="44"/>
      <c r="EDU230" s="44"/>
      <c r="EDV230" s="44"/>
      <c r="EDW230" s="44"/>
      <c r="EDX230" s="44"/>
      <c r="EDY230" s="44"/>
      <c r="EDZ230" s="44"/>
      <c r="EEA230" s="44"/>
      <c r="EEB230" s="44"/>
      <c r="EEC230" s="44"/>
      <c r="EED230" s="44"/>
      <c r="EEE230" s="44"/>
      <c r="EEF230" s="44"/>
      <c r="EEG230" s="44"/>
      <c r="EEH230" s="44"/>
      <c r="EEI230" s="44"/>
      <c r="EEJ230" s="44"/>
      <c r="EEK230" s="44"/>
      <c r="EEL230" s="44"/>
      <c r="EEM230" s="44"/>
      <c r="EEN230" s="44"/>
      <c r="EEO230" s="44"/>
      <c r="EEP230" s="44"/>
      <c r="EEQ230" s="44"/>
      <c r="EER230" s="44"/>
      <c r="EES230" s="44"/>
      <c r="EET230" s="44"/>
      <c r="EEU230" s="44"/>
      <c r="EEV230" s="44"/>
      <c r="EEW230" s="44"/>
      <c r="EEX230" s="44"/>
      <c r="EEY230" s="44"/>
      <c r="EEZ230" s="44"/>
      <c r="EFA230" s="44"/>
      <c r="EFB230" s="44"/>
      <c r="EFC230" s="44"/>
      <c r="EFD230" s="44"/>
      <c r="EFE230" s="44"/>
      <c r="EFF230" s="44"/>
      <c r="EFG230" s="44"/>
      <c r="EFH230" s="44"/>
      <c r="EFI230" s="44"/>
      <c r="EFJ230" s="44"/>
      <c r="EFK230" s="44"/>
      <c r="EFL230" s="44"/>
      <c r="EFM230" s="44"/>
      <c r="EFN230" s="44"/>
      <c r="EFO230" s="44"/>
      <c r="EFP230" s="44"/>
      <c r="EFQ230" s="44"/>
      <c r="EFR230" s="44"/>
      <c r="EFS230" s="44"/>
      <c r="EFT230" s="44"/>
      <c r="EFU230" s="44"/>
      <c r="EFV230" s="44"/>
      <c r="EFW230" s="44"/>
      <c r="EFX230" s="44"/>
      <c r="EFY230" s="44"/>
      <c r="EFZ230" s="44"/>
      <c r="EGA230" s="44"/>
      <c r="EGB230" s="44"/>
      <c r="EGC230" s="44"/>
      <c r="EGD230" s="44"/>
      <c r="EGE230" s="44"/>
      <c r="EGF230" s="44"/>
      <c r="EGG230" s="44"/>
      <c r="EGH230" s="44"/>
      <c r="EGI230" s="44"/>
      <c r="EGJ230" s="44"/>
      <c r="EGK230" s="44"/>
      <c r="EGL230" s="44"/>
      <c r="EGM230" s="44"/>
      <c r="EGN230" s="44"/>
      <c r="EGO230" s="44"/>
      <c r="EGP230" s="44"/>
      <c r="EGQ230" s="44"/>
      <c r="EGR230" s="44"/>
      <c r="EGS230" s="44"/>
      <c r="EGT230" s="44"/>
      <c r="EGU230" s="44"/>
      <c r="EGV230" s="44"/>
      <c r="EGW230" s="44"/>
      <c r="EGX230" s="44"/>
      <c r="EGY230" s="44"/>
      <c r="EGZ230" s="44"/>
      <c r="EHA230" s="44"/>
      <c r="EHB230" s="44"/>
      <c r="EHC230" s="44"/>
      <c r="EHD230" s="44"/>
      <c r="EHE230" s="44"/>
      <c r="EHF230" s="44"/>
      <c r="EHG230" s="44"/>
      <c r="EHH230" s="44"/>
      <c r="EHI230" s="44"/>
      <c r="EHJ230" s="44"/>
      <c r="EHK230" s="44"/>
      <c r="EHL230" s="44"/>
      <c r="EHM230" s="44"/>
      <c r="EHN230" s="44"/>
      <c r="EHO230" s="44"/>
      <c r="EHP230" s="44"/>
      <c r="EHQ230" s="44"/>
      <c r="EHR230" s="44"/>
      <c r="EHS230" s="44"/>
      <c r="EHT230" s="44"/>
      <c r="EHU230" s="44"/>
      <c r="EHV230" s="44"/>
      <c r="EHW230" s="44"/>
      <c r="EHX230" s="44"/>
      <c r="EHY230" s="44"/>
      <c r="EHZ230" s="44"/>
      <c r="EIA230" s="44"/>
      <c r="EIB230" s="44"/>
      <c r="EIC230" s="44"/>
      <c r="EID230" s="44"/>
      <c r="EIE230" s="44"/>
      <c r="EIF230" s="44"/>
      <c r="EIG230" s="44"/>
      <c r="EIH230" s="44"/>
      <c r="EII230" s="44"/>
      <c r="EIJ230" s="44"/>
      <c r="EIK230" s="44"/>
      <c r="EIL230" s="44"/>
      <c r="EIM230" s="44"/>
      <c r="EIN230" s="44"/>
      <c r="EIO230" s="44"/>
      <c r="EIP230" s="44"/>
      <c r="EIQ230" s="44"/>
      <c r="EIR230" s="44"/>
      <c r="EIS230" s="44"/>
      <c r="EIT230" s="44"/>
      <c r="EIU230" s="44"/>
      <c r="EIV230" s="44"/>
      <c r="EIW230" s="44"/>
      <c r="EIX230" s="44"/>
      <c r="EIY230" s="44"/>
      <c r="EIZ230" s="44"/>
      <c r="EJA230" s="44"/>
      <c r="EJB230" s="44"/>
      <c r="EJC230" s="44"/>
      <c r="EJD230" s="44"/>
      <c r="EJE230" s="44"/>
      <c r="EJF230" s="44"/>
      <c r="EJG230" s="44"/>
      <c r="EJH230" s="44"/>
      <c r="EJI230" s="44"/>
      <c r="EJJ230" s="44"/>
      <c r="EJK230" s="44"/>
      <c r="EJL230" s="44"/>
      <c r="EJM230" s="44"/>
      <c r="EJN230" s="44"/>
      <c r="EJO230" s="44"/>
      <c r="EJP230" s="44"/>
      <c r="EJQ230" s="44"/>
      <c r="EJR230" s="44"/>
      <c r="EJS230" s="44"/>
      <c r="EJT230" s="44"/>
      <c r="EJU230" s="44"/>
      <c r="EJV230" s="44"/>
      <c r="EJW230" s="44"/>
      <c r="EJX230" s="44"/>
      <c r="EJY230" s="44"/>
      <c r="EJZ230" s="44"/>
      <c r="EKA230" s="44"/>
      <c r="EKB230" s="44"/>
      <c r="EKC230" s="44"/>
      <c r="EKD230" s="44"/>
      <c r="EKE230" s="44"/>
      <c r="EKF230" s="44"/>
      <c r="EKG230" s="44"/>
      <c r="EKH230" s="44"/>
      <c r="EKI230" s="44"/>
      <c r="EKJ230" s="44"/>
      <c r="EKK230" s="44"/>
      <c r="EKL230" s="44"/>
      <c r="EKM230" s="44"/>
      <c r="EKN230" s="44"/>
      <c r="EKO230" s="44"/>
      <c r="EKP230" s="44"/>
      <c r="EKQ230" s="44"/>
      <c r="EKR230" s="44"/>
      <c r="EKS230" s="44"/>
      <c r="EKT230" s="44"/>
      <c r="EKU230" s="44"/>
      <c r="EKV230" s="44"/>
      <c r="EKW230" s="44"/>
      <c r="EKX230" s="44"/>
      <c r="EKY230" s="44"/>
      <c r="EKZ230" s="44"/>
      <c r="ELA230" s="44"/>
      <c r="ELB230" s="44"/>
      <c r="ELC230" s="44"/>
      <c r="ELD230" s="44"/>
      <c r="ELE230" s="44"/>
      <c r="ELF230" s="44"/>
      <c r="ELG230" s="44"/>
      <c r="ELH230" s="44"/>
      <c r="ELI230" s="44"/>
      <c r="ELJ230" s="44"/>
      <c r="ELK230" s="44"/>
      <c r="ELL230" s="44"/>
      <c r="ELM230" s="44"/>
      <c r="ELN230" s="44"/>
      <c r="ELO230" s="44"/>
      <c r="ELP230" s="44"/>
      <c r="ELQ230" s="44"/>
      <c r="ELR230" s="44"/>
      <c r="ELS230" s="44"/>
      <c r="ELT230" s="44"/>
      <c r="ELU230" s="44"/>
      <c r="ELV230" s="44"/>
      <c r="ELW230" s="44"/>
      <c r="ELX230" s="44"/>
      <c r="ELY230" s="44"/>
      <c r="ELZ230" s="44"/>
      <c r="EMA230" s="44"/>
      <c r="EMB230" s="44"/>
      <c r="EMC230" s="44"/>
      <c r="EMD230" s="44"/>
      <c r="EME230" s="44"/>
      <c r="EMF230" s="44"/>
      <c r="EMG230" s="44"/>
      <c r="EMH230" s="44"/>
      <c r="EMI230" s="44"/>
      <c r="EMJ230" s="44"/>
      <c r="EMK230" s="44"/>
      <c r="EML230" s="44"/>
      <c r="EMM230" s="44"/>
      <c r="EMN230" s="44"/>
      <c r="EMO230" s="44"/>
      <c r="EMP230" s="44"/>
      <c r="EMQ230" s="44"/>
      <c r="EMR230" s="44"/>
      <c r="EMS230" s="44"/>
      <c r="EMT230" s="44"/>
      <c r="EMU230" s="44"/>
      <c r="EMV230" s="44"/>
      <c r="EMW230" s="44"/>
      <c r="EMX230" s="44"/>
      <c r="EMY230" s="44"/>
      <c r="EMZ230" s="44"/>
      <c r="ENA230" s="44"/>
      <c r="ENB230" s="44"/>
      <c r="ENC230" s="44"/>
      <c r="END230" s="44"/>
      <c r="ENE230" s="44"/>
      <c r="ENF230" s="44"/>
      <c r="ENG230" s="44"/>
      <c r="ENH230" s="44"/>
      <c r="ENI230" s="44"/>
      <c r="ENJ230" s="44"/>
      <c r="ENK230" s="44"/>
      <c r="ENL230" s="44"/>
      <c r="ENM230" s="44"/>
      <c r="ENN230" s="44"/>
      <c r="ENO230" s="44"/>
      <c r="ENP230" s="44"/>
      <c r="ENQ230" s="44"/>
      <c r="ENR230" s="44"/>
      <c r="ENS230" s="44"/>
      <c r="ENT230" s="44"/>
      <c r="ENU230" s="44"/>
      <c r="ENV230" s="44"/>
      <c r="ENW230" s="44"/>
      <c r="ENX230" s="44"/>
      <c r="ENY230" s="44"/>
      <c r="ENZ230" s="44"/>
      <c r="EOA230" s="44"/>
      <c r="EOB230" s="44"/>
      <c r="EOC230" s="44"/>
      <c r="EOD230" s="44"/>
      <c r="EOE230" s="44"/>
      <c r="EOF230" s="44"/>
      <c r="EOG230" s="44"/>
      <c r="EOH230" s="44"/>
      <c r="EOI230" s="44"/>
      <c r="EOJ230" s="44"/>
      <c r="EOK230" s="44"/>
      <c r="EOL230" s="44"/>
      <c r="EOM230" s="44"/>
      <c r="EON230" s="44"/>
      <c r="EOO230" s="44"/>
      <c r="EOP230" s="44"/>
      <c r="EOQ230" s="44"/>
      <c r="EOR230" s="44"/>
      <c r="EOS230" s="44"/>
      <c r="EOT230" s="44"/>
      <c r="EOU230" s="44"/>
      <c r="EOV230" s="44"/>
      <c r="EOW230" s="44"/>
      <c r="EOX230" s="44"/>
      <c r="EOY230" s="44"/>
      <c r="EOZ230" s="44"/>
      <c r="EPA230" s="44"/>
      <c r="EPB230" s="44"/>
      <c r="EPC230" s="44"/>
      <c r="EPD230" s="44"/>
      <c r="EPE230" s="44"/>
      <c r="EPF230" s="44"/>
      <c r="EPG230" s="44"/>
      <c r="EPH230" s="44"/>
      <c r="EPI230" s="44"/>
      <c r="EPJ230" s="44"/>
      <c r="EPK230" s="44"/>
      <c r="EPL230" s="44"/>
      <c r="EPM230" s="44"/>
      <c r="EPN230" s="44"/>
      <c r="EPO230" s="44"/>
      <c r="EPP230" s="44"/>
      <c r="EPQ230" s="44"/>
      <c r="EPR230" s="44"/>
      <c r="EPS230" s="44"/>
      <c r="EPT230" s="44"/>
      <c r="EPU230" s="44"/>
      <c r="EPV230" s="44"/>
      <c r="EPW230" s="44"/>
      <c r="EPX230" s="44"/>
      <c r="EPY230" s="44"/>
      <c r="EPZ230" s="44"/>
      <c r="EQA230" s="44"/>
      <c r="EQB230" s="44"/>
      <c r="EQC230" s="44"/>
      <c r="EQD230" s="44"/>
      <c r="EQE230" s="44"/>
      <c r="EQF230" s="44"/>
      <c r="EQG230" s="44"/>
      <c r="EQH230" s="44"/>
      <c r="EQI230" s="44"/>
      <c r="EQJ230" s="44"/>
      <c r="EQK230" s="44"/>
      <c r="EQL230" s="44"/>
      <c r="EQM230" s="44"/>
      <c r="EQN230" s="44"/>
      <c r="EQO230" s="44"/>
      <c r="EQP230" s="44"/>
      <c r="EQQ230" s="44"/>
      <c r="EQR230" s="44"/>
      <c r="EQS230" s="44"/>
      <c r="EQT230" s="44"/>
      <c r="EQU230" s="44"/>
      <c r="EQV230" s="44"/>
      <c r="EQW230" s="44"/>
      <c r="EQX230" s="44"/>
      <c r="EQY230" s="44"/>
      <c r="EQZ230" s="44"/>
      <c r="ERA230" s="44"/>
      <c r="ERB230" s="44"/>
      <c r="ERC230" s="44"/>
      <c r="ERD230" s="44"/>
      <c r="ERE230" s="44"/>
      <c r="ERF230" s="44"/>
      <c r="ERG230" s="44"/>
      <c r="ERH230" s="44"/>
      <c r="ERI230" s="44"/>
      <c r="ERJ230" s="44"/>
      <c r="ERK230" s="44"/>
      <c r="ERL230" s="44"/>
      <c r="ERM230" s="44"/>
      <c r="ERN230" s="44"/>
      <c r="ERO230" s="44"/>
      <c r="ERP230" s="44"/>
      <c r="ERQ230" s="44"/>
      <c r="ERR230" s="44"/>
      <c r="ERS230" s="44"/>
      <c r="ERT230" s="44"/>
      <c r="ERU230" s="44"/>
      <c r="ERV230" s="44"/>
      <c r="ERW230" s="44"/>
      <c r="ERX230" s="44"/>
      <c r="ERY230" s="44"/>
      <c r="ERZ230" s="44"/>
      <c r="ESA230" s="44"/>
      <c r="ESB230" s="44"/>
      <c r="ESC230" s="44"/>
      <c r="ESD230" s="44"/>
      <c r="ESE230" s="44"/>
      <c r="ESF230" s="44"/>
      <c r="ESG230" s="44"/>
      <c r="ESH230" s="44"/>
      <c r="ESI230" s="44"/>
      <c r="ESJ230" s="44"/>
      <c r="ESK230" s="44"/>
      <c r="ESL230" s="44"/>
      <c r="ESM230" s="44"/>
      <c r="ESN230" s="44"/>
      <c r="ESO230" s="44"/>
      <c r="ESP230" s="44"/>
      <c r="ESQ230" s="44"/>
      <c r="ESR230" s="44"/>
      <c r="ESS230" s="44"/>
      <c r="EST230" s="44"/>
      <c r="ESU230" s="44"/>
      <c r="ESV230" s="44"/>
      <c r="ESW230" s="44"/>
      <c r="ESX230" s="44"/>
      <c r="ESY230" s="44"/>
      <c r="ESZ230" s="44"/>
      <c r="ETA230" s="44"/>
      <c r="ETB230" s="44"/>
      <c r="ETC230" s="44"/>
      <c r="ETD230" s="44"/>
      <c r="ETE230" s="44"/>
      <c r="ETF230" s="44"/>
      <c r="ETG230" s="44"/>
      <c r="ETH230" s="44"/>
      <c r="ETI230" s="44"/>
      <c r="ETJ230" s="44"/>
      <c r="ETK230" s="44"/>
      <c r="ETL230" s="44"/>
      <c r="ETM230" s="44"/>
      <c r="ETN230" s="44"/>
      <c r="ETO230" s="44"/>
      <c r="ETP230" s="44"/>
      <c r="ETQ230" s="44"/>
      <c r="ETR230" s="44"/>
      <c r="ETS230" s="44"/>
      <c r="ETT230" s="44"/>
      <c r="ETU230" s="44"/>
      <c r="ETV230" s="44"/>
      <c r="ETW230" s="44"/>
      <c r="ETX230" s="44"/>
      <c r="ETY230" s="44"/>
      <c r="ETZ230" s="44"/>
      <c r="EUA230" s="44"/>
      <c r="EUB230" s="44"/>
      <c r="EUC230" s="44"/>
      <c r="EUD230" s="44"/>
      <c r="EUE230" s="44"/>
      <c r="EUF230" s="44"/>
      <c r="EUG230" s="44"/>
      <c r="EUH230" s="44"/>
      <c r="EUI230" s="44"/>
      <c r="EUJ230" s="44"/>
      <c r="EUK230" s="44"/>
      <c r="EUL230" s="44"/>
      <c r="EUM230" s="44"/>
      <c r="EUN230" s="44"/>
      <c r="EUO230" s="44"/>
      <c r="EUP230" s="44"/>
      <c r="EUQ230" s="44"/>
      <c r="EUR230" s="44"/>
      <c r="EUS230" s="44"/>
      <c r="EUT230" s="44"/>
      <c r="EUU230" s="44"/>
      <c r="EUV230" s="44"/>
      <c r="EUW230" s="44"/>
      <c r="EUX230" s="44"/>
      <c r="EUY230" s="44"/>
      <c r="EUZ230" s="44"/>
      <c r="EVA230" s="44"/>
      <c r="EVB230" s="44"/>
      <c r="EVC230" s="44"/>
      <c r="EVD230" s="44"/>
      <c r="EVE230" s="44"/>
      <c r="EVF230" s="44"/>
      <c r="EVG230" s="44"/>
      <c r="EVH230" s="44"/>
      <c r="EVI230" s="44"/>
      <c r="EVJ230" s="44"/>
      <c r="EVK230" s="44"/>
      <c r="EVL230" s="44"/>
      <c r="EVM230" s="44"/>
      <c r="EVN230" s="44"/>
      <c r="EVO230" s="44"/>
      <c r="EVP230" s="44"/>
      <c r="EVQ230" s="44"/>
      <c r="EVR230" s="44"/>
      <c r="EVS230" s="44"/>
      <c r="EVT230" s="44"/>
      <c r="EVU230" s="44"/>
      <c r="EVV230" s="44"/>
      <c r="EVW230" s="44"/>
      <c r="EVX230" s="44"/>
      <c r="EVY230" s="44"/>
      <c r="EVZ230" s="44"/>
      <c r="EWA230" s="44"/>
      <c r="EWB230" s="44"/>
      <c r="EWC230" s="44"/>
      <c r="EWD230" s="44"/>
      <c r="EWE230" s="44"/>
      <c r="EWF230" s="44"/>
      <c r="EWG230" s="44"/>
      <c r="EWH230" s="44"/>
      <c r="EWI230" s="44"/>
      <c r="EWJ230" s="44"/>
      <c r="EWK230" s="44"/>
      <c r="EWL230" s="44"/>
      <c r="EWM230" s="44"/>
      <c r="EWN230" s="44"/>
      <c r="EWO230" s="44"/>
      <c r="EWP230" s="44"/>
      <c r="EWQ230" s="44"/>
      <c r="EWR230" s="44"/>
      <c r="EWS230" s="44"/>
      <c r="EWT230" s="44"/>
      <c r="EWU230" s="44"/>
      <c r="EWV230" s="44"/>
      <c r="EWW230" s="44"/>
      <c r="EWX230" s="44"/>
      <c r="EWY230" s="44"/>
      <c r="EWZ230" s="44"/>
      <c r="EXA230" s="44"/>
      <c r="EXB230" s="44"/>
      <c r="EXC230" s="44"/>
      <c r="EXD230" s="44"/>
      <c r="EXE230" s="44"/>
      <c r="EXF230" s="44"/>
      <c r="EXG230" s="44"/>
      <c r="EXH230" s="44"/>
      <c r="EXI230" s="44"/>
      <c r="EXJ230" s="44"/>
      <c r="EXK230" s="44"/>
      <c r="EXL230" s="44"/>
      <c r="EXM230" s="44"/>
      <c r="EXN230" s="44"/>
      <c r="EXO230" s="44"/>
      <c r="EXP230" s="44"/>
      <c r="EXQ230" s="44"/>
      <c r="EXR230" s="44"/>
      <c r="EXS230" s="44"/>
      <c r="EXT230" s="44"/>
      <c r="EXU230" s="44"/>
      <c r="EXV230" s="44"/>
      <c r="EXW230" s="44"/>
      <c r="EXX230" s="44"/>
      <c r="EXY230" s="44"/>
      <c r="EXZ230" s="44"/>
      <c r="EYA230" s="44"/>
      <c r="EYB230" s="44"/>
      <c r="EYC230" s="44"/>
      <c r="EYD230" s="44"/>
      <c r="EYE230" s="44"/>
      <c r="EYF230" s="44"/>
      <c r="EYG230" s="44"/>
      <c r="EYH230" s="44"/>
      <c r="EYI230" s="44"/>
      <c r="EYJ230" s="44"/>
      <c r="EYK230" s="44"/>
      <c r="EYL230" s="44"/>
      <c r="EYM230" s="44"/>
      <c r="EYN230" s="44"/>
      <c r="EYO230" s="44"/>
      <c r="EYP230" s="44"/>
      <c r="EYQ230" s="44"/>
      <c r="EYR230" s="44"/>
      <c r="EYS230" s="44"/>
      <c r="EYT230" s="44"/>
      <c r="EYU230" s="44"/>
      <c r="EYV230" s="44"/>
      <c r="EYW230" s="44"/>
      <c r="EYX230" s="44"/>
      <c r="EYY230" s="44"/>
      <c r="EYZ230" s="44"/>
      <c r="EZA230" s="44"/>
      <c r="EZB230" s="44"/>
      <c r="EZC230" s="44"/>
      <c r="EZD230" s="44"/>
      <c r="EZE230" s="44"/>
      <c r="EZF230" s="44"/>
      <c r="EZG230" s="44"/>
      <c r="EZH230" s="44"/>
      <c r="EZI230" s="44"/>
      <c r="EZJ230" s="44"/>
      <c r="EZK230" s="44"/>
      <c r="EZL230" s="44"/>
      <c r="EZM230" s="44"/>
      <c r="EZN230" s="44"/>
      <c r="EZO230" s="44"/>
      <c r="EZP230" s="44"/>
      <c r="EZQ230" s="44"/>
      <c r="EZR230" s="44"/>
      <c r="EZS230" s="44"/>
      <c r="EZT230" s="44"/>
      <c r="EZU230" s="44"/>
      <c r="EZV230" s="44"/>
      <c r="EZW230" s="44"/>
      <c r="EZX230" s="44"/>
      <c r="EZY230" s="44"/>
      <c r="EZZ230" s="44"/>
      <c r="FAA230" s="44"/>
      <c r="FAB230" s="44"/>
      <c r="FAC230" s="44"/>
      <c r="FAD230" s="44"/>
      <c r="FAE230" s="44"/>
      <c r="FAF230" s="44"/>
      <c r="FAG230" s="44"/>
      <c r="FAH230" s="44"/>
      <c r="FAI230" s="44"/>
      <c r="FAJ230" s="44"/>
      <c r="FAK230" s="44"/>
      <c r="FAL230" s="44"/>
      <c r="FAM230" s="44"/>
      <c r="FAN230" s="44"/>
      <c r="FAO230" s="44"/>
      <c r="FAP230" s="44"/>
      <c r="FAQ230" s="44"/>
      <c r="FAR230" s="44"/>
      <c r="FAS230" s="44"/>
      <c r="FAT230" s="44"/>
      <c r="FAU230" s="44"/>
      <c r="FAV230" s="44"/>
      <c r="FAW230" s="44"/>
      <c r="FAX230" s="44"/>
      <c r="FAY230" s="44"/>
      <c r="FAZ230" s="44"/>
      <c r="FBA230" s="44"/>
      <c r="FBB230" s="44"/>
      <c r="FBC230" s="44"/>
      <c r="FBD230" s="44"/>
      <c r="FBE230" s="44"/>
      <c r="FBF230" s="44"/>
      <c r="FBG230" s="44"/>
      <c r="FBH230" s="44"/>
      <c r="FBI230" s="44"/>
      <c r="FBJ230" s="44"/>
      <c r="FBK230" s="44"/>
      <c r="FBL230" s="44"/>
      <c r="FBM230" s="44"/>
      <c r="FBN230" s="44"/>
      <c r="FBO230" s="44"/>
      <c r="FBP230" s="44"/>
      <c r="FBQ230" s="44"/>
      <c r="FBR230" s="44"/>
      <c r="FBS230" s="44"/>
      <c r="FBT230" s="44"/>
      <c r="FBU230" s="44"/>
      <c r="FBV230" s="44"/>
      <c r="FBW230" s="44"/>
      <c r="FBX230" s="44"/>
      <c r="FBY230" s="44"/>
      <c r="FBZ230" s="44"/>
      <c r="FCA230" s="44"/>
      <c r="FCB230" s="44"/>
      <c r="FCC230" s="44"/>
      <c r="FCD230" s="44"/>
      <c r="FCE230" s="44"/>
      <c r="FCF230" s="44"/>
      <c r="FCG230" s="44"/>
      <c r="FCH230" s="44"/>
      <c r="FCI230" s="44"/>
      <c r="FCJ230" s="44"/>
      <c r="FCK230" s="44"/>
      <c r="FCL230" s="44"/>
      <c r="FCM230" s="44"/>
      <c r="FCN230" s="44"/>
      <c r="FCO230" s="44"/>
      <c r="FCP230" s="44"/>
      <c r="FCQ230" s="44"/>
      <c r="FCR230" s="44"/>
      <c r="FCS230" s="44"/>
      <c r="FCT230" s="44"/>
      <c r="FCU230" s="44"/>
      <c r="FCV230" s="44"/>
      <c r="FCW230" s="44"/>
      <c r="FCX230" s="44"/>
      <c r="FCY230" s="44"/>
      <c r="FCZ230" s="44"/>
      <c r="FDA230" s="44"/>
      <c r="FDB230" s="44"/>
      <c r="FDC230" s="44"/>
      <c r="FDD230" s="44"/>
      <c r="FDE230" s="44"/>
      <c r="FDF230" s="44"/>
      <c r="FDG230" s="44"/>
      <c r="FDH230" s="44"/>
      <c r="FDI230" s="44"/>
      <c r="FDJ230" s="44"/>
      <c r="FDK230" s="44"/>
      <c r="FDL230" s="44"/>
      <c r="FDM230" s="44"/>
      <c r="FDN230" s="44"/>
      <c r="FDO230" s="44"/>
      <c r="FDP230" s="44"/>
      <c r="FDQ230" s="44"/>
      <c r="FDR230" s="44"/>
      <c r="FDS230" s="44"/>
      <c r="FDT230" s="44"/>
      <c r="FDU230" s="44"/>
      <c r="FDV230" s="44"/>
      <c r="FDW230" s="44"/>
      <c r="FDX230" s="44"/>
      <c r="FDY230" s="44"/>
      <c r="FDZ230" s="44"/>
      <c r="FEA230" s="44"/>
      <c r="FEB230" s="44"/>
      <c r="FEC230" s="44"/>
      <c r="FED230" s="44"/>
      <c r="FEE230" s="44"/>
      <c r="FEF230" s="44"/>
      <c r="FEG230" s="44"/>
      <c r="FEH230" s="44"/>
      <c r="FEI230" s="44"/>
      <c r="FEJ230" s="44"/>
      <c r="FEK230" s="44"/>
      <c r="FEL230" s="44"/>
      <c r="FEM230" s="44"/>
      <c r="FEN230" s="44"/>
      <c r="FEO230" s="44"/>
      <c r="FEP230" s="44"/>
      <c r="FEQ230" s="44"/>
      <c r="FER230" s="44"/>
      <c r="FES230" s="44"/>
      <c r="FET230" s="44"/>
      <c r="FEU230" s="44"/>
      <c r="FEV230" s="44"/>
      <c r="FEW230" s="44"/>
      <c r="FEX230" s="44"/>
      <c r="FEY230" s="44"/>
      <c r="FEZ230" s="44"/>
      <c r="FFA230" s="44"/>
      <c r="FFB230" s="44"/>
      <c r="FFC230" s="44"/>
      <c r="FFD230" s="44"/>
      <c r="FFE230" s="44"/>
      <c r="FFF230" s="44"/>
      <c r="FFG230" s="44"/>
      <c r="FFH230" s="44"/>
      <c r="FFI230" s="44"/>
      <c r="FFJ230" s="44"/>
      <c r="FFK230" s="44"/>
      <c r="FFL230" s="44"/>
      <c r="FFM230" s="44"/>
      <c r="FFN230" s="44"/>
      <c r="FFO230" s="44"/>
      <c r="FFP230" s="44"/>
      <c r="FFQ230" s="44"/>
      <c r="FFR230" s="44"/>
      <c r="FFS230" s="44"/>
      <c r="FFT230" s="44"/>
      <c r="FFU230" s="44"/>
      <c r="FFV230" s="44"/>
      <c r="FFW230" s="44"/>
      <c r="FFX230" s="44"/>
      <c r="FFY230" s="44"/>
      <c r="FFZ230" s="44"/>
      <c r="FGA230" s="44"/>
      <c r="FGB230" s="44"/>
      <c r="FGC230" s="44"/>
      <c r="FGD230" s="44"/>
      <c r="FGE230" s="44"/>
      <c r="FGF230" s="44"/>
      <c r="FGG230" s="44"/>
      <c r="FGH230" s="44"/>
      <c r="FGI230" s="44"/>
      <c r="FGJ230" s="44"/>
      <c r="FGK230" s="44"/>
      <c r="FGL230" s="44"/>
      <c r="FGM230" s="44"/>
      <c r="FGN230" s="44"/>
      <c r="FGO230" s="44"/>
      <c r="FGP230" s="44"/>
      <c r="FGQ230" s="44"/>
      <c r="FGR230" s="44"/>
      <c r="FGS230" s="44"/>
      <c r="FGT230" s="44"/>
      <c r="FGU230" s="44"/>
      <c r="FGV230" s="44"/>
      <c r="FGW230" s="44"/>
      <c r="FGX230" s="44"/>
      <c r="FGY230" s="44"/>
      <c r="FGZ230" s="44"/>
      <c r="FHA230" s="44"/>
      <c r="FHB230" s="44"/>
      <c r="FHC230" s="44"/>
      <c r="FHD230" s="44"/>
      <c r="FHE230" s="44"/>
      <c r="FHF230" s="44"/>
      <c r="FHG230" s="44"/>
      <c r="FHH230" s="44"/>
      <c r="FHI230" s="44"/>
      <c r="FHJ230" s="44"/>
      <c r="FHK230" s="44"/>
      <c r="FHL230" s="44"/>
      <c r="FHM230" s="44"/>
      <c r="FHN230" s="44"/>
      <c r="FHO230" s="44"/>
      <c r="FHP230" s="44"/>
      <c r="FHQ230" s="44"/>
      <c r="FHR230" s="44"/>
      <c r="FHS230" s="44"/>
      <c r="FHT230" s="44"/>
      <c r="FHU230" s="44"/>
      <c r="FHV230" s="44"/>
      <c r="FHW230" s="44"/>
      <c r="FHX230" s="44"/>
      <c r="FHY230" s="44"/>
      <c r="FHZ230" s="44"/>
      <c r="FIA230" s="44"/>
      <c r="FIB230" s="44"/>
      <c r="FIC230" s="44"/>
      <c r="FID230" s="44"/>
      <c r="FIE230" s="44"/>
      <c r="FIF230" s="44"/>
      <c r="FIG230" s="44"/>
      <c r="FIH230" s="44"/>
      <c r="FII230" s="44"/>
      <c r="FIJ230" s="44"/>
      <c r="FIK230" s="44"/>
      <c r="FIL230" s="44"/>
      <c r="FIM230" s="44"/>
      <c r="FIN230" s="44"/>
      <c r="FIO230" s="44"/>
      <c r="FIP230" s="44"/>
      <c r="FIQ230" s="44"/>
      <c r="FIR230" s="44"/>
      <c r="FIS230" s="44"/>
      <c r="FIT230" s="44"/>
      <c r="FIU230" s="44"/>
      <c r="FIV230" s="44"/>
      <c r="FIW230" s="44"/>
      <c r="FIX230" s="44"/>
      <c r="FIY230" s="44"/>
      <c r="FIZ230" s="44"/>
      <c r="FJA230" s="44"/>
      <c r="FJB230" s="44"/>
      <c r="FJC230" s="44"/>
      <c r="FJD230" s="44"/>
      <c r="FJE230" s="44"/>
      <c r="FJF230" s="44"/>
      <c r="FJG230" s="44"/>
      <c r="FJH230" s="44"/>
      <c r="FJI230" s="44"/>
      <c r="FJJ230" s="44"/>
      <c r="FJK230" s="44"/>
      <c r="FJL230" s="44"/>
      <c r="FJM230" s="44"/>
      <c r="FJN230" s="44"/>
      <c r="FJO230" s="44"/>
      <c r="FJP230" s="44"/>
      <c r="FJQ230" s="44"/>
      <c r="FJR230" s="44"/>
      <c r="FJS230" s="44"/>
      <c r="FJT230" s="44"/>
      <c r="FJU230" s="44"/>
      <c r="FJV230" s="44"/>
      <c r="FJW230" s="44"/>
      <c r="FJX230" s="44"/>
      <c r="FJY230" s="44"/>
      <c r="FJZ230" s="44"/>
      <c r="FKA230" s="44"/>
      <c r="FKB230" s="44"/>
      <c r="FKC230" s="44"/>
      <c r="FKD230" s="44"/>
      <c r="FKE230" s="44"/>
      <c r="FKF230" s="44"/>
      <c r="FKG230" s="44"/>
      <c r="FKH230" s="44"/>
      <c r="FKI230" s="44"/>
      <c r="FKJ230" s="44"/>
      <c r="FKK230" s="44"/>
      <c r="FKL230" s="44"/>
      <c r="FKM230" s="44"/>
      <c r="FKN230" s="44"/>
      <c r="FKO230" s="44"/>
      <c r="FKP230" s="44"/>
      <c r="FKQ230" s="44"/>
      <c r="FKR230" s="44"/>
      <c r="FKS230" s="44"/>
      <c r="FKT230" s="44"/>
      <c r="FKU230" s="44"/>
      <c r="FKV230" s="44"/>
      <c r="FKW230" s="44"/>
      <c r="FKX230" s="44"/>
      <c r="FKY230" s="44"/>
      <c r="FKZ230" s="44"/>
      <c r="FLA230" s="44"/>
      <c r="FLB230" s="44"/>
      <c r="FLC230" s="44"/>
      <c r="FLD230" s="44"/>
      <c r="FLE230" s="44"/>
      <c r="FLF230" s="44"/>
      <c r="FLG230" s="44"/>
      <c r="FLH230" s="44"/>
      <c r="FLI230" s="44"/>
      <c r="FLJ230" s="44"/>
      <c r="FLK230" s="44"/>
      <c r="FLL230" s="44"/>
      <c r="FLM230" s="44"/>
      <c r="FLN230" s="44"/>
      <c r="FLO230" s="44"/>
      <c r="FLP230" s="44"/>
      <c r="FLQ230" s="44"/>
      <c r="FLR230" s="44"/>
      <c r="FLS230" s="44"/>
      <c r="FLT230" s="44"/>
      <c r="FLU230" s="44"/>
      <c r="FLV230" s="44"/>
      <c r="FLW230" s="44"/>
      <c r="FLX230" s="44"/>
      <c r="FLY230" s="44"/>
      <c r="FLZ230" s="44"/>
      <c r="FMA230" s="44"/>
      <c r="FMB230" s="44"/>
      <c r="FMC230" s="44"/>
      <c r="FMD230" s="44"/>
      <c r="FME230" s="44"/>
      <c r="FMF230" s="44"/>
      <c r="FMG230" s="44"/>
      <c r="FMH230" s="44"/>
      <c r="FMI230" s="44"/>
      <c r="FMJ230" s="44"/>
      <c r="FMK230" s="44"/>
      <c r="FML230" s="44"/>
      <c r="FMM230" s="44"/>
      <c r="FMN230" s="44"/>
      <c r="FMO230" s="44"/>
      <c r="FMP230" s="44"/>
      <c r="FMQ230" s="44"/>
      <c r="FMR230" s="44"/>
      <c r="FMS230" s="44"/>
      <c r="FMT230" s="44"/>
      <c r="FMU230" s="44"/>
      <c r="FMV230" s="44"/>
      <c r="FMW230" s="44"/>
      <c r="FMX230" s="44"/>
      <c r="FMY230" s="44"/>
      <c r="FMZ230" s="44"/>
      <c r="FNA230" s="44"/>
      <c r="FNB230" s="44"/>
      <c r="FNC230" s="44"/>
      <c r="FND230" s="44"/>
      <c r="FNE230" s="44"/>
      <c r="FNF230" s="44"/>
      <c r="FNG230" s="44"/>
      <c r="FNH230" s="44"/>
      <c r="FNI230" s="44"/>
      <c r="FNJ230" s="44"/>
      <c r="FNK230" s="44"/>
      <c r="FNL230" s="44"/>
      <c r="FNM230" s="44"/>
      <c r="FNN230" s="44"/>
      <c r="FNO230" s="44"/>
      <c r="FNP230" s="44"/>
      <c r="FNQ230" s="44"/>
      <c r="FNR230" s="44"/>
      <c r="FNS230" s="44"/>
      <c r="FNT230" s="44"/>
      <c r="FNU230" s="44"/>
      <c r="FNV230" s="44"/>
      <c r="FNW230" s="44"/>
      <c r="FNX230" s="44"/>
      <c r="FNY230" s="44"/>
      <c r="FNZ230" s="44"/>
      <c r="FOA230" s="44"/>
      <c r="FOB230" s="44"/>
      <c r="FOC230" s="44"/>
      <c r="FOD230" s="44"/>
      <c r="FOE230" s="44"/>
      <c r="FOF230" s="44"/>
      <c r="FOG230" s="44"/>
      <c r="FOH230" s="44"/>
      <c r="FOI230" s="44"/>
      <c r="FOJ230" s="44"/>
      <c r="FOK230" s="44"/>
      <c r="FOL230" s="44"/>
      <c r="FOM230" s="44"/>
      <c r="FON230" s="44"/>
      <c r="FOO230" s="44"/>
      <c r="FOP230" s="44"/>
      <c r="FOQ230" s="44"/>
      <c r="FOR230" s="44"/>
      <c r="FOS230" s="44"/>
      <c r="FOT230" s="44"/>
      <c r="FOU230" s="44"/>
      <c r="FOV230" s="44"/>
      <c r="FOW230" s="44"/>
      <c r="FOX230" s="44"/>
      <c r="FOY230" s="44"/>
      <c r="FOZ230" s="44"/>
      <c r="FPA230" s="44"/>
      <c r="FPB230" s="44"/>
      <c r="FPC230" s="44"/>
      <c r="FPD230" s="44"/>
      <c r="FPE230" s="44"/>
      <c r="FPF230" s="44"/>
      <c r="FPG230" s="44"/>
      <c r="FPH230" s="44"/>
      <c r="FPI230" s="44"/>
      <c r="FPJ230" s="44"/>
      <c r="FPK230" s="44"/>
      <c r="FPL230" s="44"/>
      <c r="FPM230" s="44"/>
      <c r="FPN230" s="44"/>
      <c r="FPO230" s="44"/>
      <c r="FPP230" s="44"/>
      <c r="FPQ230" s="44"/>
      <c r="FPR230" s="44"/>
      <c r="FPS230" s="44"/>
      <c r="FPT230" s="44"/>
      <c r="FPU230" s="44"/>
      <c r="FPV230" s="44"/>
      <c r="FPW230" s="44"/>
      <c r="FPX230" s="44"/>
      <c r="FPY230" s="44"/>
      <c r="FPZ230" s="44"/>
      <c r="FQA230" s="44"/>
      <c r="FQB230" s="44"/>
      <c r="FQC230" s="44"/>
      <c r="FQD230" s="44"/>
      <c r="FQE230" s="44"/>
      <c r="FQF230" s="44"/>
      <c r="FQG230" s="44"/>
      <c r="FQH230" s="44"/>
      <c r="FQI230" s="44"/>
      <c r="FQJ230" s="44"/>
      <c r="FQK230" s="44"/>
      <c r="FQL230" s="44"/>
      <c r="FQM230" s="44"/>
      <c r="FQN230" s="44"/>
      <c r="FQO230" s="44"/>
      <c r="FQP230" s="44"/>
      <c r="FQQ230" s="44"/>
      <c r="FQR230" s="44"/>
      <c r="FQS230" s="44"/>
      <c r="FQT230" s="44"/>
      <c r="FQU230" s="44"/>
      <c r="FQV230" s="44"/>
      <c r="FQW230" s="44"/>
      <c r="FQX230" s="44"/>
      <c r="FQY230" s="44"/>
      <c r="FQZ230" s="44"/>
      <c r="FRA230" s="44"/>
      <c r="FRB230" s="44"/>
      <c r="FRC230" s="44"/>
      <c r="FRD230" s="44"/>
      <c r="FRE230" s="44"/>
      <c r="FRF230" s="44"/>
      <c r="FRG230" s="44"/>
      <c r="FRH230" s="44"/>
      <c r="FRI230" s="44"/>
      <c r="FRJ230" s="44"/>
      <c r="FRK230" s="44"/>
      <c r="FRL230" s="44"/>
      <c r="FRM230" s="44"/>
      <c r="FRN230" s="44"/>
      <c r="FRO230" s="44"/>
      <c r="FRP230" s="44"/>
      <c r="FRQ230" s="44"/>
      <c r="FRR230" s="44"/>
      <c r="FRS230" s="44"/>
      <c r="FRT230" s="44"/>
      <c r="FRU230" s="44"/>
      <c r="FRV230" s="44"/>
      <c r="FRW230" s="44"/>
      <c r="FRX230" s="44"/>
      <c r="FRY230" s="44"/>
      <c r="FRZ230" s="44"/>
      <c r="FSA230" s="44"/>
      <c r="FSB230" s="44"/>
      <c r="FSC230" s="44"/>
      <c r="FSD230" s="44"/>
      <c r="FSE230" s="44"/>
      <c r="FSF230" s="44"/>
      <c r="FSG230" s="44"/>
      <c r="FSH230" s="44"/>
      <c r="FSI230" s="44"/>
      <c r="FSJ230" s="44"/>
      <c r="FSK230" s="44"/>
      <c r="FSL230" s="44"/>
      <c r="FSM230" s="44"/>
      <c r="FSN230" s="44"/>
      <c r="FSO230" s="44"/>
      <c r="FSP230" s="44"/>
      <c r="FSQ230" s="44"/>
      <c r="FSR230" s="44"/>
      <c r="FSS230" s="44"/>
      <c r="FST230" s="44"/>
      <c r="FSU230" s="44"/>
      <c r="FSV230" s="44"/>
      <c r="FSW230" s="44"/>
      <c r="FSX230" s="44"/>
      <c r="FSY230" s="44"/>
      <c r="FSZ230" s="44"/>
      <c r="FTA230" s="44"/>
      <c r="FTB230" s="44"/>
      <c r="FTC230" s="44"/>
      <c r="FTD230" s="44"/>
      <c r="FTE230" s="44"/>
      <c r="FTF230" s="44"/>
      <c r="FTG230" s="44"/>
      <c r="FTH230" s="44"/>
      <c r="FTI230" s="44"/>
      <c r="FTJ230" s="44"/>
      <c r="FTK230" s="44"/>
      <c r="FTL230" s="44"/>
      <c r="FTM230" s="44"/>
      <c r="FTN230" s="44"/>
      <c r="FTO230" s="44"/>
      <c r="FTP230" s="44"/>
      <c r="FTQ230" s="44"/>
      <c r="FTR230" s="44"/>
      <c r="FTS230" s="44"/>
      <c r="FTT230" s="44"/>
      <c r="FTU230" s="44"/>
      <c r="FTV230" s="44"/>
      <c r="FTW230" s="44"/>
      <c r="FTX230" s="44"/>
      <c r="FTY230" s="44"/>
      <c r="FTZ230" s="44"/>
      <c r="FUA230" s="44"/>
      <c r="FUB230" s="44"/>
      <c r="FUC230" s="44"/>
      <c r="FUD230" s="44"/>
      <c r="FUE230" s="44"/>
      <c r="FUF230" s="44"/>
      <c r="FUG230" s="44"/>
      <c r="FUH230" s="44"/>
      <c r="FUI230" s="44"/>
      <c r="FUJ230" s="44"/>
      <c r="FUK230" s="44"/>
      <c r="FUL230" s="44"/>
      <c r="FUM230" s="44"/>
      <c r="FUN230" s="44"/>
      <c r="FUO230" s="44"/>
      <c r="FUP230" s="44"/>
      <c r="FUQ230" s="44"/>
      <c r="FUR230" s="44"/>
      <c r="FUS230" s="44"/>
      <c r="FUT230" s="44"/>
      <c r="FUU230" s="44"/>
      <c r="FUV230" s="44"/>
      <c r="FUW230" s="44"/>
      <c r="FUX230" s="44"/>
      <c r="FUY230" s="44"/>
      <c r="FUZ230" s="44"/>
      <c r="FVA230" s="44"/>
      <c r="FVB230" s="44"/>
      <c r="FVC230" s="44"/>
      <c r="FVD230" s="44"/>
      <c r="FVE230" s="44"/>
      <c r="FVF230" s="44"/>
      <c r="FVG230" s="44"/>
      <c r="FVH230" s="44"/>
      <c r="FVI230" s="44"/>
      <c r="FVJ230" s="44"/>
      <c r="FVK230" s="44"/>
      <c r="FVL230" s="44"/>
      <c r="FVM230" s="44"/>
      <c r="FVN230" s="44"/>
      <c r="FVO230" s="44"/>
      <c r="FVP230" s="44"/>
      <c r="FVQ230" s="44"/>
      <c r="FVR230" s="44"/>
      <c r="FVS230" s="44"/>
      <c r="FVT230" s="44"/>
      <c r="FVU230" s="44"/>
      <c r="FVV230" s="44"/>
      <c r="FVW230" s="44"/>
      <c r="FVX230" s="44"/>
      <c r="FVY230" s="44"/>
      <c r="FVZ230" s="44"/>
      <c r="FWA230" s="44"/>
      <c r="FWB230" s="44"/>
      <c r="FWC230" s="44"/>
      <c r="FWD230" s="44"/>
      <c r="FWE230" s="44"/>
      <c r="FWF230" s="44"/>
      <c r="FWG230" s="44"/>
      <c r="FWH230" s="44"/>
      <c r="FWI230" s="44"/>
      <c r="FWJ230" s="44"/>
      <c r="FWK230" s="44"/>
      <c r="FWL230" s="44"/>
      <c r="FWM230" s="44"/>
      <c r="FWN230" s="44"/>
      <c r="FWO230" s="44"/>
      <c r="FWP230" s="44"/>
      <c r="FWQ230" s="44"/>
      <c r="FWR230" s="44"/>
      <c r="FWS230" s="44"/>
      <c r="FWT230" s="44"/>
      <c r="FWU230" s="44"/>
      <c r="FWV230" s="44"/>
      <c r="FWW230" s="44"/>
      <c r="FWX230" s="44"/>
      <c r="FWY230" s="44"/>
      <c r="FWZ230" s="44"/>
      <c r="FXA230" s="44"/>
      <c r="FXB230" s="44"/>
      <c r="FXC230" s="44"/>
      <c r="FXD230" s="44"/>
      <c r="FXE230" s="44"/>
      <c r="FXF230" s="44"/>
      <c r="FXG230" s="44"/>
      <c r="FXH230" s="44"/>
      <c r="FXI230" s="44"/>
      <c r="FXJ230" s="44"/>
      <c r="FXK230" s="44"/>
      <c r="FXL230" s="44"/>
      <c r="FXM230" s="44"/>
      <c r="FXN230" s="44"/>
      <c r="FXO230" s="44"/>
      <c r="FXP230" s="44"/>
      <c r="FXQ230" s="44"/>
      <c r="FXR230" s="44"/>
      <c r="FXS230" s="44"/>
      <c r="FXT230" s="44"/>
      <c r="FXU230" s="44"/>
      <c r="FXV230" s="44"/>
      <c r="FXW230" s="44"/>
      <c r="FXX230" s="44"/>
      <c r="FXY230" s="44"/>
      <c r="FXZ230" s="44"/>
      <c r="FYA230" s="44"/>
      <c r="FYB230" s="44"/>
      <c r="FYC230" s="44"/>
      <c r="FYD230" s="44"/>
      <c r="FYE230" s="44"/>
      <c r="FYF230" s="44"/>
      <c r="FYG230" s="44"/>
      <c r="FYH230" s="44"/>
      <c r="FYI230" s="44"/>
      <c r="FYJ230" s="44"/>
      <c r="FYK230" s="44"/>
      <c r="FYL230" s="44"/>
      <c r="FYM230" s="44"/>
      <c r="FYN230" s="44"/>
      <c r="FYO230" s="44"/>
      <c r="FYP230" s="44"/>
      <c r="FYQ230" s="44"/>
      <c r="FYR230" s="44"/>
      <c r="FYS230" s="44"/>
      <c r="FYT230" s="44"/>
      <c r="FYU230" s="44"/>
      <c r="FYV230" s="44"/>
      <c r="FYW230" s="44"/>
      <c r="FYX230" s="44"/>
      <c r="FYY230" s="44"/>
      <c r="FYZ230" s="44"/>
      <c r="FZA230" s="44"/>
      <c r="FZB230" s="44"/>
      <c r="FZC230" s="44"/>
      <c r="FZD230" s="44"/>
      <c r="FZE230" s="44"/>
      <c r="FZF230" s="44"/>
      <c r="FZG230" s="44"/>
      <c r="FZH230" s="44"/>
      <c r="FZI230" s="44"/>
      <c r="FZJ230" s="44"/>
      <c r="FZK230" s="44"/>
      <c r="FZL230" s="44"/>
      <c r="FZM230" s="44"/>
      <c r="FZN230" s="44"/>
      <c r="FZO230" s="44"/>
      <c r="FZP230" s="44"/>
      <c r="FZQ230" s="44"/>
      <c r="FZR230" s="44"/>
      <c r="FZS230" s="44"/>
      <c r="FZT230" s="44"/>
      <c r="FZU230" s="44"/>
      <c r="FZV230" s="44"/>
      <c r="FZW230" s="44"/>
      <c r="FZX230" s="44"/>
      <c r="FZY230" s="44"/>
      <c r="FZZ230" s="44"/>
      <c r="GAA230" s="44"/>
      <c r="GAB230" s="44"/>
      <c r="GAC230" s="44"/>
      <c r="GAD230" s="44"/>
      <c r="GAE230" s="44"/>
      <c r="GAF230" s="44"/>
      <c r="GAG230" s="44"/>
      <c r="GAH230" s="44"/>
      <c r="GAI230" s="44"/>
      <c r="GAJ230" s="44"/>
      <c r="GAK230" s="44"/>
      <c r="GAL230" s="44"/>
      <c r="GAM230" s="44"/>
      <c r="GAN230" s="44"/>
      <c r="GAO230" s="44"/>
      <c r="GAP230" s="44"/>
      <c r="GAQ230" s="44"/>
      <c r="GAR230" s="44"/>
      <c r="GAS230" s="44"/>
      <c r="GAT230" s="44"/>
      <c r="GAU230" s="44"/>
      <c r="GAV230" s="44"/>
      <c r="GAW230" s="44"/>
      <c r="GAX230" s="44"/>
      <c r="GAY230" s="44"/>
      <c r="GAZ230" s="44"/>
      <c r="GBA230" s="44"/>
      <c r="GBB230" s="44"/>
      <c r="GBC230" s="44"/>
      <c r="GBD230" s="44"/>
      <c r="GBE230" s="44"/>
      <c r="GBF230" s="44"/>
      <c r="GBG230" s="44"/>
      <c r="GBH230" s="44"/>
      <c r="GBI230" s="44"/>
      <c r="GBJ230" s="44"/>
      <c r="GBK230" s="44"/>
      <c r="GBL230" s="44"/>
      <c r="GBM230" s="44"/>
      <c r="GBN230" s="44"/>
      <c r="GBO230" s="44"/>
      <c r="GBP230" s="44"/>
      <c r="GBQ230" s="44"/>
      <c r="GBR230" s="44"/>
      <c r="GBS230" s="44"/>
      <c r="GBT230" s="44"/>
      <c r="GBU230" s="44"/>
      <c r="GBV230" s="44"/>
      <c r="GBW230" s="44"/>
      <c r="GBX230" s="44"/>
      <c r="GBY230" s="44"/>
      <c r="GBZ230" s="44"/>
      <c r="GCA230" s="44"/>
      <c r="GCB230" s="44"/>
      <c r="GCC230" s="44"/>
      <c r="GCD230" s="44"/>
      <c r="GCE230" s="44"/>
      <c r="GCF230" s="44"/>
      <c r="GCG230" s="44"/>
      <c r="GCH230" s="44"/>
      <c r="GCI230" s="44"/>
      <c r="GCJ230" s="44"/>
      <c r="GCK230" s="44"/>
      <c r="GCL230" s="44"/>
      <c r="GCM230" s="44"/>
      <c r="GCN230" s="44"/>
      <c r="GCO230" s="44"/>
      <c r="GCP230" s="44"/>
      <c r="GCQ230" s="44"/>
      <c r="GCR230" s="44"/>
      <c r="GCS230" s="44"/>
      <c r="GCT230" s="44"/>
      <c r="GCU230" s="44"/>
      <c r="GCV230" s="44"/>
      <c r="GCW230" s="44"/>
      <c r="GCX230" s="44"/>
      <c r="GCY230" s="44"/>
      <c r="GCZ230" s="44"/>
      <c r="GDA230" s="44"/>
      <c r="GDB230" s="44"/>
      <c r="GDC230" s="44"/>
      <c r="GDD230" s="44"/>
      <c r="GDE230" s="44"/>
      <c r="GDF230" s="44"/>
      <c r="GDG230" s="44"/>
      <c r="GDH230" s="44"/>
      <c r="GDI230" s="44"/>
      <c r="GDJ230" s="44"/>
      <c r="GDK230" s="44"/>
      <c r="GDL230" s="44"/>
      <c r="GDM230" s="44"/>
      <c r="GDN230" s="44"/>
      <c r="GDO230" s="44"/>
      <c r="GDP230" s="44"/>
      <c r="GDQ230" s="44"/>
      <c r="GDR230" s="44"/>
      <c r="GDS230" s="44"/>
      <c r="GDT230" s="44"/>
      <c r="GDU230" s="44"/>
      <c r="GDV230" s="44"/>
      <c r="GDW230" s="44"/>
      <c r="GDX230" s="44"/>
      <c r="GDY230" s="44"/>
      <c r="GDZ230" s="44"/>
      <c r="GEA230" s="44"/>
      <c r="GEB230" s="44"/>
      <c r="GEC230" s="44"/>
      <c r="GED230" s="44"/>
      <c r="GEE230" s="44"/>
      <c r="GEF230" s="44"/>
      <c r="GEG230" s="44"/>
      <c r="GEH230" s="44"/>
      <c r="GEI230" s="44"/>
      <c r="GEJ230" s="44"/>
      <c r="GEK230" s="44"/>
      <c r="GEL230" s="44"/>
      <c r="GEM230" s="44"/>
      <c r="GEN230" s="44"/>
      <c r="GEO230" s="44"/>
      <c r="GEP230" s="44"/>
      <c r="GEQ230" s="44"/>
      <c r="GER230" s="44"/>
      <c r="GES230" s="44"/>
      <c r="GET230" s="44"/>
      <c r="GEU230" s="44"/>
      <c r="GEV230" s="44"/>
      <c r="GEW230" s="44"/>
      <c r="GEX230" s="44"/>
      <c r="GEY230" s="44"/>
      <c r="GEZ230" s="44"/>
      <c r="GFA230" s="44"/>
      <c r="GFB230" s="44"/>
      <c r="GFC230" s="44"/>
      <c r="GFD230" s="44"/>
      <c r="GFE230" s="44"/>
      <c r="GFF230" s="44"/>
      <c r="GFG230" s="44"/>
      <c r="GFH230" s="44"/>
      <c r="GFI230" s="44"/>
      <c r="GFJ230" s="44"/>
      <c r="GFK230" s="44"/>
      <c r="GFL230" s="44"/>
      <c r="GFM230" s="44"/>
      <c r="GFN230" s="44"/>
      <c r="GFO230" s="44"/>
      <c r="GFP230" s="44"/>
      <c r="GFQ230" s="44"/>
      <c r="GFR230" s="44"/>
      <c r="GFS230" s="44"/>
      <c r="GFT230" s="44"/>
      <c r="GFU230" s="44"/>
      <c r="GFV230" s="44"/>
      <c r="GFW230" s="44"/>
      <c r="GFX230" s="44"/>
      <c r="GFY230" s="44"/>
      <c r="GFZ230" s="44"/>
      <c r="GGA230" s="44"/>
      <c r="GGB230" s="44"/>
      <c r="GGC230" s="44"/>
      <c r="GGD230" s="44"/>
      <c r="GGE230" s="44"/>
      <c r="GGF230" s="44"/>
      <c r="GGG230" s="44"/>
      <c r="GGH230" s="44"/>
      <c r="GGI230" s="44"/>
      <c r="GGJ230" s="44"/>
      <c r="GGK230" s="44"/>
      <c r="GGL230" s="44"/>
      <c r="GGM230" s="44"/>
      <c r="GGN230" s="44"/>
      <c r="GGO230" s="44"/>
      <c r="GGP230" s="44"/>
      <c r="GGQ230" s="44"/>
      <c r="GGR230" s="44"/>
      <c r="GGS230" s="44"/>
      <c r="GGT230" s="44"/>
      <c r="GGU230" s="44"/>
      <c r="GGV230" s="44"/>
      <c r="GGW230" s="44"/>
      <c r="GGX230" s="44"/>
      <c r="GGY230" s="44"/>
      <c r="GGZ230" s="44"/>
      <c r="GHA230" s="44"/>
      <c r="GHB230" s="44"/>
      <c r="GHC230" s="44"/>
      <c r="GHD230" s="44"/>
      <c r="GHE230" s="44"/>
      <c r="GHF230" s="44"/>
      <c r="GHG230" s="44"/>
      <c r="GHH230" s="44"/>
      <c r="GHI230" s="44"/>
      <c r="GHJ230" s="44"/>
      <c r="GHK230" s="44"/>
      <c r="GHL230" s="44"/>
      <c r="GHM230" s="44"/>
      <c r="GHN230" s="44"/>
      <c r="GHO230" s="44"/>
      <c r="GHP230" s="44"/>
      <c r="GHQ230" s="44"/>
      <c r="GHR230" s="44"/>
      <c r="GHS230" s="44"/>
      <c r="GHT230" s="44"/>
      <c r="GHU230" s="44"/>
      <c r="GHV230" s="44"/>
      <c r="GHW230" s="44"/>
      <c r="GHX230" s="44"/>
      <c r="GHY230" s="44"/>
      <c r="GHZ230" s="44"/>
      <c r="GIA230" s="44"/>
      <c r="GIB230" s="44"/>
      <c r="GIC230" s="44"/>
      <c r="GID230" s="44"/>
      <c r="GIE230" s="44"/>
      <c r="GIF230" s="44"/>
      <c r="GIG230" s="44"/>
      <c r="GIH230" s="44"/>
      <c r="GII230" s="44"/>
      <c r="GIJ230" s="44"/>
      <c r="GIK230" s="44"/>
      <c r="GIL230" s="44"/>
      <c r="GIM230" s="44"/>
      <c r="GIN230" s="44"/>
      <c r="GIO230" s="44"/>
      <c r="GIP230" s="44"/>
      <c r="GIQ230" s="44"/>
      <c r="GIR230" s="44"/>
      <c r="GIS230" s="44"/>
      <c r="GIT230" s="44"/>
      <c r="GIU230" s="44"/>
      <c r="GIV230" s="44"/>
      <c r="GIW230" s="44"/>
      <c r="GIX230" s="44"/>
      <c r="GIY230" s="44"/>
      <c r="GIZ230" s="44"/>
      <c r="GJA230" s="44"/>
      <c r="GJB230" s="44"/>
      <c r="GJC230" s="44"/>
      <c r="GJD230" s="44"/>
      <c r="GJE230" s="44"/>
      <c r="GJF230" s="44"/>
      <c r="GJG230" s="44"/>
      <c r="GJH230" s="44"/>
      <c r="GJI230" s="44"/>
      <c r="GJJ230" s="44"/>
      <c r="GJK230" s="44"/>
      <c r="GJL230" s="44"/>
      <c r="GJM230" s="44"/>
      <c r="GJN230" s="44"/>
      <c r="GJO230" s="44"/>
      <c r="GJP230" s="44"/>
      <c r="GJQ230" s="44"/>
      <c r="GJR230" s="44"/>
      <c r="GJS230" s="44"/>
      <c r="GJT230" s="44"/>
      <c r="GJU230" s="44"/>
      <c r="GJV230" s="44"/>
      <c r="GJW230" s="44"/>
      <c r="GJX230" s="44"/>
      <c r="GJY230" s="44"/>
      <c r="GJZ230" s="44"/>
      <c r="GKA230" s="44"/>
      <c r="GKB230" s="44"/>
      <c r="GKC230" s="44"/>
      <c r="GKD230" s="44"/>
      <c r="GKE230" s="44"/>
      <c r="GKF230" s="44"/>
      <c r="GKG230" s="44"/>
      <c r="GKH230" s="44"/>
      <c r="GKI230" s="44"/>
      <c r="GKJ230" s="44"/>
      <c r="GKK230" s="44"/>
      <c r="GKL230" s="44"/>
      <c r="GKM230" s="44"/>
      <c r="GKN230" s="44"/>
      <c r="GKO230" s="44"/>
      <c r="GKP230" s="44"/>
      <c r="GKQ230" s="44"/>
      <c r="GKR230" s="44"/>
      <c r="GKS230" s="44"/>
      <c r="GKT230" s="44"/>
      <c r="GKU230" s="44"/>
      <c r="GKV230" s="44"/>
      <c r="GKW230" s="44"/>
      <c r="GKX230" s="44"/>
      <c r="GKY230" s="44"/>
      <c r="GKZ230" s="44"/>
      <c r="GLA230" s="44"/>
      <c r="GLB230" s="44"/>
      <c r="GLC230" s="44"/>
      <c r="GLD230" s="44"/>
      <c r="GLE230" s="44"/>
      <c r="GLF230" s="44"/>
      <c r="GLG230" s="44"/>
      <c r="GLH230" s="44"/>
      <c r="GLI230" s="44"/>
      <c r="GLJ230" s="44"/>
      <c r="GLK230" s="44"/>
      <c r="GLL230" s="44"/>
      <c r="GLM230" s="44"/>
      <c r="GLN230" s="44"/>
      <c r="GLO230" s="44"/>
      <c r="GLP230" s="44"/>
      <c r="GLQ230" s="44"/>
      <c r="GLR230" s="44"/>
      <c r="GLS230" s="44"/>
      <c r="GLT230" s="44"/>
      <c r="GLU230" s="44"/>
      <c r="GLV230" s="44"/>
      <c r="GLW230" s="44"/>
      <c r="GLX230" s="44"/>
      <c r="GLY230" s="44"/>
      <c r="GLZ230" s="44"/>
      <c r="GMA230" s="44"/>
      <c r="GMB230" s="44"/>
      <c r="GMC230" s="44"/>
      <c r="GMD230" s="44"/>
      <c r="GME230" s="44"/>
      <c r="GMF230" s="44"/>
      <c r="GMG230" s="44"/>
      <c r="GMH230" s="44"/>
      <c r="GMI230" s="44"/>
      <c r="GMJ230" s="44"/>
      <c r="GMK230" s="44"/>
      <c r="GML230" s="44"/>
      <c r="GMM230" s="44"/>
      <c r="GMN230" s="44"/>
      <c r="GMO230" s="44"/>
      <c r="GMP230" s="44"/>
      <c r="GMQ230" s="44"/>
      <c r="GMR230" s="44"/>
      <c r="GMS230" s="44"/>
      <c r="GMT230" s="44"/>
      <c r="GMU230" s="44"/>
      <c r="GMV230" s="44"/>
      <c r="GMW230" s="44"/>
      <c r="GMX230" s="44"/>
      <c r="GMY230" s="44"/>
      <c r="GMZ230" s="44"/>
      <c r="GNA230" s="44"/>
      <c r="GNB230" s="44"/>
      <c r="GNC230" s="44"/>
      <c r="GND230" s="44"/>
      <c r="GNE230" s="44"/>
      <c r="GNF230" s="44"/>
      <c r="GNG230" s="44"/>
      <c r="GNH230" s="44"/>
      <c r="GNI230" s="44"/>
      <c r="GNJ230" s="44"/>
      <c r="GNK230" s="44"/>
      <c r="GNL230" s="44"/>
      <c r="GNM230" s="44"/>
      <c r="GNN230" s="44"/>
      <c r="GNO230" s="44"/>
      <c r="GNP230" s="44"/>
      <c r="GNQ230" s="44"/>
      <c r="GNR230" s="44"/>
      <c r="GNS230" s="44"/>
      <c r="GNT230" s="44"/>
      <c r="GNU230" s="44"/>
      <c r="GNV230" s="44"/>
      <c r="GNW230" s="44"/>
      <c r="GNX230" s="44"/>
      <c r="GNY230" s="44"/>
      <c r="GNZ230" s="44"/>
      <c r="GOA230" s="44"/>
      <c r="GOB230" s="44"/>
      <c r="GOC230" s="44"/>
      <c r="GOD230" s="44"/>
      <c r="GOE230" s="44"/>
      <c r="GOF230" s="44"/>
      <c r="GOG230" s="44"/>
      <c r="GOH230" s="44"/>
      <c r="GOI230" s="44"/>
      <c r="GOJ230" s="44"/>
      <c r="GOK230" s="44"/>
      <c r="GOL230" s="44"/>
      <c r="GOM230" s="44"/>
      <c r="GON230" s="44"/>
      <c r="GOO230" s="44"/>
      <c r="GOP230" s="44"/>
      <c r="GOQ230" s="44"/>
      <c r="GOR230" s="44"/>
      <c r="GOS230" s="44"/>
      <c r="GOT230" s="44"/>
      <c r="GOU230" s="44"/>
      <c r="GOV230" s="44"/>
      <c r="GOW230" s="44"/>
      <c r="GOX230" s="44"/>
      <c r="GOY230" s="44"/>
      <c r="GOZ230" s="44"/>
      <c r="GPA230" s="44"/>
      <c r="GPB230" s="44"/>
      <c r="GPC230" s="44"/>
      <c r="GPD230" s="44"/>
      <c r="GPE230" s="44"/>
      <c r="GPF230" s="44"/>
      <c r="GPG230" s="44"/>
      <c r="GPH230" s="44"/>
      <c r="GPI230" s="44"/>
      <c r="GPJ230" s="44"/>
      <c r="GPK230" s="44"/>
      <c r="GPL230" s="44"/>
      <c r="GPM230" s="44"/>
      <c r="GPN230" s="44"/>
      <c r="GPO230" s="44"/>
      <c r="GPP230" s="44"/>
      <c r="GPQ230" s="44"/>
      <c r="GPR230" s="44"/>
      <c r="GPS230" s="44"/>
      <c r="GPT230" s="44"/>
      <c r="GPU230" s="44"/>
      <c r="GPV230" s="44"/>
      <c r="GPW230" s="44"/>
      <c r="GPX230" s="44"/>
      <c r="GPY230" s="44"/>
      <c r="GPZ230" s="44"/>
      <c r="GQA230" s="44"/>
      <c r="GQB230" s="44"/>
      <c r="GQC230" s="44"/>
      <c r="GQD230" s="44"/>
      <c r="GQE230" s="44"/>
      <c r="GQF230" s="44"/>
      <c r="GQG230" s="44"/>
      <c r="GQH230" s="44"/>
      <c r="GQI230" s="44"/>
      <c r="GQJ230" s="44"/>
      <c r="GQK230" s="44"/>
      <c r="GQL230" s="44"/>
      <c r="GQM230" s="44"/>
      <c r="GQN230" s="44"/>
      <c r="GQO230" s="44"/>
      <c r="GQP230" s="44"/>
      <c r="GQQ230" s="44"/>
      <c r="GQR230" s="44"/>
      <c r="GQS230" s="44"/>
      <c r="GQT230" s="44"/>
      <c r="GQU230" s="44"/>
      <c r="GQV230" s="44"/>
      <c r="GQW230" s="44"/>
      <c r="GQX230" s="44"/>
      <c r="GQY230" s="44"/>
      <c r="GQZ230" s="44"/>
      <c r="GRA230" s="44"/>
      <c r="GRB230" s="44"/>
      <c r="GRC230" s="44"/>
      <c r="GRD230" s="44"/>
      <c r="GRE230" s="44"/>
      <c r="GRF230" s="44"/>
      <c r="GRG230" s="44"/>
      <c r="GRH230" s="44"/>
      <c r="GRI230" s="44"/>
      <c r="GRJ230" s="44"/>
      <c r="GRK230" s="44"/>
      <c r="GRL230" s="44"/>
      <c r="GRM230" s="44"/>
      <c r="GRN230" s="44"/>
      <c r="GRO230" s="44"/>
      <c r="GRP230" s="44"/>
      <c r="GRQ230" s="44"/>
      <c r="GRR230" s="44"/>
      <c r="GRS230" s="44"/>
      <c r="GRT230" s="44"/>
      <c r="GRU230" s="44"/>
      <c r="GRV230" s="44"/>
      <c r="GRW230" s="44"/>
      <c r="GRX230" s="44"/>
      <c r="GRY230" s="44"/>
      <c r="GRZ230" s="44"/>
      <c r="GSA230" s="44"/>
      <c r="GSB230" s="44"/>
      <c r="GSC230" s="44"/>
      <c r="GSD230" s="44"/>
      <c r="GSE230" s="44"/>
      <c r="GSF230" s="44"/>
      <c r="GSG230" s="44"/>
      <c r="GSH230" s="44"/>
      <c r="GSI230" s="44"/>
      <c r="GSJ230" s="44"/>
      <c r="GSK230" s="44"/>
      <c r="GSL230" s="44"/>
      <c r="GSM230" s="44"/>
      <c r="GSN230" s="44"/>
      <c r="GSO230" s="44"/>
      <c r="GSP230" s="44"/>
      <c r="GSQ230" s="44"/>
      <c r="GSR230" s="44"/>
      <c r="GSS230" s="44"/>
      <c r="GST230" s="44"/>
      <c r="GSU230" s="44"/>
      <c r="GSV230" s="44"/>
      <c r="GSW230" s="44"/>
      <c r="GSX230" s="44"/>
      <c r="GSY230" s="44"/>
      <c r="GSZ230" s="44"/>
      <c r="GTA230" s="44"/>
      <c r="GTB230" s="44"/>
      <c r="GTC230" s="44"/>
      <c r="GTD230" s="44"/>
      <c r="GTE230" s="44"/>
      <c r="GTF230" s="44"/>
      <c r="GTG230" s="44"/>
      <c r="GTH230" s="44"/>
      <c r="GTI230" s="44"/>
      <c r="GTJ230" s="44"/>
      <c r="GTK230" s="44"/>
      <c r="GTL230" s="44"/>
      <c r="GTM230" s="44"/>
      <c r="GTN230" s="44"/>
      <c r="GTO230" s="44"/>
      <c r="GTP230" s="44"/>
      <c r="GTQ230" s="44"/>
      <c r="GTR230" s="44"/>
      <c r="GTS230" s="44"/>
      <c r="GTT230" s="44"/>
      <c r="GTU230" s="44"/>
      <c r="GTV230" s="44"/>
      <c r="GTW230" s="44"/>
      <c r="GTX230" s="44"/>
      <c r="GTY230" s="44"/>
      <c r="GTZ230" s="44"/>
      <c r="GUA230" s="44"/>
      <c r="GUB230" s="44"/>
      <c r="GUC230" s="44"/>
      <c r="GUD230" s="44"/>
      <c r="GUE230" s="44"/>
      <c r="GUF230" s="44"/>
      <c r="GUG230" s="44"/>
      <c r="GUH230" s="44"/>
      <c r="GUI230" s="44"/>
      <c r="GUJ230" s="44"/>
      <c r="GUK230" s="44"/>
      <c r="GUL230" s="44"/>
      <c r="GUM230" s="44"/>
      <c r="GUN230" s="44"/>
      <c r="GUO230" s="44"/>
      <c r="GUP230" s="44"/>
      <c r="GUQ230" s="44"/>
      <c r="GUR230" s="44"/>
      <c r="GUS230" s="44"/>
      <c r="GUT230" s="44"/>
      <c r="GUU230" s="44"/>
      <c r="GUV230" s="44"/>
      <c r="GUW230" s="44"/>
      <c r="GUX230" s="44"/>
      <c r="GUY230" s="44"/>
      <c r="GUZ230" s="44"/>
      <c r="GVA230" s="44"/>
      <c r="GVB230" s="44"/>
      <c r="GVC230" s="44"/>
      <c r="GVD230" s="44"/>
      <c r="GVE230" s="44"/>
      <c r="GVF230" s="44"/>
      <c r="GVG230" s="44"/>
      <c r="GVH230" s="44"/>
      <c r="GVI230" s="44"/>
      <c r="GVJ230" s="44"/>
      <c r="GVK230" s="44"/>
      <c r="GVL230" s="44"/>
      <c r="GVM230" s="44"/>
      <c r="GVN230" s="44"/>
      <c r="GVO230" s="44"/>
      <c r="GVP230" s="44"/>
      <c r="GVQ230" s="44"/>
      <c r="GVR230" s="44"/>
      <c r="GVS230" s="44"/>
      <c r="GVT230" s="44"/>
      <c r="GVU230" s="44"/>
      <c r="GVV230" s="44"/>
      <c r="GVW230" s="44"/>
      <c r="GVX230" s="44"/>
      <c r="GVY230" s="44"/>
      <c r="GVZ230" s="44"/>
      <c r="GWA230" s="44"/>
      <c r="GWB230" s="44"/>
      <c r="GWC230" s="44"/>
      <c r="GWD230" s="44"/>
      <c r="GWE230" s="44"/>
      <c r="GWF230" s="44"/>
      <c r="GWG230" s="44"/>
      <c r="GWH230" s="44"/>
      <c r="GWI230" s="44"/>
      <c r="GWJ230" s="44"/>
      <c r="GWK230" s="44"/>
      <c r="GWL230" s="44"/>
      <c r="GWM230" s="44"/>
      <c r="GWN230" s="44"/>
      <c r="GWO230" s="44"/>
      <c r="GWP230" s="44"/>
      <c r="GWQ230" s="44"/>
      <c r="GWR230" s="44"/>
      <c r="GWS230" s="44"/>
      <c r="GWT230" s="44"/>
      <c r="GWU230" s="44"/>
      <c r="GWV230" s="44"/>
      <c r="GWW230" s="44"/>
      <c r="GWX230" s="44"/>
      <c r="GWY230" s="44"/>
      <c r="GWZ230" s="44"/>
      <c r="GXA230" s="44"/>
      <c r="GXB230" s="44"/>
      <c r="GXC230" s="44"/>
      <c r="GXD230" s="44"/>
      <c r="GXE230" s="44"/>
      <c r="GXF230" s="44"/>
      <c r="GXG230" s="44"/>
      <c r="GXH230" s="44"/>
      <c r="GXI230" s="44"/>
      <c r="GXJ230" s="44"/>
      <c r="GXK230" s="44"/>
      <c r="GXL230" s="44"/>
      <c r="GXM230" s="44"/>
      <c r="GXN230" s="44"/>
      <c r="GXO230" s="44"/>
      <c r="GXP230" s="44"/>
      <c r="GXQ230" s="44"/>
      <c r="GXR230" s="44"/>
      <c r="GXS230" s="44"/>
      <c r="GXT230" s="44"/>
      <c r="GXU230" s="44"/>
      <c r="GXV230" s="44"/>
      <c r="GXW230" s="44"/>
      <c r="GXX230" s="44"/>
      <c r="GXY230" s="44"/>
      <c r="GXZ230" s="44"/>
      <c r="GYA230" s="44"/>
      <c r="GYB230" s="44"/>
      <c r="GYC230" s="44"/>
      <c r="GYD230" s="44"/>
      <c r="GYE230" s="44"/>
      <c r="GYF230" s="44"/>
      <c r="GYG230" s="44"/>
      <c r="GYH230" s="44"/>
      <c r="GYI230" s="44"/>
      <c r="GYJ230" s="44"/>
      <c r="GYK230" s="44"/>
      <c r="GYL230" s="44"/>
      <c r="GYM230" s="44"/>
      <c r="GYN230" s="44"/>
      <c r="GYO230" s="44"/>
      <c r="GYP230" s="44"/>
      <c r="GYQ230" s="44"/>
      <c r="GYR230" s="44"/>
      <c r="GYS230" s="44"/>
      <c r="GYT230" s="44"/>
      <c r="GYU230" s="44"/>
      <c r="GYV230" s="44"/>
      <c r="GYW230" s="44"/>
      <c r="GYX230" s="44"/>
      <c r="GYY230" s="44"/>
      <c r="GYZ230" s="44"/>
      <c r="GZA230" s="44"/>
      <c r="GZB230" s="44"/>
      <c r="GZC230" s="44"/>
      <c r="GZD230" s="44"/>
      <c r="GZE230" s="44"/>
      <c r="GZF230" s="44"/>
      <c r="GZG230" s="44"/>
      <c r="GZH230" s="44"/>
      <c r="GZI230" s="44"/>
      <c r="GZJ230" s="44"/>
      <c r="GZK230" s="44"/>
      <c r="GZL230" s="44"/>
      <c r="GZM230" s="44"/>
      <c r="GZN230" s="44"/>
      <c r="GZO230" s="44"/>
      <c r="GZP230" s="44"/>
      <c r="GZQ230" s="44"/>
      <c r="GZR230" s="44"/>
      <c r="GZS230" s="44"/>
      <c r="GZT230" s="44"/>
      <c r="GZU230" s="44"/>
      <c r="GZV230" s="44"/>
      <c r="GZW230" s="44"/>
      <c r="GZX230" s="44"/>
      <c r="GZY230" s="44"/>
      <c r="GZZ230" s="44"/>
      <c r="HAA230" s="44"/>
      <c r="HAB230" s="44"/>
      <c r="HAC230" s="44"/>
      <c r="HAD230" s="44"/>
      <c r="HAE230" s="44"/>
      <c r="HAF230" s="44"/>
      <c r="HAG230" s="44"/>
      <c r="HAH230" s="44"/>
      <c r="HAI230" s="44"/>
      <c r="HAJ230" s="44"/>
      <c r="HAK230" s="44"/>
      <c r="HAL230" s="44"/>
      <c r="HAM230" s="44"/>
      <c r="HAN230" s="44"/>
      <c r="HAO230" s="44"/>
      <c r="HAP230" s="44"/>
      <c r="HAQ230" s="44"/>
      <c r="HAR230" s="44"/>
      <c r="HAS230" s="44"/>
      <c r="HAT230" s="44"/>
      <c r="HAU230" s="44"/>
      <c r="HAV230" s="44"/>
      <c r="HAW230" s="44"/>
      <c r="HAX230" s="44"/>
      <c r="HAY230" s="44"/>
      <c r="HAZ230" s="44"/>
      <c r="HBA230" s="44"/>
      <c r="HBB230" s="44"/>
      <c r="HBC230" s="44"/>
      <c r="HBD230" s="44"/>
      <c r="HBE230" s="44"/>
      <c r="HBF230" s="44"/>
      <c r="HBG230" s="44"/>
      <c r="HBH230" s="44"/>
      <c r="HBI230" s="44"/>
      <c r="HBJ230" s="44"/>
      <c r="HBK230" s="44"/>
      <c r="HBL230" s="44"/>
      <c r="HBM230" s="44"/>
      <c r="HBN230" s="44"/>
      <c r="HBO230" s="44"/>
      <c r="HBP230" s="44"/>
      <c r="HBQ230" s="44"/>
      <c r="HBR230" s="44"/>
      <c r="HBS230" s="44"/>
      <c r="HBT230" s="44"/>
      <c r="HBU230" s="44"/>
      <c r="HBV230" s="44"/>
      <c r="HBW230" s="44"/>
      <c r="HBX230" s="44"/>
      <c r="HBY230" s="44"/>
      <c r="HBZ230" s="44"/>
      <c r="HCA230" s="44"/>
      <c r="HCB230" s="44"/>
      <c r="HCC230" s="44"/>
      <c r="HCD230" s="44"/>
      <c r="HCE230" s="44"/>
      <c r="HCF230" s="44"/>
      <c r="HCG230" s="44"/>
      <c r="HCH230" s="44"/>
      <c r="HCI230" s="44"/>
      <c r="HCJ230" s="44"/>
      <c r="HCK230" s="44"/>
      <c r="HCL230" s="44"/>
      <c r="HCM230" s="44"/>
      <c r="HCN230" s="44"/>
      <c r="HCO230" s="44"/>
      <c r="HCP230" s="44"/>
      <c r="HCQ230" s="44"/>
      <c r="HCR230" s="44"/>
      <c r="HCS230" s="44"/>
      <c r="HCT230" s="44"/>
      <c r="HCU230" s="44"/>
      <c r="HCV230" s="44"/>
      <c r="HCW230" s="44"/>
      <c r="HCX230" s="44"/>
      <c r="HCY230" s="44"/>
      <c r="HCZ230" s="44"/>
      <c r="HDA230" s="44"/>
      <c r="HDB230" s="44"/>
      <c r="HDC230" s="44"/>
      <c r="HDD230" s="44"/>
      <c r="HDE230" s="44"/>
      <c r="HDF230" s="44"/>
      <c r="HDG230" s="44"/>
      <c r="HDH230" s="44"/>
      <c r="HDI230" s="44"/>
      <c r="HDJ230" s="44"/>
      <c r="HDK230" s="44"/>
      <c r="HDL230" s="44"/>
      <c r="HDM230" s="44"/>
      <c r="HDN230" s="44"/>
      <c r="HDO230" s="44"/>
      <c r="HDP230" s="44"/>
      <c r="HDQ230" s="44"/>
      <c r="HDR230" s="44"/>
      <c r="HDS230" s="44"/>
      <c r="HDT230" s="44"/>
      <c r="HDU230" s="44"/>
      <c r="HDV230" s="44"/>
      <c r="HDW230" s="44"/>
      <c r="HDX230" s="44"/>
      <c r="HDY230" s="44"/>
      <c r="HDZ230" s="44"/>
      <c r="HEA230" s="44"/>
      <c r="HEB230" s="44"/>
      <c r="HEC230" s="44"/>
      <c r="HED230" s="44"/>
      <c r="HEE230" s="44"/>
      <c r="HEF230" s="44"/>
      <c r="HEG230" s="44"/>
      <c r="HEH230" s="44"/>
      <c r="HEI230" s="44"/>
      <c r="HEJ230" s="44"/>
      <c r="HEK230" s="44"/>
      <c r="HEL230" s="44"/>
      <c r="HEM230" s="44"/>
      <c r="HEN230" s="44"/>
      <c r="HEO230" s="44"/>
      <c r="HEP230" s="44"/>
      <c r="HEQ230" s="44"/>
      <c r="HER230" s="44"/>
      <c r="HES230" s="44"/>
      <c r="HET230" s="44"/>
      <c r="HEU230" s="44"/>
      <c r="HEV230" s="44"/>
      <c r="HEW230" s="44"/>
      <c r="HEX230" s="44"/>
      <c r="HEY230" s="44"/>
      <c r="HEZ230" s="44"/>
      <c r="HFA230" s="44"/>
      <c r="HFB230" s="44"/>
      <c r="HFC230" s="44"/>
      <c r="HFD230" s="44"/>
      <c r="HFE230" s="44"/>
      <c r="HFF230" s="44"/>
      <c r="HFG230" s="44"/>
      <c r="HFH230" s="44"/>
      <c r="HFI230" s="44"/>
      <c r="HFJ230" s="44"/>
      <c r="HFK230" s="44"/>
      <c r="HFL230" s="44"/>
      <c r="HFM230" s="44"/>
      <c r="HFN230" s="44"/>
      <c r="HFO230" s="44"/>
      <c r="HFP230" s="44"/>
      <c r="HFQ230" s="44"/>
      <c r="HFR230" s="44"/>
      <c r="HFS230" s="44"/>
      <c r="HFT230" s="44"/>
      <c r="HFU230" s="44"/>
      <c r="HFV230" s="44"/>
      <c r="HFW230" s="44"/>
      <c r="HFX230" s="44"/>
      <c r="HFY230" s="44"/>
      <c r="HFZ230" s="44"/>
      <c r="HGA230" s="44"/>
      <c r="HGB230" s="44"/>
      <c r="HGC230" s="44"/>
      <c r="HGD230" s="44"/>
      <c r="HGE230" s="44"/>
      <c r="HGF230" s="44"/>
      <c r="HGG230" s="44"/>
      <c r="HGH230" s="44"/>
      <c r="HGI230" s="44"/>
      <c r="HGJ230" s="44"/>
      <c r="HGK230" s="44"/>
      <c r="HGL230" s="44"/>
      <c r="HGM230" s="44"/>
      <c r="HGN230" s="44"/>
      <c r="HGO230" s="44"/>
      <c r="HGP230" s="44"/>
      <c r="HGQ230" s="44"/>
      <c r="HGR230" s="44"/>
      <c r="HGS230" s="44"/>
      <c r="HGT230" s="44"/>
      <c r="HGU230" s="44"/>
      <c r="HGV230" s="44"/>
      <c r="HGW230" s="44"/>
      <c r="HGX230" s="44"/>
      <c r="HGY230" s="44"/>
      <c r="HGZ230" s="44"/>
      <c r="HHA230" s="44"/>
      <c r="HHB230" s="44"/>
      <c r="HHC230" s="44"/>
      <c r="HHD230" s="44"/>
      <c r="HHE230" s="44"/>
      <c r="HHF230" s="44"/>
      <c r="HHG230" s="44"/>
      <c r="HHH230" s="44"/>
      <c r="HHI230" s="44"/>
      <c r="HHJ230" s="44"/>
      <c r="HHK230" s="44"/>
      <c r="HHL230" s="44"/>
      <c r="HHM230" s="44"/>
      <c r="HHN230" s="44"/>
      <c r="HHO230" s="44"/>
      <c r="HHP230" s="44"/>
      <c r="HHQ230" s="44"/>
      <c r="HHR230" s="44"/>
      <c r="HHS230" s="44"/>
      <c r="HHT230" s="44"/>
      <c r="HHU230" s="44"/>
      <c r="HHV230" s="44"/>
      <c r="HHW230" s="44"/>
      <c r="HHX230" s="44"/>
      <c r="HHY230" s="44"/>
      <c r="HHZ230" s="44"/>
      <c r="HIA230" s="44"/>
      <c r="HIB230" s="44"/>
      <c r="HIC230" s="44"/>
      <c r="HID230" s="44"/>
      <c r="HIE230" s="44"/>
      <c r="HIF230" s="44"/>
      <c r="HIG230" s="44"/>
      <c r="HIH230" s="44"/>
      <c r="HII230" s="44"/>
      <c r="HIJ230" s="44"/>
      <c r="HIK230" s="44"/>
      <c r="HIL230" s="44"/>
      <c r="HIM230" s="44"/>
      <c r="HIN230" s="44"/>
      <c r="HIO230" s="44"/>
      <c r="HIP230" s="44"/>
      <c r="HIQ230" s="44"/>
      <c r="HIR230" s="44"/>
      <c r="HIS230" s="44"/>
      <c r="HIT230" s="44"/>
      <c r="HIU230" s="44"/>
      <c r="HIV230" s="44"/>
      <c r="HIW230" s="44"/>
      <c r="HIX230" s="44"/>
      <c r="HIY230" s="44"/>
      <c r="HIZ230" s="44"/>
      <c r="HJA230" s="44"/>
      <c r="HJB230" s="44"/>
      <c r="HJC230" s="44"/>
      <c r="HJD230" s="44"/>
      <c r="HJE230" s="44"/>
      <c r="HJF230" s="44"/>
      <c r="HJG230" s="44"/>
      <c r="HJH230" s="44"/>
      <c r="HJI230" s="44"/>
      <c r="HJJ230" s="44"/>
      <c r="HJK230" s="44"/>
      <c r="HJL230" s="44"/>
      <c r="HJM230" s="44"/>
      <c r="HJN230" s="44"/>
      <c r="HJO230" s="44"/>
      <c r="HJP230" s="44"/>
      <c r="HJQ230" s="44"/>
      <c r="HJR230" s="44"/>
      <c r="HJS230" s="44"/>
      <c r="HJT230" s="44"/>
      <c r="HJU230" s="44"/>
      <c r="HJV230" s="44"/>
      <c r="HJW230" s="44"/>
      <c r="HJX230" s="44"/>
      <c r="HJY230" s="44"/>
      <c r="HJZ230" s="44"/>
      <c r="HKA230" s="44"/>
      <c r="HKB230" s="44"/>
      <c r="HKC230" s="44"/>
      <c r="HKD230" s="44"/>
      <c r="HKE230" s="44"/>
      <c r="HKF230" s="44"/>
      <c r="HKG230" s="44"/>
      <c r="HKH230" s="44"/>
      <c r="HKI230" s="44"/>
      <c r="HKJ230" s="44"/>
      <c r="HKK230" s="44"/>
      <c r="HKL230" s="44"/>
      <c r="HKM230" s="44"/>
      <c r="HKN230" s="44"/>
      <c r="HKO230" s="44"/>
      <c r="HKP230" s="44"/>
      <c r="HKQ230" s="44"/>
      <c r="HKR230" s="44"/>
      <c r="HKS230" s="44"/>
      <c r="HKT230" s="44"/>
      <c r="HKU230" s="44"/>
      <c r="HKV230" s="44"/>
      <c r="HKW230" s="44"/>
      <c r="HKX230" s="44"/>
      <c r="HKY230" s="44"/>
      <c r="HKZ230" s="44"/>
      <c r="HLA230" s="44"/>
      <c r="HLB230" s="44"/>
      <c r="HLC230" s="44"/>
      <c r="HLD230" s="44"/>
      <c r="HLE230" s="44"/>
      <c r="HLF230" s="44"/>
      <c r="HLG230" s="44"/>
      <c r="HLH230" s="44"/>
      <c r="HLI230" s="44"/>
      <c r="HLJ230" s="44"/>
      <c r="HLK230" s="44"/>
      <c r="HLL230" s="44"/>
      <c r="HLM230" s="44"/>
      <c r="HLN230" s="44"/>
      <c r="HLO230" s="44"/>
      <c r="HLP230" s="44"/>
      <c r="HLQ230" s="44"/>
      <c r="HLR230" s="44"/>
      <c r="HLS230" s="44"/>
      <c r="HLT230" s="44"/>
      <c r="HLU230" s="44"/>
      <c r="HLV230" s="44"/>
      <c r="HLW230" s="44"/>
      <c r="HLX230" s="44"/>
      <c r="HLY230" s="44"/>
      <c r="HLZ230" s="44"/>
      <c r="HMA230" s="44"/>
      <c r="HMB230" s="44"/>
      <c r="HMC230" s="44"/>
      <c r="HMD230" s="44"/>
      <c r="HME230" s="44"/>
      <c r="HMF230" s="44"/>
      <c r="HMG230" s="44"/>
      <c r="HMH230" s="44"/>
      <c r="HMI230" s="44"/>
      <c r="HMJ230" s="44"/>
      <c r="HMK230" s="44"/>
      <c r="HML230" s="44"/>
      <c r="HMM230" s="44"/>
      <c r="HMN230" s="44"/>
      <c r="HMO230" s="44"/>
      <c r="HMP230" s="44"/>
      <c r="HMQ230" s="44"/>
      <c r="HMR230" s="44"/>
      <c r="HMS230" s="44"/>
      <c r="HMT230" s="44"/>
      <c r="HMU230" s="44"/>
      <c r="HMV230" s="44"/>
      <c r="HMW230" s="44"/>
      <c r="HMX230" s="44"/>
      <c r="HMY230" s="44"/>
      <c r="HMZ230" s="44"/>
      <c r="HNA230" s="44"/>
      <c r="HNB230" s="44"/>
      <c r="HNC230" s="44"/>
      <c r="HND230" s="44"/>
      <c r="HNE230" s="44"/>
      <c r="HNF230" s="44"/>
      <c r="HNG230" s="44"/>
      <c r="HNH230" s="44"/>
      <c r="HNI230" s="44"/>
      <c r="HNJ230" s="44"/>
      <c r="HNK230" s="44"/>
      <c r="HNL230" s="44"/>
      <c r="HNM230" s="44"/>
      <c r="HNN230" s="44"/>
      <c r="HNO230" s="44"/>
      <c r="HNP230" s="44"/>
      <c r="HNQ230" s="44"/>
      <c r="HNR230" s="44"/>
      <c r="HNS230" s="44"/>
      <c r="HNT230" s="44"/>
      <c r="HNU230" s="44"/>
      <c r="HNV230" s="44"/>
      <c r="HNW230" s="44"/>
      <c r="HNX230" s="44"/>
      <c r="HNY230" s="44"/>
      <c r="HNZ230" s="44"/>
      <c r="HOA230" s="44"/>
      <c r="HOB230" s="44"/>
      <c r="HOC230" s="44"/>
      <c r="HOD230" s="44"/>
      <c r="HOE230" s="44"/>
      <c r="HOF230" s="44"/>
      <c r="HOG230" s="44"/>
      <c r="HOH230" s="44"/>
      <c r="HOI230" s="44"/>
      <c r="HOJ230" s="44"/>
      <c r="HOK230" s="44"/>
      <c r="HOL230" s="44"/>
      <c r="HOM230" s="44"/>
      <c r="HON230" s="44"/>
      <c r="HOO230" s="44"/>
      <c r="HOP230" s="44"/>
      <c r="HOQ230" s="44"/>
      <c r="HOR230" s="44"/>
      <c r="HOS230" s="44"/>
      <c r="HOT230" s="44"/>
      <c r="HOU230" s="44"/>
      <c r="HOV230" s="44"/>
      <c r="HOW230" s="44"/>
      <c r="HOX230" s="44"/>
      <c r="HOY230" s="44"/>
      <c r="HOZ230" s="44"/>
      <c r="HPA230" s="44"/>
      <c r="HPB230" s="44"/>
      <c r="HPC230" s="44"/>
      <c r="HPD230" s="44"/>
      <c r="HPE230" s="44"/>
      <c r="HPF230" s="44"/>
      <c r="HPG230" s="44"/>
      <c r="HPH230" s="44"/>
      <c r="HPI230" s="44"/>
      <c r="HPJ230" s="44"/>
      <c r="HPK230" s="44"/>
      <c r="HPL230" s="44"/>
      <c r="HPM230" s="44"/>
      <c r="HPN230" s="44"/>
      <c r="HPO230" s="44"/>
      <c r="HPP230" s="44"/>
      <c r="HPQ230" s="44"/>
      <c r="HPR230" s="44"/>
      <c r="HPS230" s="44"/>
      <c r="HPT230" s="44"/>
      <c r="HPU230" s="44"/>
      <c r="HPV230" s="44"/>
      <c r="HPW230" s="44"/>
      <c r="HPX230" s="44"/>
      <c r="HPY230" s="44"/>
      <c r="HPZ230" s="44"/>
      <c r="HQA230" s="44"/>
      <c r="HQB230" s="44"/>
      <c r="HQC230" s="44"/>
      <c r="HQD230" s="44"/>
      <c r="HQE230" s="44"/>
      <c r="HQF230" s="44"/>
      <c r="HQG230" s="44"/>
      <c r="HQH230" s="44"/>
      <c r="HQI230" s="44"/>
      <c r="HQJ230" s="44"/>
      <c r="HQK230" s="44"/>
      <c r="HQL230" s="44"/>
      <c r="HQM230" s="44"/>
      <c r="HQN230" s="44"/>
      <c r="HQO230" s="44"/>
      <c r="HQP230" s="44"/>
      <c r="HQQ230" s="44"/>
      <c r="HQR230" s="44"/>
      <c r="HQS230" s="44"/>
      <c r="HQT230" s="44"/>
      <c r="HQU230" s="44"/>
      <c r="HQV230" s="44"/>
      <c r="HQW230" s="44"/>
      <c r="HQX230" s="44"/>
      <c r="HQY230" s="44"/>
      <c r="HQZ230" s="44"/>
      <c r="HRA230" s="44"/>
      <c r="HRB230" s="44"/>
      <c r="HRC230" s="44"/>
      <c r="HRD230" s="44"/>
      <c r="HRE230" s="44"/>
      <c r="HRF230" s="44"/>
      <c r="HRG230" s="44"/>
      <c r="HRH230" s="44"/>
      <c r="HRI230" s="44"/>
      <c r="HRJ230" s="44"/>
      <c r="HRK230" s="44"/>
      <c r="HRL230" s="44"/>
      <c r="HRM230" s="44"/>
      <c r="HRN230" s="44"/>
      <c r="HRO230" s="44"/>
      <c r="HRP230" s="44"/>
      <c r="HRQ230" s="44"/>
      <c r="HRR230" s="44"/>
      <c r="HRS230" s="44"/>
      <c r="HRT230" s="44"/>
      <c r="HRU230" s="44"/>
      <c r="HRV230" s="44"/>
      <c r="HRW230" s="44"/>
      <c r="HRX230" s="44"/>
      <c r="HRY230" s="44"/>
      <c r="HRZ230" s="44"/>
      <c r="HSA230" s="44"/>
      <c r="HSB230" s="44"/>
      <c r="HSC230" s="44"/>
      <c r="HSD230" s="44"/>
      <c r="HSE230" s="44"/>
      <c r="HSF230" s="44"/>
      <c r="HSG230" s="44"/>
      <c r="HSH230" s="44"/>
      <c r="HSI230" s="44"/>
      <c r="HSJ230" s="44"/>
      <c r="HSK230" s="44"/>
      <c r="HSL230" s="44"/>
      <c r="HSM230" s="44"/>
      <c r="HSN230" s="44"/>
      <c r="HSO230" s="44"/>
      <c r="HSP230" s="44"/>
      <c r="HSQ230" s="44"/>
      <c r="HSR230" s="44"/>
      <c r="HSS230" s="44"/>
      <c r="HST230" s="44"/>
      <c r="HSU230" s="44"/>
      <c r="HSV230" s="44"/>
      <c r="HSW230" s="44"/>
      <c r="HSX230" s="44"/>
      <c r="HSY230" s="44"/>
      <c r="HSZ230" s="44"/>
      <c r="HTA230" s="44"/>
      <c r="HTB230" s="44"/>
      <c r="HTC230" s="44"/>
      <c r="HTD230" s="44"/>
      <c r="HTE230" s="44"/>
      <c r="HTF230" s="44"/>
      <c r="HTG230" s="44"/>
      <c r="HTH230" s="44"/>
      <c r="HTI230" s="44"/>
      <c r="HTJ230" s="44"/>
      <c r="HTK230" s="44"/>
      <c r="HTL230" s="44"/>
      <c r="HTM230" s="44"/>
      <c r="HTN230" s="44"/>
      <c r="HTO230" s="44"/>
      <c r="HTP230" s="44"/>
      <c r="HTQ230" s="44"/>
      <c r="HTR230" s="44"/>
      <c r="HTS230" s="44"/>
      <c r="HTT230" s="44"/>
      <c r="HTU230" s="44"/>
      <c r="HTV230" s="44"/>
      <c r="HTW230" s="44"/>
      <c r="HTX230" s="44"/>
      <c r="HTY230" s="44"/>
      <c r="HTZ230" s="44"/>
      <c r="HUA230" s="44"/>
      <c r="HUB230" s="44"/>
      <c r="HUC230" s="44"/>
      <c r="HUD230" s="44"/>
      <c r="HUE230" s="44"/>
      <c r="HUF230" s="44"/>
      <c r="HUG230" s="44"/>
      <c r="HUH230" s="44"/>
      <c r="HUI230" s="44"/>
      <c r="HUJ230" s="44"/>
      <c r="HUK230" s="44"/>
      <c r="HUL230" s="44"/>
      <c r="HUM230" s="44"/>
      <c r="HUN230" s="44"/>
      <c r="HUO230" s="44"/>
      <c r="HUP230" s="44"/>
      <c r="HUQ230" s="44"/>
      <c r="HUR230" s="44"/>
      <c r="HUS230" s="44"/>
      <c r="HUT230" s="44"/>
      <c r="HUU230" s="44"/>
      <c r="HUV230" s="44"/>
      <c r="HUW230" s="44"/>
      <c r="HUX230" s="44"/>
      <c r="HUY230" s="44"/>
      <c r="HUZ230" s="44"/>
      <c r="HVA230" s="44"/>
      <c r="HVB230" s="44"/>
      <c r="HVC230" s="44"/>
      <c r="HVD230" s="44"/>
      <c r="HVE230" s="44"/>
      <c r="HVF230" s="44"/>
      <c r="HVG230" s="44"/>
      <c r="HVH230" s="44"/>
      <c r="HVI230" s="44"/>
      <c r="HVJ230" s="44"/>
      <c r="HVK230" s="44"/>
      <c r="HVL230" s="44"/>
      <c r="HVM230" s="44"/>
      <c r="HVN230" s="44"/>
      <c r="HVO230" s="44"/>
      <c r="HVP230" s="44"/>
      <c r="HVQ230" s="44"/>
      <c r="HVR230" s="44"/>
      <c r="HVS230" s="44"/>
      <c r="HVT230" s="44"/>
      <c r="HVU230" s="44"/>
      <c r="HVV230" s="44"/>
      <c r="HVW230" s="44"/>
      <c r="HVX230" s="44"/>
      <c r="HVY230" s="44"/>
      <c r="HVZ230" s="44"/>
      <c r="HWA230" s="44"/>
      <c r="HWB230" s="44"/>
      <c r="HWC230" s="44"/>
      <c r="HWD230" s="44"/>
      <c r="HWE230" s="44"/>
      <c r="HWF230" s="44"/>
      <c r="HWG230" s="44"/>
      <c r="HWH230" s="44"/>
      <c r="HWI230" s="44"/>
      <c r="HWJ230" s="44"/>
      <c r="HWK230" s="44"/>
      <c r="HWL230" s="44"/>
      <c r="HWM230" s="44"/>
      <c r="HWN230" s="44"/>
      <c r="HWO230" s="44"/>
      <c r="HWP230" s="44"/>
      <c r="HWQ230" s="44"/>
      <c r="HWR230" s="44"/>
      <c r="HWS230" s="44"/>
      <c r="HWT230" s="44"/>
      <c r="HWU230" s="44"/>
      <c r="HWV230" s="44"/>
      <c r="HWW230" s="44"/>
      <c r="HWX230" s="44"/>
      <c r="HWY230" s="44"/>
      <c r="HWZ230" s="44"/>
      <c r="HXA230" s="44"/>
      <c r="HXB230" s="44"/>
      <c r="HXC230" s="44"/>
      <c r="HXD230" s="44"/>
      <c r="HXE230" s="44"/>
      <c r="HXF230" s="44"/>
      <c r="HXG230" s="44"/>
      <c r="HXH230" s="44"/>
      <c r="HXI230" s="44"/>
      <c r="HXJ230" s="44"/>
      <c r="HXK230" s="44"/>
      <c r="HXL230" s="44"/>
      <c r="HXM230" s="44"/>
      <c r="HXN230" s="44"/>
      <c r="HXO230" s="44"/>
      <c r="HXP230" s="44"/>
      <c r="HXQ230" s="44"/>
      <c r="HXR230" s="44"/>
      <c r="HXS230" s="44"/>
      <c r="HXT230" s="44"/>
      <c r="HXU230" s="44"/>
      <c r="HXV230" s="44"/>
      <c r="HXW230" s="44"/>
      <c r="HXX230" s="44"/>
      <c r="HXY230" s="44"/>
      <c r="HXZ230" s="44"/>
      <c r="HYA230" s="44"/>
      <c r="HYB230" s="44"/>
      <c r="HYC230" s="44"/>
      <c r="HYD230" s="44"/>
      <c r="HYE230" s="44"/>
      <c r="HYF230" s="44"/>
      <c r="HYG230" s="44"/>
      <c r="HYH230" s="44"/>
      <c r="HYI230" s="44"/>
      <c r="HYJ230" s="44"/>
      <c r="HYK230" s="44"/>
      <c r="HYL230" s="44"/>
      <c r="HYM230" s="44"/>
      <c r="HYN230" s="44"/>
      <c r="HYO230" s="44"/>
      <c r="HYP230" s="44"/>
      <c r="HYQ230" s="44"/>
      <c r="HYR230" s="44"/>
      <c r="HYS230" s="44"/>
      <c r="HYT230" s="44"/>
      <c r="HYU230" s="44"/>
      <c r="HYV230" s="44"/>
      <c r="HYW230" s="44"/>
      <c r="HYX230" s="44"/>
      <c r="HYY230" s="44"/>
      <c r="HYZ230" s="44"/>
      <c r="HZA230" s="44"/>
      <c r="HZB230" s="44"/>
      <c r="HZC230" s="44"/>
      <c r="HZD230" s="44"/>
      <c r="HZE230" s="44"/>
      <c r="HZF230" s="44"/>
      <c r="HZG230" s="44"/>
      <c r="HZH230" s="44"/>
      <c r="HZI230" s="44"/>
      <c r="HZJ230" s="44"/>
      <c r="HZK230" s="44"/>
      <c r="HZL230" s="44"/>
      <c r="HZM230" s="44"/>
      <c r="HZN230" s="44"/>
      <c r="HZO230" s="44"/>
      <c r="HZP230" s="44"/>
      <c r="HZQ230" s="44"/>
      <c r="HZR230" s="44"/>
      <c r="HZS230" s="44"/>
      <c r="HZT230" s="44"/>
      <c r="HZU230" s="44"/>
      <c r="HZV230" s="44"/>
      <c r="HZW230" s="44"/>
      <c r="HZX230" s="44"/>
      <c r="HZY230" s="44"/>
      <c r="HZZ230" s="44"/>
      <c r="IAA230" s="44"/>
      <c r="IAB230" s="44"/>
      <c r="IAC230" s="44"/>
      <c r="IAD230" s="44"/>
      <c r="IAE230" s="44"/>
      <c r="IAF230" s="44"/>
      <c r="IAG230" s="44"/>
      <c r="IAH230" s="44"/>
      <c r="IAI230" s="44"/>
      <c r="IAJ230" s="44"/>
      <c r="IAK230" s="44"/>
      <c r="IAL230" s="44"/>
      <c r="IAM230" s="44"/>
      <c r="IAN230" s="44"/>
      <c r="IAO230" s="44"/>
      <c r="IAP230" s="44"/>
      <c r="IAQ230" s="44"/>
      <c r="IAR230" s="44"/>
      <c r="IAS230" s="44"/>
      <c r="IAT230" s="44"/>
      <c r="IAU230" s="44"/>
      <c r="IAV230" s="44"/>
      <c r="IAW230" s="44"/>
      <c r="IAX230" s="44"/>
      <c r="IAY230" s="44"/>
      <c r="IAZ230" s="44"/>
      <c r="IBA230" s="44"/>
      <c r="IBB230" s="44"/>
      <c r="IBC230" s="44"/>
      <c r="IBD230" s="44"/>
      <c r="IBE230" s="44"/>
      <c r="IBF230" s="44"/>
      <c r="IBG230" s="44"/>
      <c r="IBH230" s="44"/>
      <c r="IBI230" s="44"/>
      <c r="IBJ230" s="44"/>
      <c r="IBK230" s="44"/>
      <c r="IBL230" s="44"/>
      <c r="IBM230" s="44"/>
      <c r="IBN230" s="44"/>
      <c r="IBO230" s="44"/>
      <c r="IBP230" s="44"/>
      <c r="IBQ230" s="44"/>
      <c r="IBR230" s="44"/>
      <c r="IBS230" s="44"/>
      <c r="IBT230" s="44"/>
      <c r="IBU230" s="44"/>
      <c r="IBV230" s="44"/>
      <c r="IBW230" s="44"/>
      <c r="IBX230" s="44"/>
      <c r="IBY230" s="44"/>
      <c r="IBZ230" s="44"/>
      <c r="ICA230" s="44"/>
      <c r="ICB230" s="44"/>
      <c r="ICC230" s="44"/>
      <c r="ICD230" s="44"/>
      <c r="ICE230" s="44"/>
      <c r="ICF230" s="44"/>
      <c r="ICG230" s="44"/>
      <c r="ICH230" s="44"/>
      <c r="ICI230" s="44"/>
      <c r="ICJ230" s="44"/>
      <c r="ICK230" s="44"/>
      <c r="ICL230" s="44"/>
      <c r="ICM230" s="44"/>
      <c r="ICN230" s="44"/>
      <c r="ICO230" s="44"/>
      <c r="ICP230" s="44"/>
      <c r="ICQ230" s="44"/>
      <c r="ICR230" s="44"/>
      <c r="ICS230" s="44"/>
      <c r="ICT230" s="44"/>
      <c r="ICU230" s="44"/>
      <c r="ICV230" s="44"/>
      <c r="ICW230" s="44"/>
      <c r="ICX230" s="44"/>
      <c r="ICY230" s="44"/>
      <c r="ICZ230" s="44"/>
      <c r="IDA230" s="44"/>
      <c r="IDB230" s="44"/>
      <c r="IDC230" s="44"/>
      <c r="IDD230" s="44"/>
      <c r="IDE230" s="44"/>
      <c r="IDF230" s="44"/>
      <c r="IDG230" s="44"/>
      <c r="IDH230" s="44"/>
      <c r="IDI230" s="44"/>
      <c r="IDJ230" s="44"/>
      <c r="IDK230" s="44"/>
      <c r="IDL230" s="44"/>
      <c r="IDM230" s="44"/>
      <c r="IDN230" s="44"/>
      <c r="IDO230" s="44"/>
      <c r="IDP230" s="44"/>
      <c r="IDQ230" s="44"/>
      <c r="IDR230" s="44"/>
      <c r="IDS230" s="44"/>
      <c r="IDT230" s="44"/>
      <c r="IDU230" s="44"/>
      <c r="IDV230" s="44"/>
      <c r="IDW230" s="44"/>
      <c r="IDX230" s="44"/>
      <c r="IDY230" s="44"/>
      <c r="IDZ230" s="44"/>
      <c r="IEA230" s="44"/>
      <c r="IEB230" s="44"/>
      <c r="IEC230" s="44"/>
      <c r="IED230" s="44"/>
      <c r="IEE230" s="44"/>
      <c r="IEF230" s="44"/>
      <c r="IEG230" s="44"/>
      <c r="IEH230" s="44"/>
      <c r="IEI230" s="44"/>
      <c r="IEJ230" s="44"/>
      <c r="IEK230" s="44"/>
      <c r="IEL230" s="44"/>
      <c r="IEM230" s="44"/>
      <c r="IEN230" s="44"/>
      <c r="IEO230" s="44"/>
      <c r="IEP230" s="44"/>
      <c r="IEQ230" s="44"/>
      <c r="IER230" s="44"/>
      <c r="IES230" s="44"/>
      <c r="IET230" s="44"/>
      <c r="IEU230" s="44"/>
      <c r="IEV230" s="44"/>
      <c r="IEW230" s="44"/>
      <c r="IEX230" s="44"/>
      <c r="IEY230" s="44"/>
      <c r="IEZ230" s="44"/>
      <c r="IFA230" s="44"/>
      <c r="IFB230" s="44"/>
      <c r="IFC230" s="44"/>
      <c r="IFD230" s="44"/>
      <c r="IFE230" s="44"/>
      <c r="IFF230" s="44"/>
      <c r="IFG230" s="44"/>
      <c r="IFH230" s="44"/>
      <c r="IFI230" s="44"/>
      <c r="IFJ230" s="44"/>
      <c r="IFK230" s="44"/>
      <c r="IFL230" s="44"/>
      <c r="IFM230" s="44"/>
      <c r="IFN230" s="44"/>
      <c r="IFO230" s="44"/>
      <c r="IFP230" s="44"/>
      <c r="IFQ230" s="44"/>
      <c r="IFR230" s="44"/>
      <c r="IFS230" s="44"/>
      <c r="IFT230" s="44"/>
      <c r="IFU230" s="44"/>
      <c r="IFV230" s="44"/>
      <c r="IFW230" s="44"/>
      <c r="IFX230" s="44"/>
      <c r="IFY230" s="44"/>
      <c r="IFZ230" s="44"/>
      <c r="IGA230" s="44"/>
      <c r="IGB230" s="44"/>
      <c r="IGC230" s="44"/>
      <c r="IGD230" s="44"/>
      <c r="IGE230" s="44"/>
      <c r="IGF230" s="44"/>
      <c r="IGG230" s="44"/>
      <c r="IGH230" s="44"/>
      <c r="IGI230" s="44"/>
      <c r="IGJ230" s="44"/>
      <c r="IGK230" s="44"/>
      <c r="IGL230" s="44"/>
      <c r="IGM230" s="44"/>
      <c r="IGN230" s="44"/>
      <c r="IGO230" s="44"/>
      <c r="IGP230" s="44"/>
      <c r="IGQ230" s="44"/>
      <c r="IGR230" s="44"/>
      <c r="IGS230" s="44"/>
      <c r="IGT230" s="44"/>
      <c r="IGU230" s="44"/>
      <c r="IGV230" s="44"/>
      <c r="IGW230" s="44"/>
      <c r="IGX230" s="44"/>
      <c r="IGY230" s="44"/>
      <c r="IGZ230" s="44"/>
      <c r="IHA230" s="44"/>
      <c r="IHB230" s="44"/>
      <c r="IHC230" s="44"/>
      <c r="IHD230" s="44"/>
      <c r="IHE230" s="44"/>
      <c r="IHF230" s="44"/>
      <c r="IHG230" s="44"/>
      <c r="IHH230" s="44"/>
      <c r="IHI230" s="44"/>
      <c r="IHJ230" s="44"/>
      <c r="IHK230" s="44"/>
      <c r="IHL230" s="44"/>
      <c r="IHM230" s="44"/>
      <c r="IHN230" s="44"/>
      <c r="IHO230" s="44"/>
      <c r="IHP230" s="44"/>
      <c r="IHQ230" s="44"/>
      <c r="IHR230" s="44"/>
      <c r="IHS230" s="44"/>
      <c r="IHT230" s="44"/>
      <c r="IHU230" s="44"/>
      <c r="IHV230" s="44"/>
      <c r="IHW230" s="44"/>
      <c r="IHX230" s="44"/>
      <c r="IHY230" s="44"/>
      <c r="IHZ230" s="44"/>
      <c r="IIA230" s="44"/>
      <c r="IIB230" s="44"/>
      <c r="IIC230" s="44"/>
      <c r="IID230" s="44"/>
      <c r="IIE230" s="44"/>
      <c r="IIF230" s="44"/>
      <c r="IIG230" s="44"/>
      <c r="IIH230" s="44"/>
      <c r="III230" s="44"/>
      <c r="IIJ230" s="44"/>
      <c r="IIK230" s="44"/>
      <c r="IIL230" s="44"/>
      <c r="IIM230" s="44"/>
      <c r="IIN230" s="44"/>
      <c r="IIO230" s="44"/>
      <c r="IIP230" s="44"/>
      <c r="IIQ230" s="44"/>
      <c r="IIR230" s="44"/>
      <c r="IIS230" s="44"/>
      <c r="IIT230" s="44"/>
      <c r="IIU230" s="44"/>
      <c r="IIV230" s="44"/>
      <c r="IIW230" s="44"/>
      <c r="IIX230" s="44"/>
      <c r="IIY230" s="44"/>
      <c r="IIZ230" s="44"/>
      <c r="IJA230" s="44"/>
      <c r="IJB230" s="44"/>
      <c r="IJC230" s="44"/>
      <c r="IJD230" s="44"/>
      <c r="IJE230" s="44"/>
      <c r="IJF230" s="44"/>
      <c r="IJG230" s="44"/>
      <c r="IJH230" s="44"/>
      <c r="IJI230" s="44"/>
      <c r="IJJ230" s="44"/>
      <c r="IJK230" s="44"/>
      <c r="IJL230" s="44"/>
      <c r="IJM230" s="44"/>
      <c r="IJN230" s="44"/>
      <c r="IJO230" s="44"/>
      <c r="IJP230" s="44"/>
      <c r="IJQ230" s="44"/>
      <c r="IJR230" s="44"/>
      <c r="IJS230" s="44"/>
      <c r="IJT230" s="44"/>
      <c r="IJU230" s="44"/>
      <c r="IJV230" s="44"/>
      <c r="IJW230" s="44"/>
      <c r="IJX230" s="44"/>
      <c r="IJY230" s="44"/>
      <c r="IJZ230" s="44"/>
      <c r="IKA230" s="44"/>
      <c r="IKB230" s="44"/>
      <c r="IKC230" s="44"/>
      <c r="IKD230" s="44"/>
      <c r="IKE230" s="44"/>
      <c r="IKF230" s="44"/>
      <c r="IKG230" s="44"/>
      <c r="IKH230" s="44"/>
      <c r="IKI230" s="44"/>
      <c r="IKJ230" s="44"/>
      <c r="IKK230" s="44"/>
      <c r="IKL230" s="44"/>
      <c r="IKM230" s="44"/>
      <c r="IKN230" s="44"/>
      <c r="IKO230" s="44"/>
      <c r="IKP230" s="44"/>
      <c r="IKQ230" s="44"/>
      <c r="IKR230" s="44"/>
      <c r="IKS230" s="44"/>
      <c r="IKT230" s="44"/>
      <c r="IKU230" s="44"/>
      <c r="IKV230" s="44"/>
      <c r="IKW230" s="44"/>
      <c r="IKX230" s="44"/>
      <c r="IKY230" s="44"/>
      <c r="IKZ230" s="44"/>
      <c r="ILA230" s="44"/>
      <c r="ILB230" s="44"/>
      <c r="ILC230" s="44"/>
      <c r="ILD230" s="44"/>
      <c r="ILE230" s="44"/>
      <c r="ILF230" s="44"/>
      <c r="ILG230" s="44"/>
      <c r="ILH230" s="44"/>
      <c r="ILI230" s="44"/>
      <c r="ILJ230" s="44"/>
      <c r="ILK230" s="44"/>
      <c r="ILL230" s="44"/>
      <c r="ILM230" s="44"/>
      <c r="ILN230" s="44"/>
      <c r="ILO230" s="44"/>
      <c r="ILP230" s="44"/>
      <c r="ILQ230" s="44"/>
      <c r="ILR230" s="44"/>
      <c r="ILS230" s="44"/>
      <c r="ILT230" s="44"/>
      <c r="ILU230" s="44"/>
      <c r="ILV230" s="44"/>
      <c r="ILW230" s="44"/>
      <c r="ILX230" s="44"/>
      <c r="ILY230" s="44"/>
      <c r="ILZ230" s="44"/>
      <c r="IMA230" s="44"/>
      <c r="IMB230" s="44"/>
      <c r="IMC230" s="44"/>
      <c r="IMD230" s="44"/>
      <c r="IME230" s="44"/>
      <c r="IMF230" s="44"/>
      <c r="IMG230" s="44"/>
      <c r="IMH230" s="44"/>
      <c r="IMI230" s="44"/>
      <c r="IMJ230" s="44"/>
      <c r="IMK230" s="44"/>
      <c r="IML230" s="44"/>
      <c r="IMM230" s="44"/>
      <c r="IMN230" s="44"/>
      <c r="IMO230" s="44"/>
      <c r="IMP230" s="44"/>
      <c r="IMQ230" s="44"/>
      <c r="IMR230" s="44"/>
      <c r="IMS230" s="44"/>
      <c r="IMT230" s="44"/>
      <c r="IMU230" s="44"/>
      <c r="IMV230" s="44"/>
      <c r="IMW230" s="44"/>
      <c r="IMX230" s="44"/>
      <c r="IMY230" s="44"/>
      <c r="IMZ230" s="44"/>
      <c r="INA230" s="44"/>
      <c r="INB230" s="44"/>
      <c r="INC230" s="44"/>
      <c r="IND230" s="44"/>
      <c r="INE230" s="44"/>
      <c r="INF230" s="44"/>
      <c r="ING230" s="44"/>
      <c r="INH230" s="44"/>
      <c r="INI230" s="44"/>
      <c r="INJ230" s="44"/>
      <c r="INK230" s="44"/>
      <c r="INL230" s="44"/>
      <c r="INM230" s="44"/>
      <c r="INN230" s="44"/>
      <c r="INO230" s="44"/>
      <c r="INP230" s="44"/>
      <c r="INQ230" s="44"/>
      <c r="INR230" s="44"/>
      <c r="INS230" s="44"/>
      <c r="INT230" s="44"/>
      <c r="INU230" s="44"/>
      <c r="INV230" s="44"/>
      <c r="INW230" s="44"/>
      <c r="INX230" s="44"/>
      <c r="INY230" s="44"/>
      <c r="INZ230" s="44"/>
      <c r="IOA230" s="44"/>
      <c r="IOB230" s="44"/>
      <c r="IOC230" s="44"/>
      <c r="IOD230" s="44"/>
      <c r="IOE230" s="44"/>
      <c r="IOF230" s="44"/>
      <c r="IOG230" s="44"/>
      <c r="IOH230" s="44"/>
      <c r="IOI230" s="44"/>
      <c r="IOJ230" s="44"/>
      <c r="IOK230" s="44"/>
      <c r="IOL230" s="44"/>
      <c r="IOM230" s="44"/>
      <c r="ION230" s="44"/>
      <c r="IOO230" s="44"/>
      <c r="IOP230" s="44"/>
      <c r="IOQ230" s="44"/>
      <c r="IOR230" s="44"/>
      <c r="IOS230" s="44"/>
      <c r="IOT230" s="44"/>
      <c r="IOU230" s="44"/>
      <c r="IOV230" s="44"/>
      <c r="IOW230" s="44"/>
      <c r="IOX230" s="44"/>
      <c r="IOY230" s="44"/>
      <c r="IOZ230" s="44"/>
      <c r="IPA230" s="44"/>
      <c r="IPB230" s="44"/>
      <c r="IPC230" s="44"/>
      <c r="IPD230" s="44"/>
      <c r="IPE230" s="44"/>
      <c r="IPF230" s="44"/>
      <c r="IPG230" s="44"/>
      <c r="IPH230" s="44"/>
      <c r="IPI230" s="44"/>
      <c r="IPJ230" s="44"/>
      <c r="IPK230" s="44"/>
      <c r="IPL230" s="44"/>
      <c r="IPM230" s="44"/>
      <c r="IPN230" s="44"/>
      <c r="IPO230" s="44"/>
      <c r="IPP230" s="44"/>
      <c r="IPQ230" s="44"/>
      <c r="IPR230" s="44"/>
      <c r="IPS230" s="44"/>
      <c r="IPT230" s="44"/>
      <c r="IPU230" s="44"/>
      <c r="IPV230" s="44"/>
      <c r="IPW230" s="44"/>
      <c r="IPX230" s="44"/>
      <c r="IPY230" s="44"/>
      <c r="IPZ230" s="44"/>
      <c r="IQA230" s="44"/>
      <c r="IQB230" s="44"/>
      <c r="IQC230" s="44"/>
      <c r="IQD230" s="44"/>
      <c r="IQE230" s="44"/>
      <c r="IQF230" s="44"/>
      <c r="IQG230" s="44"/>
      <c r="IQH230" s="44"/>
      <c r="IQI230" s="44"/>
      <c r="IQJ230" s="44"/>
      <c r="IQK230" s="44"/>
      <c r="IQL230" s="44"/>
      <c r="IQM230" s="44"/>
      <c r="IQN230" s="44"/>
      <c r="IQO230" s="44"/>
      <c r="IQP230" s="44"/>
      <c r="IQQ230" s="44"/>
      <c r="IQR230" s="44"/>
      <c r="IQS230" s="44"/>
      <c r="IQT230" s="44"/>
      <c r="IQU230" s="44"/>
      <c r="IQV230" s="44"/>
      <c r="IQW230" s="44"/>
      <c r="IQX230" s="44"/>
      <c r="IQY230" s="44"/>
      <c r="IQZ230" s="44"/>
      <c r="IRA230" s="44"/>
      <c r="IRB230" s="44"/>
      <c r="IRC230" s="44"/>
      <c r="IRD230" s="44"/>
      <c r="IRE230" s="44"/>
      <c r="IRF230" s="44"/>
      <c r="IRG230" s="44"/>
      <c r="IRH230" s="44"/>
      <c r="IRI230" s="44"/>
      <c r="IRJ230" s="44"/>
      <c r="IRK230" s="44"/>
      <c r="IRL230" s="44"/>
      <c r="IRM230" s="44"/>
      <c r="IRN230" s="44"/>
      <c r="IRO230" s="44"/>
      <c r="IRP230" s="44"/>
      <c r="IRQ230" s="44"/>
      <c r="IRR230" s="44"/>
      <c r="IRS230" s="44"/>
      <c r="IRT230" s="44"/>
      <c r="IRU230" s="44"/>
      <c r="IRV230" s="44"/>
      <c r="IRW230" s="44"/>
      <c r="IRX230" s="44"/>
      <c r="IRY230" s="44"/>
      <c r="IRZ230" s="44"/>
      <c r="ISA230" s="44"/>
      <c r="ISB230" s="44"/>
      <c r="ISC230" s="44"/>
      <c r="ISD230" s="44"/>
      <c r="ISE230" s="44"/>
      <c r="ISF230" s="44"/>
      <c r="ISG230" s="44"/>
      <c r="ISH230" s="44"/>
      <c r="ISI230" s="44"/>
      <c r="ISJ230" s="44"/>
      <c r="ISK230" s="44"/>
      <c r="ISL230" s="44"/>
      <c r="ISM230" s="44"/>
      <c r="ISN230" s="44"/>
      <c r="ISO230" s="44"/>
      <c r="ISP230" s="44"/>
      <c r="ISQ230" s="44"/>
      <c r="ISR230" s="44"/>
      <c r="ISS230" s="44"/>
      <c r="IST230" s="44"/>
      <c r="ISU230" s="44"/>
      <c r="ISV230" s="44"/>
      <c r="ISW230" s="44"/>
      <c r="ISX230" s="44"/>
      <c r="ISY230" s="44"/>
      <c r="ISZ230" s="44"/>
      <c r="ITA230" s="44"/>
      <c r="ITB230" s="44"/>
      <c r="ITC230" s="44"/>
      <c r="ITD230" s="44"/>
      <c r="ITE230" s="44"/>
      <c r="ITF230" s="44"/>
      <c r="ITG230" s="44"/>
      <c r="ITH230" s="44"/>
      <c r="ITI230" s="44"/>
      <c r="ITJ230" s="44"/>
      <c r="ITK230" s="44"/>
      <c r="ITL230" s="44"/>
      <c r="ITM230" s="44"/>
      <c r="ITN230" s="44"/>
      <c r="ITO230" s="44"/>
      <c r="ITP230" s="44"/>
      <c r="ITQ230" s="44"/>
      <c r="ITR230" s="44"/>
      <c r="ITS230" s="44"/>
      <c r="ITT230" s="44"/>
      <c r="ITU230" s="44"/>
      <c r="ITV230" s="44"/>
      <c r="ITW230" s="44"/>
      <c r="ITX230" s="44"/>
      <c r="ITY230" s="44"/>
      <c r="ITZ230" s="44"/>
      <c r="IUA230" s="44"/>
      <c r="IUB230" s="44"/>
      <c r="IUC230" s="44"/>
      <c r="IUD230" s="44"/>
      <c r="IUE230" s="44"/>
      <c r="IUF230" s="44"/>
      <c r="IUG230" s="44"/>
      <c r="IUH230" s="44"/>
      <c r="IUI230" s="44"/>
      <c r="IUJ230" s="44"/>
      <c r="IUK230" s="44"/>
      <c r="IUL230" s="44"/>
      <c r="IUM230" s="44"/>
      <c r="IUN230" s="44"/>
      <c r="IUO230" s="44"/>
      <c r="IUP230" s="44"/>
      <c r="IUQ230" s="44"/>
      <c r="IUR230" s="44"/>
      <c r="IUS230" s="44"/>
      <c r="IUT230" s="44"/>
      <c r="IUU230" s="44"/>
      <c r="IUV230" s="44"/>
      <c r="IUW230" s="44"/>
      <c r="IUX230" s="44"/>
      <c r="IUY230" s="44"/>
      <c r="IUZ230" s="44"/>
      <c r="IVA230" s="44"/>
      <c r="IVB230" s="44"/>
      <c r="IVC230" s="44"/>
      <c r="IVD230" s="44"/>
      <c r="IVE230" s="44"/>
      <c r="IVF230" s="44"/>
      <c r="IVG230" s="44"/>
      <c r="IVH230" s="44"/>
      <c r="IVI230" s="44"/>
      <c r="IVJ230" s="44"/>
      <c r="IVK230" s="44"/>
      <c r="IVL230" s="44"/>
      <c r="IVM230" s="44"/>
      <c r="IVN230" s="44"/>
      <c r="IVO230" s="44"/>
      <c r="IVP230" s="44"/>
      <c r="IVQ230" s="44"/>
      <c r="IVR230" s="44"/>
      <c r="IVS230" s="44"/>
      <c r="IVT230" s="44"/>
      <c r="IVU230" s="44"/>
      <c r="IVV230" s="44"/>
      <c r="IVW230" s="44"/>
      <c r="IVX230" s="44"/>
      <c r="IVY230" s="44"/>
      <c r="IVZ230" s="44"/>
      <c r="IWA230" s="44"/>
      <c r="IWB230" s="44"/>
      <c r="IWC230" s="44"/>
      <c r="IWD230" s="44"/>
      <c r="IWE230" s="44"/>
      <c r="IWF230" s="44"/>
      <c r="IWG230" s="44"/>
      <c r="IWH230" s="44"/>
      <c r="IWI230" s="44"/>
      <c r="IWJ230" s="44"/>
      <c r="IWK230" s="44"/>
      <c r="IWL230" s="44"/>
      <c r="IWM230" s="44"/>
      <c r="IWN230" s="44"/>
      <c r="IWO230" s="44"/>
      <c r="IWP230" s="44"/>
      <c r="IWQ230" s="44"/>
      <c r="IWR230" s="44"/>
      <c r="IWS230" s="44"/>
      <c r="IWT230" s="44"/>
      <c r="IWU230" s="44"/>
      <c r="IWV230" s="44"/>
      <c r="IWW230" s="44"/>
      <c r="IWX230" s="44"/>
      <c r="IWY230" s="44"/>
      <c r="IWZ230" s="44"/>
      <c r="IXA230" s="44"/>
      <c r="IXB230" s="44"/>
      <c r="IXC230" s="44"/>
      <c r="IXD230" s="44"/>
      <c r="IXE230" s="44"/>
      <c r="IXF230" s="44"/>
      <c r="IXG230" s="44"/>
      <c r="IXH230" s="44"/>
      <c r="IXI230" s="44"/>
      <c r="IXJ230" s="44"/>
      <c r="IXK230" s="44"/>
      <c r="IXL230" s="44"/>
      <c r="IXM230" s="44"/>
      <c r="IXN230" s="44"/>
      <c r="IXO230" s="44"/>
      <c r="IXP230" s="44"/>
      <c r="IXQ230" s="44"/>
      <c r="IXR230" s="44"/>
      <c r="IXS230" s="44"/>
      <c r="IXT230" s="44"/>
      <c r="IXU230" s="44"/>
      <c r="IXV230" s="44"/>
      <c r="IXW230" s="44"/>
      <c r="IXX230" s="44"/>
      <c r="IXY230" s="44"/>
      <c r="IXZ230" s="44"/>
      <c r="IYA230" s="44"/>
      <c r="IYB230" s="44"/>
      <c r="IYC230" s="44"/>
      <c r="IYD230" s="44"/>
      <c r="IYE230" s="44"/>
      <c r="IYF230" s="44"/>
      <c r="IYG230" s="44"/>
      <c r="IYH230" s="44"/>
      <c r="IYI230" s="44"/>
      <c r="IYJ230" s="44"/>
      <c r="IYK230" s="44"/>
      <c r="IYL230" s="44"/>
      <c r="IYM230" s="44"/>
      <c r="IYN230" s="44"/>
      <c r="IYO230" s="44"/>
      <c r="IYP230" s="44"/>
      <c r="IYQ230" s="44"/>
      <c r="IYR230" s="44"/>
      <c r="IYS230" s="44"/>
      <c r="IYT230" s="44"/>
      <c r="IYU230" s="44"/>
      <c r="IYV230" s="44"/>
      <c r="IYW230" s="44"/>
      <c r="IYX230" s="44"/>
      <c r="IYY230" s="44"/>
      <c r="IYZ230" s="44"/>
      <c r="IZA230" s="44"/>
      <c r="IZB230" s="44"/>
      <c r="IZC230" s="44"/>
      <c r="IZD230" s="44"/>
      <c r="IZE230" s="44"/>
      <c r="IZF230" s="44"/>
      <c r="IZG230" s="44"/>
      <c r="IZH230" s="44"/>
      <c r="IZI230" s="44"/>
      <c r="IZJ230" s="44"/>
      <c r="IZK230" s="44"/>
      <c r="IZL230" s="44"/>
      <c r="IZM230" s="44"/>
      <c r="IZN230" s="44"/>
      <c r="IZO230" s="44"/>
      <c r="IZP230" s="44"/>
      <c r="IZQ230" s="44"/>
      <c r="IZR230" s="44"/>
      <c r="IZS230" s="44"/>
      <c r="IZT230" s="44"/>
      <c r="IZU230" s="44"/>
      <c r="IZV230" s="44"/>
      <c r="IZW230" s="44"/>
      <c r="IZX230" s="44"/>
      <c r="IZY230" s="44"/>
      <c r="IZZ230" s="44"/>
      <c r="JAA230" s="44"/>
      <c r="JAB230" s="44"/>
      <c r="JAC230" s="44"/>
      <c r="JAD230" s="44"/>
      <c r="JAE230" s="44"/>
      <c r="JAF230" s="44"/>
      <c r="JAG230" s="44"/>
      <c r="JAH230" s="44"/>
      <c r="JAI230" s="44"/>
      <c r="JAJ230" s="44"/>
      <c r="JAK230" s="44"/>
      <c r="JAL230" s="44"/>
      <c r="JAM230" s="44"/>
      <c r="JAN230" s="44"/>
      <c r="JAO230" s="44"/>
      <c r="JAP230" s="44"/>
      <c r="JAQ230" s="44"/>
      <c r="JAR230" s="44"/>
      <c r="JAS230" s="44"/>
      <c r="JAT230" s="44"/>
      <c r="JAU230" s="44"/>
      <c r="JAV230" s="44"/>
      <c r="JAW230" s="44"/>
      <c r="JAX230" s="44"/>
      <c r="JAY230" s="44"/>
      <c r="JAZ230" s="44"/>
      <c r="JBA230" s="44"/>
      <c r="JBB230" s="44"/>
      <c r="JBC230" s="44"/>
      <c r="JBD230" s="44"/>
      <c r="JBE230" s="44"/>
      <c r="JBF230" s="44"/>
      <c r="JBG230" s="44"/>
      <c r="JBH230" s="44"/>
      <c r="JBI230" s="44"/>
      <c r="JBJ230" s="44"/>
      <c r="JBK230" s="44"/>
      <c r="JBL230" s="44"/>
      <c r="JBM230" s="44"/>
      <c r="JBN230" s="44"/>
      <c r="JBO230" s="44"/>
      <c r="JBP230" s="44"/>
      <c r="JBQ230" s="44"/>
      <c r="JBR230" s="44"/>
      <c r="JBS230" s="44"/>
      <c r="JBT230" s="44"/>
      <c r="JBU230" s="44"/>
      <c r="JBV230" s="44"/>
      <c r="JBW230" s="44"/>
      <c r="JBX230" s="44"/>
      <c r="JBY230" s="44"/>
      <c r="JBZ230" s="44"/>
      <c r="JCA230" s="44"/>
      <c r="JCB230" s="44"/>
      <c r="JCC230" s="44"/>
      <c r="JCD230" s="44"/>
      <c r="JCE230" s="44"/>
      <c r="JCF230" s="44"/>
      <c r="JCG230" s="44"/>
      <c r="JCH230" s="44"/>
      <c r="JCI230" s="44"/>
      <c r="JCJ230" s="44"/>
      <c r="JCK230" s="44"/>
      <c r="JCL230" s="44"/>
      <c r="JCM230" s="44"/>
      <c r="JCN230" s="44"/>
      <c r="JCO230" s="44"/>
      <c r="JCP230" s="44"/>
      <c r="JCQ230" s="44"/>
      <c r="JCR230" s="44"/>
      <c r="JCS230" s="44"/>
      <c r="JCT230" s="44"/>
      <c r="JCU230" s="44"/>
      <c r="JCV230" s="44"/>
      <c r="JCW230" s="44"/>
      <c r="JCX230" s="44"/>
      <c r="JCY230" s="44"/>
      <c r="JCZ230" s="44"/>
      <c r="JDA230" s="44"/>
      <c r="JDB230" s="44"/>
      <c r="JDC230" s="44"/>
      <c r="JDD230" s="44"/>
      <c r="JDE230" s="44"/>
      <c r="JDF230" s="44"/>
      <c r="JDG230" s="44"/>
      <c r="JDH230" s="44"/>
      <c r="JDI230" s="44"/>
      <c r="JDJ230" s="44"/>
      <c r="JDK230" s="44"/>
      <c r="JDL230" s="44"/>
      <c r="JDM230" s="44"/>
      <c r="JDN230" s="44"/>
      <c r="JDO230" s="44"/>
      <c r="JDP230" s="44"/>
      <c r="JDQ230" s="44"/>
      <c r="JDR230" s="44"/>
      <c r="JDS230" s="44"/>
      <c r="JDT230" s="44"/>
      <c r="JDU230" s="44"/>
      <c r="JDV230" s="44"/>
      <c r="JDW230" s="44"/>
      <c r="JDX230" s="44"/>
      <c r="JDY230" s="44"/>
      <c r="JDZ230" s="44"/>
      <c r="JEA230" s="44"/>
      <c r="JEB230" s="44"/>
      <c r="JEC230" s="44"/>
      <c r="JED230" s="44"/>
      <c r="JEE230" s="44"/>
      <c r="JEF230" s="44"/>
      <c r="JEG230" s="44"/>
      <c r="JEH230" s="44"/>
      <c r="JEI230" s="44"/>
      <c r="JEJ230" s="44"/>
      <c r="JEK230" s="44"/>
      <c r="JEL230" s="44"/>
      <c r="JEM230" s="44"/>
      <c r="JEN230" s="44"/>
      <c r="JEO230" s="44"/>
      <c r="JEP230" s="44"/>
      <c r="JEQ230" s="44"/>
      <c r="JER230" s="44"/>
      <c r="JES230" s="44"/>
      <c r="JET230" s="44"/>
      <c r="JEU230" s="44"/>
      <c r="JEV230" s="44"/>
      <c r="JEW230" s="44"/>
      <c r="JEX230" s="44"/>
      <c r="JEY230" s="44"/>
      <c r="JEZ230" s="44"/>
      <c r="JFA230" s="44"/>
      <c r="JFB230" s="44"/>
      <c r="JFC230" s="44"/>
      <c r="JFD230" s="44"/>
      <c r="JFE230" s="44"/>
      <c r="JFF230" s="44"/>
      <c r="JFG230" s="44"/>
      <c r="JFH230" s="44"/>
      <c r="JFI230" s="44"/>
      <c r="JFJ230" s="44"/>
      <c r="JFK230" s="44"/>
      <c r="JFL230" s="44"/>
      <c r="JFM230" s="44"/>
      <c r="JFN230" s="44"/>
      <c r="JFO230" s="44"/>
      <c r="JFP230" s="44"/>
      <c r="JFQ230" s="44"/>
      <c r="JFR230" s="44"/>
      <c r="JFS230" s="44"/>
      <c r="JFT230" s="44"/>
      <c r="JFU230" s="44"/>
      <c r="JFV230" s="44"/>
      <c r="JFW230" s="44"/>
      <c r="JFX230" s="44"/>
      <c r="JFY230" s="44"/>
      <c r="JFZ230" s="44"/>
      <c r="JGA230" s="44"/>
      <c r="JGB230" s="44"/>
      <c r="JGC230" s="44"/>
      <c r="JGD230" s="44"/>
      <c r="JGE230" s="44"/>
      <c r="JGF230" s="44"/>
      <c r="JGG230" s="44"/>
      <c r="JGH230" s="44"/>
      <c r="JGI230" s="44"/>
      <c r="JGJ230" s="44"/>
      <c r="JGK230" s="44"/>
      <c r="JGL230" s="44"/>
      <c r="JGM230" s="44"/>
      <c r="JGN230" s="44"/>
      <c r="JGO230" s="44"/>
      <c r="JGP230" s="44"/>
      <c r="JGQ230" s="44"/>
      <c r="JGR230" s="44"/>
      <c r="JGS230" s="44"/>
      <c r="JGT230" s="44"/>
      <c r="JGU230" s="44"/>
      <c r="JGV230" s="44"/>
      <c r="JGW230" s="44"/>
      <c r="JGX230" s="44"/>
      <c r="JGY230" s="44"/>
      <c r="JGZ230" s="44"/>
      <c r="JHA230" s="44"/>
      <c r="JHB230" s="44"/>
      <c r="JHC230" s="44"/>
      <c r="JHD230" s="44"/>
      <c r="JHE230" s="44"/>
      <c r="JHF230" s="44"/>
      <c r="JHG230" s="44"/>
      <c r="JHH230" s="44"/>
      <c r="JHI230" s="44"/>
      <c r="JHJ230" s="44"/>
      <c r="JHK230" s="44"/>
      <c r="JHL230" s="44"/>
      <c r="JHM230" s="44"/>
      <c r="JHN230" s="44"/>
      <c r="JHO230" s="44"/>
      <c r="JHP230" s="44"/>
      <c r="JHQ230" s="44"/>
      <c r="JHR230" s="44"/>
      <c r="JHS230" s="44"/>
      <c r="JHT230" s="44"/>
      <c r="JHU230" s="44"/>
      <c r="JHV230" s="44"/>
      <c r="JHW230" s="44"/>
      <c r="JHX230" s="44"/>
      <c r="JHY230" s="44"/>
      <c r="JHZ230" s="44"/>
      <c r="JIA230" s="44"/>
      <c r="JIB230" s="44"/>
      <c r="JIC230" s="44"/>
      <c r="JID230" s="44"/>
      <c r="JIE230" s="44"/>
      <c r="JIF230" s="44"/>
      <c r="JIG230" s="44"/>
      <c r="JIH230" s="44"/>
      <c r="JII230" s="44"/>
      <c r="JIJ230" s="44"/>
      <c r="JIK230" s="44"/>
      <c r="JIL230" s="44"/>
      <c r="JIM230" s="44"/>
      <c r="JIN230" s="44"/>
      <c r="JIO230" s="44"/>
      <c r="JIP230" s="44"/>
      <c r="JIQ230" s="44"/>
      <c r="JIR230" s="44"/>
      <c r="JIS230" s="44"/>
      <c r="JIT230" s="44"/>
      <c r="JIU230" s="44"/>
      <c r="JIV230" s="44"/>
      <c r="JIW230" s="44"/>
      <c r="JIX230" s="44"/>
      <c r="JIY230" s="44"/>
      <c r="JIZ230" s="44"/>
      <c r="JJA230" s="44"/>
      <c r="JJB230" s="44"/>
      <c r="JJC230" s="44"/>
      <c r="JJD230" s="44"/>
      <c r="JJE230" s="44"/>
      <c r="JJF230" s="44"/>
      <c r="JJG230" s="44"/>
      <c r="JJH230" s="44"/>
      <c r="JJI230" s="44"/>
      <c r="JJJ230" s="44"/>
      <c r="JJK230" s="44"/>
      <c r="JJL230" s="44"/>
      <c r="JJM230" s="44"/>
      <c r="JJN230" s="44"/>
      <c r="JJO230" s="44"/>
      <c r="JJP230" s="44"/>
      <c r="JJQ230" s="44"/>
      <c r="JJR230" s="44"/>
      <c r="JJS230" s="44"/>
      <c r="JJT230" s="44"/>
      <c r="JJU230" s="44"/>
      <c r="JJV230" s="44"/>
      <c r="JJW230" s="44"/>
      <c r="JJX230" s="44"/>
      <c r="JJY230" s="44"/>
      <c r="JJZ230" s="44"/>
      <c r="JKA230" s="44"/>
      <c r="JKB230" s="44"/>
      <c r="JKC230" s="44"/>
      <c r="JKD230" s="44"/>
      <c r="JKE230" s="44"/>
      <c r="JKF230" s="44"/>
      <c r="JKG230" s="44"/>
      <c r="JKH230" s="44"/>
      <c r="JKI230" s="44"/>
      <c r="JKJ230" s="44"/>
      <c r="JKK230" s="44"/>
      <c r="JKL230" s="44"/>
      <c r="JKM230" s="44"/>
      <c r="JKN230" s="44"/>
      <c r="JKO230" s="44"/>
      <c r="JKP230" s="44"/>
      <c r="JKQ230" s="44"/>
      <c r="JKR230" s="44"/>
      <c r="JKS230" s="44"/>
      <c r="JKT230" s="44"/>
      <c r="JKU230" s="44"/>
      <c r="JKV230" s="44"/>
      <c r="JKW230" s="44"/>
      <c r="JKX230" s="44"/>
      <c r="JKY230" s="44"/>
      <c r="JKZ230" s="44"/>
      <c r="JLA230" s="44"/>
      <c r="JLB230" s="44"/>
      <c r="JLC230" s="44"/>
      <c r="JLD230" s="44"/>
      <c r="JLE230" s="44"/>
      <c r="JLF230" s="44"/>
      <c r="JLG230" s="44"/>
      <c r="JLH230" s="44"/>
      <c r="JLI230" s="44"/>
      <c r="JLJ230" s="44"/>
      <c r="JLK230" s="44"/>
      <c r="JLL230" s="44"/>
      <c r="JLM230" s="44"/>
      <c r="JLN230" s="44"/>
      <c r="JLO230" s="44"/>
      <c r="JLP230" s="44"/>
      <c r="JLQ230" s="44"/>
      <c r="JLR230" s="44"/>
      <c r="JLS230" s="44"/>
      <c r="JLT230" s="44"/>
      <c r="JLU230" s="44"/>
      <c r="JLV230" s="44"/>
      <c r="JLW230" s="44"/>
      <c r="JLX230" s="44"/>
      <c r="JLY230" s="44"/>
      <c r="JLZ230" s="44"/>
      <c r="JMA230" s="44"/>
      <c r="JMB230" s="44"/>
      <c r="JMC230" s="44"/>
      <c r="JMD230" s="44"/>
      <c r="JME230" s="44"/>
      <c r="JMF230" s="44"/>
      <c r="JMG230" s="44"/>
      <c r="JMH230" s="44"/>
      <c r="JMI230" s="44"/>
      <c r="JMJ230" s="44"/>
      <c r="JMK230" s="44"/>
      <c r="JML230" s="44"/>
      <c r="JMM230" s="44"/>
      <c r="JMN230" s="44"/>
      <c r="JMO230" s="44"/>
      <c r="JMP230" s="44"/>
      <c r="JMQ230" s="44"/>
      <c r="JMR230" s="44"/>
      <c r="JMS230" s="44"/>
      <c r="JMT230" s="44"/>
      <c r="JMU230" s="44"/>
      <c r="JMV230" s="44"/>
      <c r="JMW230" s="44"/>
      <c r="JMX230" s="44"/>
      <c r="JMY230" s="44"/>
      <c r="JMZ230" s="44"/>
      <c r="JNA230" s="44"/>
      <c r="JNB230" s="44"/>
      <c r="JNC230" s="44"/>
      <c r="JND230" s="44"/>
      <c r="JNE230" s="44"/>
      <c r="JNF230" s="44"/>
      <c r="JNG230" s="44"/>
      <c r="JNH230" s="44"/>
      <c r="JNI230" s="44"/>
      <c r="JNJ230" s="44"/>
      <c r="JNK230" s="44"/>
      <c r="JNL230" s="44"/>
      <c r="JNM230" s="44"/>
      <c r="JNN230" s="44"/>
      <c r="JNO230" s="44"/>
      <c r="JNP230" s="44"/>
      <c r="JNQ230" s="44"/>
      <c r="JNR230" s="44"/>
      <c r="JNS230" s="44"/>
      <c r="JNT230" s="44"/>
      <c r="JNU230" s="44"/>
      <c r="JNV230" s="44"/>
      <c r="JNW230" s="44"/>
      <c r="JNX230" s="44"/>
      <c r="JNY230" s="44"/>
      <c r="JNZ230" s="44"/>
      <c r="JOA230" s="44"/>
      <c r="JOB230" s="44"/>
      <c r="JOC230" s="44"/>
      <c r="JOD230" s="44"/>
      <c r="JOE230" s="44"/>
      <c r="JOF230" s="44"/>
      <c r="JOG230" s="44"/>
      <c r="JOH230" s="44"/>
      <c r="JOI230" s="44"/>
      <c r="JOJ230" s="44"/>
      <c r="JOK230" s="44"/>
      <c r="JOL230" s="44"/>
      <c r="JOM230" s="44"/>
      <c r="JON230" s="44"/>
      <c r="JOO230" s="44"/>
      <c r="JOP230" s="44"/>
      <c r="JOQ230" s="44"/>
      <c r="JOR230" s="44"/>
      <c r="JOS230" s="44"/>
      <c r="JOT230" s="44"/>
      <c r="JOU230" s="44"/>
      <c r="JOV230" s="44"/>
      <c r="JOW230" s="44"/>
      <c r="JOX230" s="44"/>
      <c r="JOY230" s="44"/>
      <c r="JOZ230" s="44"/>
      <c r="JPA230" s="44"/>
      <c r="JPB230" s="44"/>
      <c r="JPC230" s="44"/>
      <c r="JPD230" s="44"/>
      <c r="JPE230" s="44"/>
      <c r="JPF230" s="44"/>
      <c r="JPG230" s="44"/>
      <c r="JPH230" s="44"/>
      <c r="JPI230" s="44"/>
      <c r="JPJ230" s="44"/>
      <c r="JPK230" s="44"/>
      <c r="JPL230" s="44"/>
      <c r="JPM230" s="44"/>
      <c r="JPN230" s="44"/>
      <c r="JPO230" s="44"/>
      <c r="JPP230" s="44"/>
      <c r="JPQ230" s="44"/>
      <c r="JPR230" s="44"/>
      <c r="JPS230" s="44"/>
      <c r="JPT230" s="44"/>
      <c r="JPU230" s="44"/>
      <c r="JPV230" s="44"/>
      <c r="JPW230" s="44"/>
      <c r="JPX230" s="44"/>
      <c r="JPY230" s="44"/>
      <c r="JPZ230" s="44"/>
      <c r="JQA230" s="44"/>
      <c r="JQB230" s="44"/>
      <c r="JQC230" s="44"/>
      <c r="JQD230" s="44"/>
      <c r="JQE230" s="44"/>
      <c r="JQF230" s="44"/>
      <c r="JQG230" s="44"/>
      <c r="JQH230" s="44"/>
      <c r="JQI230" s="44"/>
      <c r="JQJ230" s="44"/>
      <c r="JQK230" s="44"/>
      <c r="JQL230" s="44"/>
      <c r="JQM230" s="44"/>
      <c r="JQN230" s="44"/>
      <c r="JQO230" s="44"/>
      <c r="JQP230" s="44"/>
      <c r="JQQ230" s="44"/>
      <c r="JQR230" s="44"/>
      <c r="JQS230" s="44"/>
      <c r="JQT230" s="44"/>
      <c r="JQU230" s="44"/>
      <c r="JQV230" s="44"/>
      <c r="JQW230" s="44"/>
      <c r="JQX230" s="44"/>
      <c r="JQY230" s="44"/>
      <c r="JQZ230" s="44"/>
      <c r="JRA230" s="44"/>
      <c r="JRB230" s="44"/>
      <c r="JRC230" s="44"/>
      <c r="JRD230" s="44"/>
      <c r="JRE230" s="44"/>
      <c r="JRF230" s="44"/>
      <c r="JRG230" s="44"/>
      <c r="JRH230" s="44"/>
      <c r="JRI230" s="44"/>
      <c r="JRJ230" s="44"/>
      <c r="JRK230" s="44"/>
      <c r="JRL230" s="44"/>
      <c r="JRM230" s="44"/>
      <c r="JRN230" s="44"/>
      <c r="JRO230" s="44"/>
      <c r="JRP230" s="44"/>
      <c r="JRQ230" s="44"/>
      <c r="JRR230" s="44"/>
      <c r="JRS230" s="44"/>
      <c r="JRT230" s="44"/>
      <c r="JRU230" s="44"/>
      <c r="JRV230" s="44"/>
      <c r="JRW230" s="44"/>
      <c r="JRX230" s="44"/>
      <c r="JRY230" s="44"/>
      <c r="JRZ230" s="44"/>
      <c r="JSA230" s="44"/>
      <c r="JSB230" s="44"/>
      <c r="JSC230" s="44"/>
      <c r="JSD230" s="44"/>
      <c r="JSE230" s="44"/>
      <c r="JSF230" s="44"/>
      <c r="JSG230" s="44"/>
      <c r="JSH230" s="44"/>
      <c r="JSI230" s="44"/>
      <c r="JSJ230" s="44"/>
      <c r="JSK230" s="44"/>
      <c r="JSL230" s="44"/>
      <c r="JSM230" s="44"/>
      <c r="JSN230" s="44"/>
      <c r="JSO230" s="44"/>
      <c r="JSP230" s="44"/>
      <c r="JSQ230" s="44"/>
      <c r="JSR230" s="44"/>
      <c r="JSS230" s="44"/>
      <c r="JST230" s="44"/>
      <c r="JSU230" s="44"/>
      <c r="JSV230" s="44"/>
      <c r="JSW230" s="44"/>
      <c r="JSX230" s="44"/>
      <c r="JSY230" s="44"/>
      <c r="JSZ230" s="44"/>
      <c r="JTA230" s="44"/>
      <c r="JTB230" s="44"/>
      <c r="JTC230" s="44"/>
      <c r="JTD230" s="44"/>
      <c r="JTE230" s="44"/>
      <c r="JTF230" s="44"/>
      <c r="JTG230" s="44"/>
      <c r="JTH230" s="44"/>
      <c r="JTI230" s="44"/>
      <c r="JTJ230" s="44"/>
      <c r="JTK230" s="44"/>
      <c r="JTL230" s="44"/>
      <c r="JTM230" s="44"/>
      <c r="JTN230" s="44"/>
      <c r="JTO230" s="44"/>
      <c r="JTP230" s="44"/>
      <c r="JTQ230" s="44"/>
      <c r="JTR230" s="44"/>
      <c r="JTS230" s="44"/>
      <c r="JTT230" s="44"/>
      <c r="JTU230" s="44"/>
      <c r="JTV230" s="44"/>
      <c r="JTW230" s="44"/>
      <c r="JTX230" s="44"/>
      <c r="JTY230" s="44"/>
      <c r="JTZ230" s="44"/>
      <c r="JUA230" s="44"/>
      <c r="JUB230" s="44"/>
      <c r="JUC230" s="44"/>
      <c r="JUD230" s="44"/>
      <c r="JUE230" s="44"/>
      <c r="JUF230" s="44"/>
      <c r="JUG230" s="44"/>
      <c r="JUH230" s="44"/>
      <c r="JUI230" s="44"/>
      <c r="JUJ230" s="44"/>
      <c r="JUK230" s="44"/>
      <c r="JUL230" s="44"/>
      <c r="JUM230" s="44"/>
      <c r="JUN230" s="44"/>
      <c r="JUO230" s="44"/>
      <c r="JUP230" s="44"/>
      <c r="JUQ230" s="44"/>
      <c r="JUR230" s="44"/>
      <c r="JUS230" s="44"/>
      <c r="JUT230" s="44"/>
      <c r="JUU230" s="44"/>
      <c r="JUV230" s="44"/>
      <c r="JUW230" s="44"/>
      <c r="JUX230" s="44"/>
      <c r="JUY230" s="44"/>
      <c r="JUZ230" s="44"/>
      <c r="JVA230" s="44"/>
      <c r="JVB230" s="44"/>
      <c r="JVC230" s="44"/>
      <c r="JVD230" s="44"/>
      <c r="JVE230" s="44"/>
      <c r="JVF230" s="44"/>
      <c r="JVG230" s="44"/>
      <c r="JVH230" s="44"/>
      <c r="JVI230" s="44"/>
      <c r="JVJ230" s="44"/>
      <c r="JVK230" s="44"/>
      <c r="JVL230" s="44"/>
      <c r="JVM230" s="44"/>
      <c r="JVN230" s="44"/>
      <c r="JVO230" s="44"/>
      <c r="JVP230" s="44"/>
      <c r="JVQ230" s="44"/>
      <c r="JVR230" s="44"/>
      <c r="JVS230" s="44"/>
      <c r="JVT230" s="44"/>
      <c r="JVU230" s="44"/>
      <c r="JVV230" s="44"/>
      <c r="JVW230" s="44"/>
      <c r="JVX230" s="44"/>
      <c r="JVY230" s="44"/>
      <c r="JVZ230" s="44"/>
      <c r="JWA230" s="44"/>
      <c r="JWB230" s="44"/>
      <c r="JWC230" s="44"/>
      <c r="JWD230" s="44"/>
      <c r="JWE230" s="44"/>
      <c r="JWF230" s="44"/>
      <c r="JWG230" s="44"/>
      <c r="JWH230" s="44"/>
      <c r="JWI230" s="44"/>
      <c r="JWJ230" s="44"/>
      <c r="JWK230" s="44"/>
      <c r="JWL230" s="44"/>
      <c r="JWM230" s="44"/>
      <c r="JWN230" s="44"/>
      <c r="JWO230" s="44"/>
      <c r="JWP230" s="44"/>
      <c r="JWQ230" s="44"/>
      <c r="JWR230" s="44"/>
      <c r="JWS230" s="44"/>
      <c r="JWT230" s="44"/>
      <c r="JWU230" s="44"/>
      <c r="JWV230" s="44"/>
      <c r="JWW230" s="44"/>
      <c r="JWX230" s="44"/>
      <c r="JWY230" s="44"/>
      <c r="JWZ230" s="44"/>
      <c r="JXA230" s="44"/>
      <c r="JXB230" s="44"/>
      <c r="JXC230" s="44"/>
      <c r="JXD230" s="44"/>
      <c r="JXE230" s="44"/>
      <c r="JXF230" s="44"/>
      <c r="JXG230" s="44"/>
      <c r="JXH230" s="44"/>
      <c r="JXI230" s="44"/>
      <c r="JXJ230" s="44"/>
      <c r="JXK230" s="44"/>
      <c r="JXL230" s="44"/>
      <c r="JXM230" s="44"/>
      <c r="JXN230" s="44"/>
      <c r="JXO230" s="44"/>
      <c r="JXP230" s="44"/>
      <c r="JXQ230" s="44"/>
      <c r="JXR230" s="44"/>
      <c r="JXS230" s="44"/>
      <c r="JXT230" s="44"/>
      <c r="JXU230" s="44"/>
      <c r="JXV230" s="44"/>
      <c r="JXW230" s="44"/>
      <c r="JXX230" s="44"/>
      <c r="JXY230" s="44"/>
      <c r="JXZ230" s="44"/>
      <c r="JYA230" s="44"/>
      <c r="JYB230" s="44"/>
      <c r="JYC230" s="44"/>
      <c r="JYD230" s="44"/>
      <c r="JYE230" s="44"/>
      <c r="JYF230" s="44"/>
      <c r="JYG230" s="44"/>
      <c r="JYH230" s="44"/>
      <c r="JYI230" s="44"/>
      <c r="JYJ230" s="44"/>
      <c r="JYK230" s="44"/>
      <c r="JYL230" s="44"/>
      <c r="JYM230" s="44"/>
      <c r="JYN230" s="44"/>
      <c r="JYO230" s="44"/>
      <c r="JYP230" s="44"/>
      <c r="JYQ230" s="44"/>
      <c r="JYR230" s="44"/>
      <c r="JYS230" s="44"/>
      <c r="JYT230" s="44"/>
      <c r="JYU230" s="44"/>
      <c r="JYV230" s="44"/>
      <c r="JYW230" s="44"/>
      <c r="JYX230" s="44"/>
      <c r="JYY230" s="44"/>
      <c r="JYZ230" s="44"/>
      <c r="JZA230" s="44"/>
      <c r="JZB230" s="44"/>
      <c r="JZC230" s="44"/>
      <c r="JZD230" s="44"/>
      <c r="JZE230" s="44"/>
      <c r="JZF230" s="44"/>
      <c r="JZG230" s="44"/>
      <c r="JZH230" s="44"/>
      <c r="JZI230" s="44"/>
      <c r="JZJ230" s="44"/>
      <c r="JZK230" s="44"/>
      <c r="JZL230" s="44"/>
      <c r="JZM230" s="44"/>
      <c r="JZN230" s="44"/>
      <c r="JZO230" s="44"/>
      <c r="JZP230" s="44"/>
      <c r="JZQ230" s="44"/>
      <c r="JZR230" s="44"/>
      <c r="JZS230" s="44"/>
      <c r="JZT230" s="44"/>
      <c r="JZU230" s="44"/>
      <c r="JZV230" s="44"/>
      <c r="JZW230" s="44"/>
      <c r="JZX230" s="44"/>
      <c r="JZY230" s="44"/>
      <c r="JZZ230" s="44"/>
      <c r="KAA230" s="44"/>
      <c r="KAB230" s="44"/>
      <c r="KAC230" s="44"/>
      <c r="KAD230" s="44"/>
      <c r="KAE230" s="44"/>
      <c r="KAF230" s="44"/>
      <c r="KAG230" s="44"/>
      <c r="KAH230" s="44"/>
      <c r="KAI230" s="44"/>
      <c r="KAJ230" s="44"/>
      <c r="KAK230" s="44"/>
      <c r="KAL230" s="44"/>
      <c r="KAM230" s="44"/>
      <c r="KAN230" s="44"/>
      <c r="KAO230" s="44"/>
      <c r="KAP230" s="44"/>
      <c r="KAQ230" s="44"/>
      <c r="KAR230" s="44"/>
      <c r="KAS230" s="44"/>
      <c r="KAT230" s="44"/>
      <c r="KAU230" s="44"/>
      <c r="KAV230" s="44"/>
      <c r="KAW230" s="44"/>
      <c r="KAX230" s="44"/>
      <c r="KAY230" s="44"/>
      <c r="KAZ230" s="44"/>
      <c r="KBA230" s="44"/>
      <c r="KBB230" s="44"/>
      <c r="KBC230" s="44"/>
      <c r="KBD230" s="44"/>
      <c r="KBE230" s="44"/>
      <c r="KBF230" s="44"/>
      <c r="KBG230" s="44"/>
      <c r="KBH230" s="44"/>
      <c r="KBI230" s="44"/>
      <c r="KBJ230" s="44"/>
      <c r="KBK230" s="44"/>
      <c r="KBL230" s="44"/>
      <c r="KBM230" s="44"/>
      <c r="KBN230" s="44"/>
      <c r="KBO230" s="44"/>
      <c r="KBP230" s="44"/>
      <c r="KBQ230" s="44"/>
      <c r="KBR230" s="44"/>
      <c r="KBS230" s="44"/>
      <c r="KBT230" s="44"/>
      <c r="KBU230" s="44"/>
      <c r="KBV230" s="44"/>
      <c r="KBW230" s="44"/>
      <c r="KBX230" s="44"/>
      <c r="KBY230" s="44"/>
      <c r="KBZ230" s="44"/>
      <c r="KCA230" s="44"/>
      <c r="KCB230" s="44"/>
      <c r="KCC230" s="44"/>
      <c r="KCD230" s="44"/>
      <c r="KCE230" s="44"/>
      <c r="KCF230" s="44"/>
      <c r="KCG230" s="44"/>
      <c r="KCH230" s="44"/>
      <c r="KCI230" s="44"/>
      <c r="KCJ230" s="44"/>
      <c r="KCK230" s="44"/>
      <c r="KCL230" s="44"/>
      <c r="KCM230" s="44"/>
      <c r="KCN230" s="44"/>
      <c r="KCO230" s="44"/>
      <c r="KCP230" s="44"/>
      <c r="KCQ230" s="44"/>
      <c r="KCR230" s="44"/>
      <c r="KCS230" s="44"/>
      <c r="KCT230" s="44"/>
      <c r="KCU230" s="44"/>
      <c r="KCV230" s="44"/>
      <c r="KCW230" s="44"/>
      <c r="KCX230" s="44"/>
      <c r="KCY230" s="44"/>
      <c r="KCZ230" s="44"/>
      <c r="KDA230" s="44"/>
      <c r="KDB230" s="44"/>
      <c r="KDC230" s="44"/>
      <c r="KDD230" s="44"/>
      <c r="KDE230" s="44"/>
      <c r="KDF230" s="44"/>
      <c r="KDG230" s="44"/>
      <c r="KDH230" s="44"/>
      <c r="KDI230" s="44"/>
      <c r="KDJ230" s="44"/>
      <c r="KDK230" s="44"/>
      <c r="KDL230" s="44"/>
      <c r="KDM230" s="44"/>
      <c r="KDN230" s="44"/>
      <c r="KDO230" s="44"/>
      <c r="KDP230" s="44"/>
      <c r="KDQ230" s="44"/>
      <c r="KDR230" s="44"/>
      <c r="KDS230" s="44"/>
      <c r="KDT230" s="44"/>
      <c r="KDU230" s="44"/>
      <c r="KDV230" s="44"/>
      <c r="KDW230" s="44"/>
      <c r="KDX230" s="44"/>
      <c r="KDY230" s="44"/>
      <c r="KDZ230" s="44"/>
      <c r="KEA230" s="44"/>
      <c r="KEB230" s="44"/>
      <c r="KEC230" s="44"/>
      <c r="KED230" s="44"/>
      <c r="KEE230" s="44"/>
      <c r="KEF230" s="44"/>
      <c r="KEG230" s="44"/>
      <c r="KEH230" s="44"/>
      <c r="KEI230" s="44"/>
      <c r="KEJ230" s="44"/>
      <c r="KEK230" s="44"/>
      <c r="KEL230" s="44"/>
      <c r="KEM230" s="44"/>
      <c r="KEN230" s="44"/>
      <c r="KEO230" s="44"/>
      <c r="KEP230" s="44"/>
      <c r="KEQ230" s="44"/>
      <c r="KER230" s="44"/>
      <c r="KES230" s="44"/>
      <c r="KET230" s="44"/>
      <c r="KEU230" s="44"/>
      <c r="KEV230" s="44"/>
      <c r="KEW230" s="44"/>
      <c r="KEX230" s="44"/>
      <c r="KEY230" s="44"/>
      <c r="KEZ230" s="44"/>
      <c r="KFA230" s="44"/>
      <c r="KFB230" s="44"/>
      <c r="KFC230" s="44"/>
      <c r="KFD230" s="44"/>
      <c r="KFE230" s="44"/>
      <c r="KFF230" s="44"/>
      <c r="KFG230" s="44"/>
      <c r="KFH230" s="44"/>
      <c r="KFI230" s="44"/>
      <c r="KFJ230" s="44"/>
      <c r="KFK230" s="44"/>
      <c r="KFL230" s="44"/>
      <c r="KFM230" s="44"/>
      <c r="KFN230" s="44"/>
      <c r="KFO230" s="44"/>
      <c r="KFP230" s="44"/>
      <c r="KFQ230" s="44"/>
      <c r="KFR230" s="44"/>
      <c r="KFS230" s="44"/>
      <c r="KFT230" s="44"/>
      <c r="KFU230" s="44"/>
      <c r="KFV230" s="44"/>
      <c r="KFW230" s="44"/>
      <c r="KFX230" s="44"/>
      <c r="KFY230" s="44"/>
      <c r="KFZ230" s="44"/>
      <c r="KGA230" s="44"/>
      <c r="KGB230" s="44"/>
      <c r="KGC230" s="44"/>
      <c r="KGD230" s="44"/>
      <c r="KGE230" s="44"/>
      <c r="KGF230" s="44"/>
      <c r="KGG230" s="44"/>
      <c r="KGH230" s="44"/>
      <c r="KGI230" s="44"/>
      <c r="KGJ230" s="44"/>
      <c r="KGK230" s="44"/>
      <c r="KGL230" s="44"/>
      <c r="KGM230" s="44"/>
      <c r="KGN230" s="44"/>
      <c r="KGO230" s="44"/>
      <c r="KGP230" s="44"/>
      <c r="KGQ230" s="44"/>
      <c r="KGR230" s="44"/>
      <c r="KGS230" s="44"/>
      <c r="KGT230" s="44"/>
      <c r="KGU230" s="44"/>
      <c r="KGV230" s="44"/>
      <c r="KGW230" s="44"/>
      <c r="KGX230" s="44"/>
      <c r="KGY230" s="44"/>
      <c r="KGZ230" s="44"/>
      <c r="KHA230" s="44"/>
      <c r="KHB230" s="44"/>
      <c r="KHC230" s="44"/>
      <c r="KHD230" s="44"/>
      <c r="KHE230" s="44"/>
      <c r="KHF230" s="44"/>
      <c r="KHG230" s="44"/>
      <c r="KHH230" s="44"/>
      <c r="KHI230" s="44"/>
      <c r="KHJ230" s="44"/>
      <c r="KHK230" s="44"/>
      <c r="KHL230" s="44"/>
      <c r="KHM230" s="44"/>
      <c r="KHN230" s="44"/>
      <c r="KHO230" s="44"/>
      <c r="KHP230" s="44"/>
      <c r="KHQ230" s="44"/>
      <c r="KHR230" s="44"/>
      <c r="KHS230" s="44"/>
      <c r="KHT230" s="44"/>
      <c r="KHU230" s="44"/>
      <c r="KHV230" s="44"/>
      <c r="KHW230" s="44"/>
      <c r="KHX230" s="44"/>
      <c r="KHY230" s="44"/>
      <c r="KHZ230" s="44"/>
      <c r="KIA230" s="44"/>
      <c r="KIB230" s="44"/>
      <c r="KIC230" s="44"/>
      <c r="KID230" s="44"/>
      <c r="KIE230" s="44"/>
      <c r="KIF230" s="44"/>
      <c r="KIG230" s="44"/>
      <c r="KIH230" s="44"/>
      <c r="KII230" s="44"/>
      <c r="KIJ230" s="44"/>
      <c r="KIK230" s="44"/>
      <c r="KIL230" s="44"/>
      <c r="KIM230" s="44"/>
      <c r="KIN230" s="44"/>
      <c r="KIO230" s="44"/>
      <c r="KIP230" s="44"/>
      <c r="KIQ230" s="44"/>
      <c r="KIR230" s="44"/>
      <c r="KIS230" s="44"/>
      <c r="KIT230" s="44"/>
      <c r="KIU230" s="44"/>
      <c r="KIV230" s="44"/>
      <c r="KIW230" s="44"/>
      <c r="KIX230" s="44"/>
      <c r="KIY230" s="44"/>
      <c r="KIZ230" s="44"/>
      <c r="KJA230" s="44"/>
      <c r="KJB230" s="44"/>
      <c r="KJC230" s="44"/>
      <c r="KJD230" s="44"/>
      <c r="KJE230" s="44"/>
      <c r="KJF230" s="44"/>
      <c r="KJG230" s="44"/>
      <c r="KJH230" s="44"/>
      <c r="KJI230" s="44"/>
      <c r="KJJ230" s="44"/>
      <c r="KJK230" s="44"/>
      <c r="KJL230" s="44"/>
      <c r="KJM230" s="44"/>
      <c r="KJN230" s="44"/>
      <c r="KJO230" s="44"/>
      <c r="KJP230" s="44"/>
      <c r="KJQ230" s="44"/>
      <c r="KJR230" s="44"/>
      <c r="KJS230" s="44"/>
      <c r="KJT230" s="44"/>
      <c r="KJU230" s="44"/>
      <c r="KJV230" s="44"/>
      <c r="KJW230" s="44"/>
      <c r="KJX230" s="44"/>
      <c r="KJY230" s="44"/>
      <c r="KJZ230" s="44"/>
      <c r="KKA230" s="44"/>
      <c r="KKB230" s="44"/>
      <c r="KKC230" s="44"/>
      <c r="KKD230" s="44"/>
      <c r="KKE230" s="44"/>
      <c r="KKF230" s="44"/>
      <c r="KKG230" s="44"/>
      <c r="KKH230" s="44"/>
      <c r="KKI230" s="44"/>
      <c r="KKJ230" s="44"/>
      <c r="KKK230" s="44"/>
      <c r="KKL230" s="44"/>
      <c r="KKM230" s="44"/>
      <c r="KKN230" s="44"/>
      <c r="KKO230" s="44"/>
      <c r="KKP230" s="44"/>
      <c r="KKQ230" s="44"/>
      <c r="KKR230" s="44"/>
      <c r="KKS230" s="44"/>
      <c r="KKT230" s="44"/>
      <c r="KKU230" s="44"/>
      <c r="KKV230" s="44"/>
      <c r="KKW230" s="44"/>
      <c r="KKX230" s="44"/>
      <c r="KKY230" s="44"/>
      <c r="KKZ230" s="44"/>
      <c r="KLA230" s="44"/>
      <c r="KLB230" s="44"/>
      <c r="KLC230" s="44"/>
      <c r="KLD230" s="44"/>
      <c r="KLE230" s="44"/>
      <c r="KLF230" s="44"/>
      <c r="KLG230" s="44"/>
      <c r="KLH230" s="44"/>
      <c r="KLI230" s="44"/>
      <c r="KLJ230" s="44"/>
      <c r="KLK230" s="44"/>
      <c r="KLL230" s="44"/>
      <c r="KLM230" s="44"/>
      <c r="KLN230" s="44"/>
      <c r="KLO230" s="44"/>
      <c r="KLP230" s="44"/>
      <c r="KLQ230" s="44"/>
      <c r="KLR230" s="44"/>
      <c r="KLS230" s="44"/>
      <c r="KLT230" s="44"/>
      <c r="KLU230" s="44"/>
      <c r="KLV230" s="44"/>
      <c r="KLW230" s="44"/>
      <c r="KLX230" s="44"/>
      <c r="KLY230" s="44"/>
      <c r="KLZ230" s="44"/>
      <c r="KMA230" s="44"/>
      <c r="KMB230" s="44"/>
      <c r="KMC230" s="44"/>
      <c r="KMD230" s="44"/>
      <c r="KME230" s="44"/>
      <c r="KMF230" s="44"/>
      <c r="KMG230" s="44"/>
      <c r="KMH230" s="44"/>
      <c r="KMI230" s="44"/>
      <c r="KMJ230" s="44"/>
      <c r="KMK230" s="44"/>
      <c r="KML230" s="44"/>
      <c r="KMM230" s="44"/>
      <c r="KMN230" s="44"/>
      <c r="KMO230" s="44"/>
      <c r="KMP230" s="44"/>
      <c r="KMQ230" s="44"/>
      <c r="KMR230" s="44"/>
      <c r="KMS230" s="44"/>
      <c r="KMT230" s="44"/>
      <c r="KMU230" s="44"/>
      <c r="KMV230" s="44"/>
      <c r="KMW230" s="44"/>
      <c r="KMX230" s="44"/>
      <c r="KMY230" s="44"/>
      <c r="KMZ230" s="44"/>
      <c r="KNA230" s="44"/>
      <c r="KNB230" s="44"/>
      <c r="KNC230" s="44"/>
      <c r="KND230" s="44"/>
      <c r="KNE230" s="44"/>
      <c r="KNF230" s="44"/>
      <c r="KNG230" s="44"/>
      <c r="KNH230" s="44"/>
      <c r="KNI230" s="44"/>
      <c r="KNJ230" s="44"/>
      <c r="KNK230" s="44"/>
      <c r="KNL230" s="44"/>
      <c r="KNM230" s="44"/>
      <c r="KNN230" s="44"/>
      <c r="KNO230" s="44"/>
      <c r="KNP230" s="44"/>
      <c r="KNQ230" s="44"/>
      <c r="KNR230" s="44"/>
      <c r="KNS230" s="44"/>
      <c r="KNT230" s="44"/>
      <c r="KNU230" s="44"/>
      <c r="KNV230" s="44"/>
      <c r="KNW230" s="44"/>
      <c r="KNX230" s="44"/>
      <c r="KNY230" s="44"/>
      <c r="KNZ230" s="44"/>
      <c r="KOA230" s="44"/>
      <c r="KOB230" s="44"/>
      <c r="KOC230" s="44"/>
      <c r="KOD230" s="44"/>
      <c r="KOE230" s="44"/>
      <c r="KOF230" s="44"/>
      <c r="KOG230" s="44"/>
      <c r="KOH230" s="44"/>
      <c r="KOI230" s="44"/>
      <c r="KOJ230" s="44"/>
      <c r="KOK230" s="44"/>
      <c r="KOL230" s="44"/>
      <c r="KOM230" s="44"/>
      <c r="KON230" s="44"/>
      <c r="KOO230" s="44"/>
      <c r="KOP230" s="44"/>
      <c r="KOQ230" s="44"/>
      <c r="KOR230" s="44"/>
      <c r="KOS230" s="44"/>
      <c r="KOT230" s="44"/>
      <c r="KOU230" s="44"/>
      <c r="KOV230" s="44"/>
      <c r="KOW230" s="44"/>
      <c r="KOX230" s="44"/>
      <c r="KOY230" s="44"/>
      <c r="KOZ230" s="44"/>
      <c r="KPA230" s="44"/>
      <c r="KPB230" s="44"/>
      <c r="KPC230" s="44"/>
      <c r="KPD230" s="44"/>
      <c r="KPE230" s="44"/>
      <c r="KPF230" s="44"/>
      <c r="KPG230" s="44"/>
      <c r="KPH230" s="44"/>
      <c r="KPI230" s="44"/>
      <c r="KPJ230" s="44"/>
      <c r="KPK230" s="44"/>
      <c r="KPL230" s="44"/>
      <c r="KPM230" s="44"/>
      <c r="KPN230" s="44"/>
      <c r="KPO230" s="44"/>
      <c r="KPP230" s="44"/>
      <c r="KPQ230" s="44"/>
      <c r="KPR230" s="44"/>
      <c r="KPS230" s="44"/>
      <c r="KPT230" s="44"/>
      <c r="KPU230" s="44"/>
      <c r="KPV230" s="44"/>
      <c r="KPW230" s="44"/>
      <c r="KPX230" s="44"/>
      <c r="KPY230" s="44"/>
      <c r="KPZ230" s="44"/>
      <c r="KQA230" s="44"/>
      <c r="KQB230" s="44"/>
      <c r="KQC230" s="44"/>
      <c r="KQD230" s="44"/>
      <c r="KQE230" s="44"/>
      <c r="KQF230" s="44"/>
      <c r="KQG230" s="44"/>
      <c r="KQH230" s="44"/>
      <c r="KQI230" s="44"/>
      <c r="KQJ230" s="44"/>
      <c r="KQK230" s="44"/>
      <c r="KQL230" s="44"/>
      <c r="KQM230" s="44"/>
      <c r="KQN230" s="44"/>
      <c r="KQO230" s="44"/>
      <c r="KQP230" s="44"/>
      <c r="KQQ230" s="44"/>
      <c r="KQR230" s="44"/>
      <c r="KQS230" s="44"/>
      <c r="KQT230" s="44"/>
      <c r="KQU230" s="44"/>
      <c r="KQV230" s="44"/>
      <c r="KQW230" s="44"/>
      <c r="KQX230" s="44"/>
      <c r="KQY230" s="44"/>
      <c r="KQZ230" s="44"/>
      <c r="KRA230" s="44"/>
      <c r="KRB230" s="44"/>
      <c r="KRC230" s="44"/>
      <c r="KRD230" s="44"/>
      <c r="KRE230" s="44"/>
      <c r="KRF230" s="44"/>
      <c r="KRG230" s="44"/>
      <c r="KRH230" s="44"/>
      <c r="KRI230" s="44"/>
      <c r="KRJ230" s="44"/>
      <c r="KRK230" s="44"/>
      <c r="KRL230" s="44"/>
      <c r="KRM230" s="44"/>
      <c r="KRN230" s="44"/>
      <c r="KRO230" s="44"/>
      <c r="KRP230" s="44"/>
      <c r="KRQ230" s="44"/>
      <c r="KRR230" s="44"/>
      <c r="KRS230" s="44"/>
      <c r="KRT230" s="44"/>
      <c r="KRU230" s="44"/>
      <c r="KRV230" s="44"/>
      <c r="KRW230" s="44"/>
      <c r="KRX230" s="44"/>
      <c r="KRY230" s="44"/>
      <c r="KRZ230" s="44"/>
      <c r="KSA230" s="44"/>
      <c r="KSB230" s="44"/>
      <c r="KSC230" s="44"/>
      <c r="KSD230" s="44"/>
      <c r="KSE230" s="44"/>
      <c r="KSF230" s="44"/>
      <c r="KSG230" s="44"/>
      <c r="KSH230" s="44"/>
      <c r="KSI230" s="44"/>
      <c r="KSJ230" s="44"/>
      <c r="KSK230" s="44"/>
      <c r="KSL230" s="44"/>
      <c r="KSM230" s="44"/>
      <c r="KSN230" s="44"/>
      <c r="KSO230" s="44"/>
      <c r="KSP230" s="44"/>
      <c r="KSQ230" s="44"/>
      <c r="KSR230" s="44"/>
      <c r="KSS230" s="44"/>
      <c r="KST230" s="44"/>
      <c r="KSU230" s="44"/>
      <c r="KSV230" s="44"/>
      <c r="KSW230" s="44"/>
      <c r="KSX230" s="44"/>
      <c r="KSY230" s="44"/>
      <c r="KSZ230" s="44"/>
      <c r="KTA230" s="44"/>
      <c r="KTB230" s="44"/>
      <c r="KTC230" s="44"/>
      <c r="KTD230" s="44"/>
      <c r="KTE230" s="44"/>
      <c r="KTF230" s="44"/>
      <c r="KTG230" s="44"/>
      <c r="KTH230" s="44"/>
      <c r="KTI230" s="44"/>
      <c r="KTJ230" s="44"/>
      <c r="KTK230" s="44"/>
      <c r="KTL230" s="44"/>
      <c r="KTM230" s="44"/>
      <c r="KTN230" s="44"/>
      <c r="KTO230" s="44"/>
      <c r="KTP230" s="44"/>
      <c r="KTQ230" s="44"/>
      <c r="KTR230" s="44"/>
      <c r="KTS230" s="44"/>
      <c r="KTT230" s="44"/>
      <c r="KTU230" s="44"/>
      <c r="KTV230" s="44"/>
      <c r="KTW230" s="44"/>
      <c r="KTX230" s="44"/>
      <c r="KTY230" s="44"/>
      <c r="KTZ230" s="44"/>
      <c r="KUA230" s="44"/>
      <c r="KUB230" s="44"/>
      <c r="KUC230" s="44"/>
      <c r="KUD230" s="44"/>
      <c r="KUE230" s="44"/>
      <c r="KUF230" s="44"/>
      <c r="KUG230" s="44"/>
      <c r="KUH230" s="44"/>
      <c r="KUI230" s="44"/>
      <c r="KUJ230" s="44"/>
      <c r="KUK230" s="44"/>
      <c r="KUL230" s="44"/>
      <c r="KUM230" s="44"/>
      <c r="KUN230" s="44"/>
      <c r="KUO230" s="44"/>
      <c r="KUP230" s="44"/>
      <c r="KUQ230" s="44"/>
      <c r="KUR230" s="44"/>
      <c r="KUS230" s="44"/>
      <c r="KUT230" s="44"/>
      <c r="KUU230" s="44"/>
      <c r="KUV230" s="44"/>
      <c r="KUW230" s="44"/>
      <c r="KUX230" s="44"/>
      <c r="KUY230" s="44"/>
      <c r="KUZ230" s="44"/>
      <c r="KVA230" s="44"/>
      <c r="KVB230" s="44"/>
      <c r="KVC230" s="44"/>
      <c r="KVD230" s="44"/>
      <c r="KVE230" s="44"/>
      <c r="KVF230" s="44"/>
      <c r="KVG230" s="44"/>
      <c r="KVH230" s="44"/>
      <c r="KVI230" s="44"/>
      <c r="KVJ230" s="44"/>
      <c r="KVK230" s="44"/>
      <c r="KVL230" s="44"/>
      <c r="KVM230" s="44"/>
      <c r="KVN230" s="44"/>
      <c r="KVO230" s="44"/>
      <c r="KVP230" s="44"/>
      <c r="KVQ230" s="44"/>
      <c r="KVR230" s="44"/>
      <c r="KVS230" s="44"/>
      <c r="KVT230" s="44"/>
      <c r="KVU230" s="44"/>
      <c r="KVV230" s="44"/>
      <c r="KVW230" s="44"/>
      <c r="KVX230" s="44"/>
      <c r="KVY230" s="44"/>
      <c r="KVZ230" s="44"/>
      <c r="KWA230" s="44"/>
      <c r="KWB230" s="44"/>
      <c r="KWC230" s="44"/>
      <c r="KWD230" s="44"/>
      <c r="KWE230" s="44"/>
      <c r="KWF230" s="44"/>
      <c r="KWG230" s="44"/>
      <c r="KWH230" s="44"/>
      <c r="KWI230" s="44"/>
      <c r="KWJ230" s="44"/>
      <c r="KWK230" s="44"/>
      <c r="KWL230" s="44"/>
      <c r="KWM230" s="44"/>
      <c r="KWN230" s="44"/>
      <c r="KWO230" s="44"/>
      <c r="KWP230" s="44"/>
      <c r="KWQ230" s="44"/>
      <c r="KWR230" s="44"/>
      <c r="KWS230" s="44"/>
      <c r="KWT230" s="44"/>
      <c r="KWU230" s="44"/>
      <c r="KWV230" s="44"/>
      <c r="KWW230" s="44"/>
      <c r="KWX230" s="44"/>
      <c r="KWY230" s="44"/>
      <c r="KWZ230" s="44"/>
      <c r="KXA230" s="44"/>
      <c r="KXB230" s="44"/>
      <c r="KXC230" s="44"/>
      <c r="KXD230" s="44"/>
      <c r="KXE230" s="44"/>
      <c r="KXF230" s="44"/>
      <c r="KXG230" s="44"/>
      <c r="KXH230" s="44"/>
      <c r="KXI230" s="44"/>
      <c r="KXJ230" s="44"/>
      <c r="KXK230" s="44"/>
      <c r="KXL230" s="44"/>
      <c r="KXM230" s="44"/>
      <c r="KXN230" s="44"/>
      <c r="KXO230" s="44"/>
      <c r="KXP230" s="44"/>
      <c r="KXQ230" s="44"/>
      <c r="KXR230" s="44"/>
      <c r="KXS230" s="44"/>
      <c r="KXT230" s="44"/>
      <c r="KXU230" s="44"/>
      <c r="KXV230" s="44"/>
      <c r="KXW230" s="44"/>
      <c r="KXX230" s="44"/>
      <c r="KXY230" s="44"/>
      <c r="KXZ230" s="44"/>
      <c r="KYA230" s="44"/>
      <c r="KYB230" s="44"/>
      <c r="KYC230" s="44"/>
      <c r="KYD230" s="44"/>
      <c r="KYE230" s="44"/>
      <c r="KYF230" s="44"/>
      <c r="KYG230" s="44"/>
      <c r="KYH230" s="44"/>
      <c r="KYI230" s="44"/>
      <c r="KYJ230" s="44"/>
      <c r="KYK230" s="44"/>
      <c r="KYL230" s="44"/>
      <c r="KYM230" s="44"/>
      <c r="KYN230" s="44"/>
      <c r="KYO230" s="44"/>
      <c r="KYP230" s="44"/>
      <c r="KYQ230" s="44"/>
      <c r="KYR230" s="44"/>
      <c r="KYS230" s="44"/>
      <c r="KYT230" s="44"/>
      <c r="KYU230" s="44"/>
      <c r="KYV230" s="44"/>
      <c r="KYW230" s="44"/>
      <c r="KYX230" s="44"/>
      <c r="KYY230" s="44"/>
      <c r="KYZ230" s="44"/>
      <c r="KZA230" s="44"/>
      <c r="KZB230" s="44"/>
      <c r="KZC230" s="44"/>
      <c r="KZD230" s="44"/>
      <c r="KZE230" s="44"/>
      <c r="KZF230" s="44"/>
      <c r="KZG230" s="44"/>
      <c r="KZH230" s="44"/>
      <c r="KZI230" s="44"/>
      <c r="KZJ230" s="44"/>
      <c r="KZK230" s="44"/>
      <c r="KZL230" s="44"/>
      <c r="KZM230" s="44"/>
      <c r="KZN230" s="44"/>
      <c r="KZO230" s="44"/>
      <c r="KZP230" s="44"/>
      <c r="KZQ230" s="44"/>
      <c r="KZR230" s="44"/>
      <c r="KZS230" s="44"/>
      <c r="KZT230" s="44"/>
      <c r="KZU230" s="44"/>
      <c r="KZV230" s="44"/>
      <c r="KZW230" s="44"/>
      <c r="KZX230" s="44"/>
      <c r="KZY230" s="44"/>
      <c r="KZZ230" s="44"/>
      <c r="LAA230" s="44"/>
      <c r="LAB230" s="44"/>
      <c r="LAC230" s="44"/>
      <c r="LAD230" s="44"/>
      <c r="LAE230" s="44"/>
      <c r="LAF230" s="44"/>
      <c r="LAG230" s="44"/>
      <c r="LAH230" s="44"/>
      <c r="LAI230" s="44"/>
      <c r="LAJ230" s="44"/>
      <c r="LAK230" s="44"/>
      <c r="LAL230" s="44"/>
      <c r="LAM230" s="44"/>
      <c r="LAN230" s="44"/>
      <c r="LAO230" s="44"/>
      <c r="LAP230" s="44"/>
      <c r="LAQ230" s="44"/>
      <c r="LAR230" s="44"/>
      <c r="LAS230" s="44"/>
      <c r="LAT230" s="44"/>
      <c r="LAU230" s="44"/>
      <c r="LAV230" s="44"/>
      <c r="LAW230" s="44"/>
      <c r="LAX230" s="44"/>
      <c r="LAY230" s="44"/>
      <c r="LAZ230" s="44"/>
      <c r="LBA230" s="44"/>
      <c r="LBB230" s="44"/>
      <c r="LBC230" s="44"/>
      <c r="LBD230" s="44"/>
      <c r="LBE230" s="44"/>
      <c r="LBF230" s="44"/>
      <c r="LBG230" s="44"/>
      <c r="LBH230" s="44"/>
      <c r="LBI230" s="44"/>
      <c r="LBJ230" s="44"/>
      <c r="LBK230" s="44"/>
      <c r="LBL230" s="44"/>
      <c r="LBM230" s="44"/>
      <c r="LBN230" s="44"/>
      <c r="LBO230" s="44"/>
      <c r="LBP230" s="44"/>
      <c r="LBQ230" s="44"/>
      <c r="LBR230" s="44"/>
      <c r="LBS230" s="44"/>
      <c r="LBT230" s="44"/>
      <c r="LBU230" s="44"/>
      <c r="LBV230" s="44"/>
      <c r="LBW230" s="44"/>
      <c r="LBX230" s="44"/>
      <c r="LBY230" s="44"/>
      <c r="LBZ230" s="44"/>
      <c r="LCA230" s="44"/>
      <c r="LCB230" s="44"/>
      <c r="LCC230" s="44"/>
      <c r="LCD230" s="44"/>
      <c r="LCE230" s="44"/>
      <c r="LCF230" s="44"/>
      <c r="LCG230" s="44"/>
      <c r="LCH230" s="44"/>
      <c r="LCI230" s="44"/>
      <c r="LCJ230" s="44"/>
      <c r="LCK230" s="44"/>
      <c r="LCL230" s="44"/>
      <c r="LCM230" s="44"/>
      <c r="LCN230" s="44"/>
      <c r="LCO230" s="44"/>
      <c r="LCP230" s="44"/>
      <c r="LCQ230" s="44"/>
      <c r="LCR230" s="44"/>
      <c r="LCS230" s="44"/>
      <c r="LCT230" s="44"/>
      <c r="LCU230" s="44"/>
      <c r="LCV230" s="44"/>
      <c r="LCW230" s="44"/>
      <c r="LCX230" s="44"/>
      <c r="LCY230" s="44"/>
      <c r="LCZ230" s="44"/>
      <c r="LDA230" s="44"/>
      <c r="LDB230" s="44"/>
      <c r="LDC230" s="44"/>
      <c r="LDD230" s="44"/>
      <c r="LDE230" s="44"/>
      <c r="LDF230" s="44"/>
      <c r="LDG230" s="44"/>
      <c r="LDH230" s="44"/>
      <c r="LDI230" s="44"/>
      <c r="LDJ230" s="44"/>
      <c r="LDK230" s="44"/>
      <c r="LDL230" s="44"/>
      <c r="LDM230" s="44"/>
      <c r="LDN230" s="44"/>
      <c r="LDO230" s="44"/>
      <c r="LDP230" s="44"/>
      <c r="LDQ230" s="44"/>
      <c r="LDR230" s="44"/>
      <c r="LDS230" s="44"/>
      <c r="LDT230" s="44"/>
      <c r="LDU230" s="44"/>
      <c r="LDV230" s="44"/>
      <c r="LDW230" s="44"/>
      <c r="LDX230" s="44"/>
      <c r="LDY230" s="44"/>
      <c r="LDZ230" s="44"/>
      <c r="LEA230" s="44"/>
      <c r="LEB230" s="44"/>
      <c r="LEC230" s="44"/>
      <c r="LED230" s="44"/>
      <c r="LEE230" s="44"/>
      <c r="LEF230" s="44"/>
      <c r="LEG230" s="44"/>
      <c r="LEH230" s="44"/>
      <c r="LEI230" s="44"/>
      <c r="LEJ230" s="44"/>
      <c r="LEK230" s="44"/>
      <c r="LEL230" s="44"/>
      <c r="LEM230" s="44"/>
      <c r="LEN230" s="44"/>
      <c r="LEO230" s="44"/>
      <c r="LEP230" s="44"/>
      <c r="LEQ230" s="44"/>
      <c r="LER230" s="44"/>
      <c r="LES230" s="44"/>
      <c r="LET230" s="44"/>
      <c r="LEU230" s="44"/>
      <c r="LEV230" s="44"/>
      <c r="LEW230" s="44"/>
      <c r="LEX230" s="44"/>
      <c r="LEY230" s="44"/>
      <c r="LEZ230" s="44"/>
      <c r="LFA230" s="44"/>
      <c r="LFB230" s="44"/>
      <c r="LFC230" s="44"/>
      <c r="LFD230" s="44"/>
      <c r="LFE230" s="44"/>
      <c r="LFF230" s="44"/>
      <c r="LFG230" s="44"/>
      <c r="LFH230" s="44"/>
      <c r="LFI230" s="44"/>
      <c r="LFJ230" s="44"/>
      <c r="LFK230" s="44"/>
      <c r="LFL230" s="44"/>
      <c r="LFM230" s="44"/>
      <c r="LFN230" s="44"/>
      <c r="LFO230" s="44"/>
      <c r="LFP230" s="44"/>
      <c r="LFQ230" s="44"/>
      <c r="LFR230" s="44"/>
      <c r="LFS230" s="44"/>
      <c r="LFT230" s="44"/>
      <c r="LFU230" s="44"/>
      <c r="LFV230" s="44"/>
      <c r="LFW230" s="44"/>
      <c r="LFX230" s="44"/>
      <c r="LFY230" s="44"/>
      <c r="LFZ230" s="44"/>
      <c r="LGA230" s="44"/>
      <c r="LGB230" s="44"/>
      <c r="LGC230" s="44"/>
      <c r="LGD230" s="44"/>
      <c r="LGE230" s="44"/>
      <c r="LGF230" s="44"/>
      <c r="LGG230" s="44"/>
      <c r="LGH230" s="44"/>
      <c r="LGI230" s="44"/>
      <c r="LGJ230" s="44"/>
      <c r="LGK230" s="44"/>
      <c r="LGL230" s="44"/>
      <c r="LGM230" s="44"/>
      <c r="LGN230" s="44"/>
      <c r="LGO230" s="44"/>
      <c r="LGP230" s="44"/>
      <c r="LGQ230" s="44"/>
      <c r="LGR230" s="44"/>
      <c r="LGS230" s="44"/>
      <c r="LGT230" s="44"/>
      <c r="LGU230" s="44"/>
      <c r="LGV230" s="44"/>
      <c r="LGW230" s="44"/>
      <c r="LGX230" s="44"/>
      <c r="LGY230" s="44"/>
      <c r="LGZ230" s="44"/>
      <c r="LHA230" s="44"/>
      <c r="LHB230" s="44"/>
      <c r="LHC230" s="44"/>
      <c r="LHD230" s="44"/>
      <c r="LHE230" s="44"/>
      <c r="LHF230" s="44"/>
      <c r="LHG230" s="44"/>
      <c r="LHH230" s="44"/>
      <c r="LHI230" s="44"/>
      <c r="LHJ230" s="44"/>
      <c r="LHK230" s="44"/>
      <c r="LHL230" s="44"/>
      <c r="LHM230" s="44"/>
      <c r="LHN230" s="44"/>
      <c r="LHO230" s="44"/>
      <c r="LHP230" s="44"/>
      <c r="LHQ230" s="44"/>
      <c r="LHR230" s="44"/>
      <c r="LHS230" s="44"/>
      <c r="LHT230" s="44"/>
      <c r="LHU230" s="44"/>
      <c r="LHV230" s="44"/>
      <c r="LHW230" s="44"/>
      <c r="LHX230" s="44"/>
      <c r="LHY230" s="44"/>
      <c r="LHZ230" s="44"/>
      <c r="LIA230" s="44"/>
      <c r="LIB230" s="44"/>
      <c r="LIC230" s="44"/>
      <c r="LID230" s="44"/>
      <c r="LIE230" s="44"/>
      <c r="LIF230" s="44"/>
      <c r="LIG230" s="44"/>
      <c r="LIH230" s="44"/>
      <c r="LII230" s="44"/>
      <c r="LIJ230" s="44"/>
      <c r="LIK230" s="44"/>
      <c r="LIL230" s="44"/>
      <c r="LIM230" s="44"/>
      <c r="LIN230" s="44"/>
      <c r="LIO230" s="44"/>
      <c r="LIP230" s="44"/>
      <c r="LIQ230" s="44"/>
      <c r="LIR230" s="44"/>
      <c r="LIS230" s="44"/>
      <c r="LIT230" s="44"/>
      <c r="LIU230" s="44"/>
      <c r="LIV230" s="44"/>
      <c r="LIW230" s="44"/>
      <c r="LIX230" s="44"/>
      <c r="LIY230" s="44"/>
      <c r="LIZ230" s="44"/>
      <c r="LJA230" s="44"/>
      <c r="LJB230" s="44"/>
      <c r="LJC230" s="44"/>
      <c r="LJD230" s="44"/>
      <c r="LJE230" s="44"/>
      <c r="LJF230" s="44"/>
      <c r="LJG230" s="44"/>
      <c r="LJH230" s="44"/>
      <c r="LJI230" s="44"/>
      <c r="LJJ230" s="44"/>
      <c r="LJK230" s="44"/>
      <c r="LJL230" s="44"/>
      <c r="LJM230" s="44"/>
      <c r="LJN230" s="44"/>
      <c r="LJO230" s="44"/>
      <c r="LJP230" s="44"/>
      <c r="LJQ230" s="44"/>
      <c r="LJR230" s="44"/>
      <c r="LJS230" s="44"/>
      <c r="LJT230" s="44"/>
      <c r="LJU230" s="44"/>
      <c r="LJV230" s="44"/>
      <c r="LJW230" s="44"/>
      <c r="LJX230" s="44"/>
      <c r="LJY230" s="44"/>
      <c r="LJZ230" s="44"/>
      <c r="LKA230" s="44"/>
      <c r="LKB230" s="44"/>
      <c r="LKC230" s="44"/>
      <c r="LKD230" s="44"/>
      <c r="LKE230" s="44"/>
      <c r="LKF230" s="44"/>
      <c r="LKG230" s="44"/>
      <c r="LKH230" s="44"/>
      <c r="LKI230" s="44"/>
      <c r="LKJ230" s="44"/>
      <c r="LKK230" s="44"/>
      <c r="LKL230" s="44"/>
      <c r="LKM230" s="44"/>
      <c r="LKN230" s="44"/>
      <c r="LKO230" s="44"/>
      <c r="LKP230" s="44"/>
      <c r="LKQ230" s="44"/>
      <c r="LKR230" s="44"/>
      <c r="LKS230" s="44"/>
      <c r="LKT230" s="44"/>
      <c r="LKU230" s="44"/>
      <c r="LKV230" s="44"/>
      <c r="LKW230" s="44"/>
      <c r="LKX230" s="44"/>
      <c r="LKY230" s="44"/>
      <c r="LKZ230" s="44"/>
      <c r="LLA230" s="44"/>
      <c r="LLB230" s="44"/>
      <c r="LLC230" s="44"/>
      <c r="LLD230" s="44"/>
      <c r="LLE230" s="44"/>
      <c r="LLF230" s="44"/>
      <c r="LLG230" s="44"/>
      <c r="LLH230" s="44"/>
      <c r="LLI230" s="44"/>
      <c r="LLJ230" s="44"/>
      <c r="LLK230" s="44"/>
      <c r="LLL230" s="44"/>
      <c r="LLM230" s="44"/>
      <c r="LLN230" s="44"/>
      <c r="LLO230" s="44"/>
      <c r="LLP230" s="44"/>
      <c r="LLQ230" s="44"/>
      <c r="LLR230" s="44"/>
      <c r="LLS230" s="44"/>
      <c r="LLT230" s="44"/>
      <c r="LLU230" s="44"/>
      <c r="LLV230" s="44"/>
      <c r="LLW230" s="44"/>
      <c r="LLX230" s="44"/>
      <c r="LLY230" s="44"/>
      <c r="LLZ230" s="44"/>
      <c r="LMA230" s="44"/>
      <c r="LMB230" s="44"/>
      <c r="LMC230" s="44"/>
      <c r="LMD230" s="44"/>
      <c r="LME230" s="44"/>
      <c r="LMF230" s="44"/>
      <c r="LMG230" s="44"/>
      <c r="LMH230" s="44"/>
      <c r="LMI230" s="44"/>
      <c r="LMJ230" s="44"/>
      <c r="LMK230" s="44"/>
      <c r="LML230" s="44"/>
      <c r="LMM230" s="44"/>
      <c r="LMN230" s="44"/>
      <c r="LMO230" s="44"/>
      <c r="LMP230" s="44"/>
      <c r="LMQ230" s="44"/>
      <c r="LMR230" s="44"/>
      <c r="LMS230" s="44"/>
      <c r="LMT230" s="44"/>
      <c r="LMU230" s="44"/>
      <c r="LMV230" s="44"/>
      <c r="LMW230" s="44"/>
      <c r="LMX230" s="44"/>
      <c r="LMY230" s="44"/>
      <c r="LMZ230" s="44"/>
      <c r="LNA230" s="44"/>
      <c r="LNB230" s="44"/>
      <c r="LNC230" s="44"/>
      <c r="LND230" s="44"/>
      <c r="LNE230" s="44"/>
      <c r="LNF230" s="44"/>
      <c r="LNG230" s="44"/>
      <c r="LNH230" s="44"/>
      <c r="LNI230" s="44"/>
      <c r="LNJ230" s="44"/>
      <c r="LNK230" s="44"/>
      <c r="LNL230" s="44"/>
      <c r="LNM230" s="44"/>
      <c r="LNN230" s="44"/>
      <c r="LNO230" s="44"/>
      <c r="LNP230" s="44"/>
      <c r="LNQ230" s="44"/>
      <c r="LNR230" s="44"/>
      <c r="LNS230" s="44"/>
      <c r="LNT230" s="44"/>
      <c r="LNU230" s="44"/>
      <c r="LNV230" s="44"/>
      <c r="LNW230" s="44"/>
      <c r="LNX230" s="44"/>
      <c r="LNY230" s="44"/>
      <c r="LNZ230" s="44"/>
      <c r="LOA230" s="44"/>
      <c r="LOB230" s="44"/>
      <c r="LOC230" s="44"/>
      <c r="LOD230" s="44"/>
      <c r="LOE230" s="44"/>
      <c r="LOF230" s="44"/>
      <c r="LOG230" s="44"/>
      <c r="LOH230" s="44"/>
      <c r="LOI230" s="44"/>
      <c r="LOJ230" s="44"/>
      <c r="LOK230" s="44"/>
      <c r="LOL230" s="44"/>
      <c r="LOM230" s="44"/>
      <c r="LON230" s="44"/>
      <c r="LOO230" s="44"/>
      <c r="LOP230" s="44"/>
      <c r="LOQ230" s="44"/>
      <c r="LOR230" s="44"/>
      <c r="LOS230" s="44"/>
      <c r="LOT230" s="44"/>
      <c r="LOU230" s="44"/>
      <c r="LOV230" s="44"/>
      <c r="LOW230" s="44"/>
      <c r="LOX230" s="44"/>
      <c r="LOY230" s="44"/>
      <c r="LOZ230" s="44"/>
      <c r="LPA230" s="44"/>
      <c r="LPB230" s="44"/>
      <c r="LPC230" s="44"/>
      <c r="LPD230" s="44"/>
      <c r="LPE230" s="44"/>
      <c r="LPF230" s="44"/>
      <c r="LPG230" s="44"/>
      <c r="LPH230" s="44"/>
      <c r="LPI230" s="44"/>
      <c r="LPJ230" s="44"/>
      <c r="LPK230" s="44"/>
      <c r="LPL230" s="44"/>
      <c r="LPM230" s="44"/>
      <c r="LPN230" s="44"/>
      <c r="LPO230" s="44"/>
      <c r="LPP230" s="44"/>
      <c r="LPQ230" s="44"/>
      <c r="LPR230" s="44"/>
      <c r="LPS230" s="44"/>
      <c r="LPT230" s="44"/>
      <c r="LPU230" s="44"/>
      <c r="LPV230" s="44"/>
      <c r="LPW230" s="44"/>
      <c r="LPX230" s="44"/>
      <c r="LPY230" s="44"/>
      <c r="LPZ230" s="44"/>
      <c r="LQA230" s="44"/>
      <c r="LQB230" s="44"/>
      <c r="LQC230" s="44"/>
      <c r="LQD230" s="44"/>
      <c r="LQE230" s="44"/>
      <c r="LQF230" s="44"/>
      <c r="LQG230" s="44"/>
      <c r="LQH230" s="44"/>
      <c r="LQI230" s="44"/>
      <c r="LQJ230" s="44"/>
      <c r="LQK230" s="44"/>
      <c r="LQL230" s="44"/>
      <c r="LQM230" s="44"/>
      <c r="LQN230" s="44"/>
      <c r="LQO230" s="44"/>
      <c r="LQP230" s="44"/>
      <c r="LQQ230" s="44"/>
      <c r="LQR230" s="44"/>
      <c r="LQS230" s="44"/>
      <c r="LQT230" s="44"/>
      <c r="LQU230" s="44"/>
      <c r="LQV230" s="44"/>
      <c r="LQW230" s="44"/>
      <c r="LQX230" s="44"/>
      <c r="LQY230" s="44"/>
      <c r="LQZ230" s="44"/>
      <c r="LRA230" s="44"/>
      <c r="LRB230" s="44"/>
      <c r="LRC230" s="44"/>
      <c r="LRD230" s="44"/>
      <c r="LRE230" s="44"/>
      <c r="LRF230" s="44"/>
      <c r="LRG230" s="44"/>
      <c r="LRH230" s="44"/>
      <c r="LRI230" s="44"/>
      <c r="LRJ230" s="44"/>
      <c r="LRK230" s="44"/>
      <c r="LRL230" s="44"/>
      <c r="LRM230" s="44"/>
      <c r="LRN230" s="44"/>
      <c r="LRO230" s="44"/>
      <c r="LRP230" s="44"/>
      <c r="LRQ230" s="44"/>
      <c r="LRR230" s="44"/>
      <c r="LRS230" s="44"/>
      <c r="LRT230" s="44"/>
      <c r="LRU230" s="44"/>
      <c r="LRV230" s="44"/>
      <c r="LRW230" s="44"/>
      <c r="LRX230" s="44"/>
      <c r="LRY230" s="44"/>
      <c r="LRZ230" s="44"/>
      <c r="LSA230" s="44"/>
      <c r="LSB230" s="44"/>
      <c r="LSC230" s="44"/>
      <c r="LSD230" s="44"/>
      <c r="LSE230" s="44"/>
      <c r="LSF230" s="44"/>
      <c r="LSG230" s="44"/>
      <c r="LSH230" s="44"/>
      <c r="LSI230" s="44"/>
      <c r="LSJ230" s="44"/>
      <c r="LSK230" s="44"/>
      <c r="LSL230" s="44"/>
      <c r="LSM230" s="44"/>
      <c r="LSN230" s="44"/>
      <c r="LSO230" s="44"/>
      <c r="LSP230" s="44"/>
      <c r="LSQ230" s="44"/>
      <c r="LSR230" s="44"/>
      <c r="LSS230" s="44"/>
      <c r="LST230" s="44"/>
      <c r="LSU230" s="44"/>
      <c r="LSV230" s="44"/>
      <c r="LSW230" s="44"/>
      <c r="LSX230" s="44"/>
      <c r="LSY230" s="44"/>
      <c r="LSZ230" s="44"/>
      <c r="LTA230" s="44"/>
      <c r="LTB230" s="44"/>
      <c r="LTC230" s="44"/>
      <c r="LTD230" s="44"/>
      <c r="LTE230" s="44"/>
      <c r="LTF230" s="44"/>
      <c r="LTG230" s="44"/>
      <c r="LTH230" s="44"/>
      <c r="LTI230" s="44"/>
      <c r="LTJ230" s="44"/>
      <c r="LTK230" s="44"/>
      <c r="LTL230" s="44"/>
      <c r="LTM230" s="44"/>
      <c r="LTN230" s="44"/>
      <c r="LTO230" s="44"/>
      <c r="LTP230" s="44"/>
      <c r="LTQ230" s="44"/>
      <c r="LTR230" s="44"/>
      <c r="LTS230" s="44"/>
      <c r="LTT230" s="44"/>
      <c r="LTU230" s="44"/>
      <c r="LTV230" s="44"/>
      <c r="LTW230" s="44"/>
      <c r="LTX230" s="44"/>
      <c r="LTY230" s="44"/>
      <c r="LTZ230" s="44"/>
      <c r="LUA230" s="44"/>
      <c r="LUB230" s="44"/>
      <c r="LUC230" s="44"/>
      <c r="LUD230" s="44"/>
      <c r="LUE230" s="44"/>
      <c r="LUF230" s="44"/>
      <c r="LUG230" s="44"/>
      <c r="LUH230" s="44"/>
      <c r="LUI230" s="44"/>
      <c r="LUJ230" s="44"/>
      <c r="LUK230" s="44"/>
      <c r="LUL230" s="44"/>
      <c r="LUM230" s="44"/>
      <c r="LUN230" s="44"/>
      <c r="LUO230" s="44"/>
      <c r="LUP230" s="44"/>
      <c r="LUQ230" s="44"/>
      <c r="LUR230" s="44"/>
      <c r="LUS230" s="44"/>
      <c r="LUT230" s="44"/>
      <c r="LUU230" s="44"/>
      <c r="LUV230" s="44"/>
      <c r="LUW230" s="44"/>
      <c r="LUX230" s="44"/>
      <c r="LUY230" s="44"/>
      <c r="LUZ230" s="44"/>
      <c r="LVA230" s="44"/>
      <c r="LVB230" s="44"/>
      <c r="LVC230" s="44"/>
      <c r="LVD230" s="44"/>
      <c r="LVE230" s="44"/>
      <c r="LVF230" s="44"/>
      <c r="LVG230" s="44"/>
      <c r="LVH230" s="44"/>
      <c r="LVI230" s="44"/>
      <c r="LVJ230" s="44"/>
      <c r="LVK230" s="44"/>
      <c r="LVL230" s="44"/>
      <c r="LVM230" s="44"/>
      <c r="LVN230" s="44"/>
      <c r="LVO230" s="44"/>
      <c r="LVP230" s="44"/>
      <c r="LVQ230" s="44"/>
      <c r="LVR230" s="44"/>
      <c r="LVS230" s="44"/>
      <c r="LVT230" s="44"/>
      <c r="LVU230" s="44"/>
      <c r="LVV230" s="44"/>
      <c r="LVW230" s="44"/>
      <c r="LVX230" s="44"/>
      <c r="LVY230" s="44"/>
      <c r="LVZ230" s="44"/>
      <c r="LWA230" s="44"/>
      <c r="LWB230" s="44"/>
      <c r="LWC230" s="44"/>
      <c r="LWD230" s="44"/>
      <c r="LWE230" s="44"/>
      <c r="LWF230" s="44"/>
      <c r="LWG230" s="44"/>
      <c r="LWH230" s="44"/>
      <c r="LWI230" s="44"/>
      <c r="LWJ230" s="44"/>
      <c r="LWK230" s="44"/>
      <c r="LWL230" s="44"/>
      <c r="LWM230" s="44"/>
      <c r="LWN230" s="44"/>
      <c r="LWO230" s="44"/>
      <c r="LWP230" s="44"/>
      <c r="LWQ230" s="44"/>
      <c r="LWR230" s="44"/>
      <c r="LWS230" s="44"/>
      <c r="LWT230" s="44"/>
      <c r="LWU230" s="44"/>
      <c r="LWV230" s="44"/>
      <c r="LWW230" s="44"/>
      <c r="LWX230" s="44"/>
      <c r="LWY230" s="44"/>
      <c r="LWZ230" s="44"/>
      <c r="LXA230" s="44"/>
      <c r="LXB230" s="44"/>
      <c r="LXC230" s="44"/>
      <c r="LXD230" s="44"/>
      <c r="LXE230" s="44"/>
      <c r="LXF230" s="44"/>
      <c r="LXG230" s="44"/>
      <c r="LXH230" s="44"/>
      <c r="LXI230" s="44"/>
      <c r="LXJ230" s="44"/>
      <c r="LXK230" s="44"/>
      <c r="LXL230" s="44"/>
      <c r="LXM230" s="44"/>
      <c r="LXN230" s="44"/>
      <c r="LXO230" s="44"/>
      <c r="LXP230" s="44"/>
      <c r="LXQ230" s="44"/>
      <c r="LXR230" s="44"/>
      <c r="LXS230" s="44"/>
      <c r="LXT230" s="44"/>
      <c r="LXU230" s="44"/>
      <c r="LXV230" s="44"/>
      <c r="LXW230" s="44"/>
      <c r="LXX230" s="44"/>
      <c r="LXY230" s="44"/>
      <c r="LXZ230" s="44"/>
      <c r="LYA230" s="44"/>
      <c r="LYB230" s="44"/>
      <c r="LYC230" s="44"/>
      <c r="LYD230" s="44"/>
      <c r="LYE230" s="44"/>
      <c r="LYF230" s="44"/>
      <c r="LYG230" s="44"/>
      <c r="LYH230" s="44"/>
      <c r="LYI230" s="44"/>
      <c r="LYJ230" s="44"/>
      <c r="LYK230" s="44"/>
      <c r="LYL230" s="44"/>
      <c r="LYM230" s="44"/>
      <c r="LYN230" s="44"/>
      <c r="LYO230" s="44"/>
      <c r="LYP230" s="44"/>
      <c r="LYQ230" s="44"/>
      <c r="LYR230" s="44"/>
      <c r="LYS230" s="44"/>
      <c r="LYT230" s="44"/>
      <c r="LYU230" s="44"/>
      <c r="LYV230" s="44"/>
      <c r="LYW230" s="44"/>
      <c r="LYX230" s="44"/>
      <c r="LYY230" s="44"/>
      <c r="LYZ230" s="44"/>
      <c r="LZA230" s="44"/>
      <c r="LZB230" s="44"/>
      <c r="LZC230" s="44"/>
      <c r="LZD230" s="44"/>
      <c r="LZE230" s="44"/>
      <c r="LZF230" s="44"/>
      <c r="LZG230" s="44"/>
      <c r="LZH230" s="44"/>
      <c r="LZI230" s="44"/>
      <c r="LZJ230" s="44"/>
      <c r="LZK230" s="44"/>
      <c r="LZL230" s="44"/>
      <c r="LZM230" s="44"/>
      <c r="LZN230" s="44"/>
      <c r="LZO230" s="44"/>
      <c r="LZP230" s="44"/>
      <c r="LZQ230" s="44"/>
      <c r="LZR230" s="44"/>
      <c r="LZS230" s="44"/>
      <c r="LZT230" s="44"/>
      <c r="LZU230" s="44"/>
      <c r="LZV230" s="44"/>
      <c r="LZW230" s="44"/>
      <c r="LZX230" s="44"/>
      <c r="LZY230" s="44"/>
      <c r="LZZ230" s="44"/>
      <c r="MAA230" s="44"/>
      <c r="MAB230" s="44"/>
      <c r="MAC230" s="44"/>
      <c r="MAD230" s="44"/>
      <c r="MAE230" s="44"/>
      <c r="MAF230" s="44"/>
      <c r="MAG230" s="44"/>
      <c r="MAH230" s="44"/>
      <c r="MAI230" s="44"/>
      <c r="MAJ230" s="44"/>
      <c r="MAK230" s="44"/>
      <c r="MAL230" s="44"/>
      <c r="MAM230" s="44"/>
      <c r="MAN230" s="44"/>
      <c r="MAO230" s="44"/>
      <c r="MAP230" s="44"/>
      <c r="MAQ230" s="44"/>
      <c r="MAR230" s="44"/>
      <c r="MAS230" s="44"/>
      <c r="MAT230" s="44"/>
      <c r="MAU230" s="44"/>
      <c r="MAV230" s="44"/>
      <c r="MAW230" s="44"/>
      <c r="MAX230" s="44"/>
      <c r="MAY230" s="44"/>
      <c r="MAZ230" s="44"/>
      <c r="MBA230" s="44"/>
      <c r="MBB230" s="44"/>
      <c r="MBC230" s="44"/>
      <c r="MBD230" s="44"/>
      <c r="MBE230" s="44"/>
      <c r="MBF230" s="44"/>
      <c r="MBG230" s="44"/>
      <c r="MBH230" s="44"/>
      <c r="MBI230" s="44"/>
      <c r="MBJ230" s="44"/>
      <c r="MBK230" s="44"/>
      <c r="MBL230" s="44"/>
      <c r="MBM230" s="44"/>
      <c r="MBN230" s="44"/>
      <c r="MBO230" s="44"/>
      <c r="MBP230" s="44"/>
      <c r="MBQ230" s="44"/>
      <c r="MBR230" s="44"/>
      <c r="MBS230" s="44"/>
      <c r="MBT230" s="44"/>
      <c r="MBU230" s="44"/>
      <c r="MBV230" s="44"/>
      <c r="MBW230" s="44"/>
      <c r="MBX230" s="44"/>
      <c r="MBY230" s="44"/>
      <c r="MBZ230" s="44"/>
      <c r="MCA230" s="44"/>
      <c r="MCB230" s="44"/>
      <c r="MCC230" s="44"/>
      <c r="MCD230" s="44"/>
      <c r="MCE230" s="44"/>
      <c r="MCF230" s="44"/>
      <c r="MCG230" s="44"/>
      <c r="MCH230" s="44"/>
      <c r="MCI230" s="44"/>
      <c r="MCJ230" s="44"/>
      <c r="MCK230" s="44"/>
      <c r="MCL230" s="44"/>
      <c r="MCM230" s="44"/>
      <c r="MCN230" s="44"/>
      <c r="MCO230" s="44"/>
      <c r="MCP230" s="44"/>
      <c r="MCQ230" s="44"/>
      <c r="MCR230" s="44"/>
      <c r="MCS230" s="44"/>
      <c r="MCT230" s="44"/>
      <c r="MCU230" s="44"/>
      <c r="MCV230" s="44"/>
      <c r="MCW230" s="44"/>
      <c r="MCX230" s="44"/>
      <c r="MCY230" s="44"/>
      <c r="MCZ230" s="44"/>
      <c r="MDA230" s="44"/>
      <c r="MDB230" s="44"/>
      <c r="MDC230" s="44"/>
      <c r="MDD230" s="44"/>
      <c r="MDE230" s="44"/>
      <c r="MDF230" s="44"/>
      <c r="MDG230" s="44"/>
      <c r="MDH230" s="44"/>
      <c r="MDI230" s="44"/>
      <c r="MDJ230" s="44"/>
      <c r="MDK230" s="44"/>
      <c r="MDL230" s="44"/>
      <c r="MDM230" s="44"/>
      <c r="MDN230" s="44"/>
      <c r="MDO230" s="44"/>
      <c r="MDP230" s="44"/>
      <c r="MDQ230" s="44"/>
      <c r="MDR230" s="44"/>
      <c r="MDS230" s="44"/>
      <c r="MDT230" s="44"/>
      <c r="MDU230" s="44"/>
      <c r="MDV230" s="44"/>
      <c r="MDW230" s="44"/>
      <c r="MDX230" s="44"/>
      <c r="MDY230" s="44"/>
      <c r="MDZ230" s="44"/>
      <c r="MEA230" s="44"/>
      <c r="MEB230" s="44"/>
      <c r="MEC230" s="44"/>
      <c r="MED230" s="44"/>
      <c r="MEE230" s="44"/>
      <c r="MEF230" s="44"/>
      <c r="MEG230" s="44"/>
      <c r="MEH230" s="44"/>
      <c r="MEI230" s="44"/>
      <c r="MEJ230" s="44"/>
      <c r="MEK230" s="44"/>
      <c r="MEL230" s="44"/>
      <c r="MEM230" s="44"/>
      <c r="MEN230" s="44"/>
      <c r="MEO230" s="44"/>
      <c r="MEP230" s="44"/>
      <c r="MEQ230" s="44"/>
      <c r="MER230" s="44"/>
      <c r="MES230" s="44"/>
      <c r="MET230" s="44"/>
      <c r="MEU230" s="44"/>
      <c r="MEV230" s="44"/>
      <c r="MEW230" s="44"/>
      <c r="MEX230" s="44"/>
      <c r="MEY230" s="44"/>
      <c r="MEZ230" s="44"/>
      <c r="MFA230" s="44"/>
      <c r="MFB230" s="44"/>
      <c r="MFC230" s="44"/>
      <c r="MFD230" s="44"/>
      <c r="MFE230" s="44"/>
      <c r="MFF230" s="44"/>
      <c r="MFG230" s="44"/>
      <c r="MFH230" s="44"/>
      <c r="MFI230" s="44"/>
      <c r="MFJ230" s="44"/>
      <c r="MFK230" s="44"/>
      <c r="MFL230" s="44"/>
      <c r="MFM230" s="44"/>
      <c r="MFN230" s="44"/>
      <c r="MFO230" s="44"/>
      <c r="MFP230" s="44"/>
      <c r="MFQ230" s="44"/>
      <c r="MFR230" s="44"/>
      <c r="MFS230" s="44"/>
      <c r="MFT230" s="44"/>
      <c r="MFU230" s="44"/>
      <c r="MFV230" s="44"/>
      <c r="MFW230" s="44"/>
      <c r="MFX230" s="44"/>
      <c r="MFY230" s="44"/>
      <c r="MFZ230" s="44"/>
      <c r="MGA230" s="44"/>
      <c r="MGB230" s="44"/>
      <c r="MGC230" s="44"/>
      <c r="MGD230" s="44"/>
      <c r="MGE230" s="44"/>
      <c r="MGF230" s="44"/>
      <c r="MGG230" s="44"/>
      <c r="MGH230" s="44"/>
      <c r="MGI230" s="44"/>
      <c r="MGJ230" s="44"/>
      <c r="MGK230" s="44"/>
      <c r="MGL230" s="44"/>
      <c r="MGM230" s="44"/>
      <c r="MGN230" s="44"/>
      <c r="MGO230" s="44"/>
      <c r="MGP230" s="44"/>
      <c r="MGQ230" s="44"/>
      <c r="MGR230" s="44"/>
      <c r="MGS230" s="44"/>
      <c r="MGT230" s="44"/>
      <c r="MGU230" s="44"/>
      <c r="MGV230" s="44"/>
      <c r="MGW230" s="44"/>
      <c r="MGX230" s="44"/>
      <c r="MGY230" s="44"/>
      <c r="MGZ230" s="44"/>
      <c r="MHA230" s="44"/>
      <c r="MHB230" s="44"/>
      <c r="MHC230" s="44"/>
      <c r="MHD230" s="44"/>
      <c r="MHE230" s="44"/>
      <c r="MHF230" s="44"/>
      <c r="MHG230" s="44"/>
      <c r="MHH230" s="44"/>
      <c r="MHI230" s="44"/>
      <c r="MHJ230" s="44"/>
      <c r="MHK230" s="44"/>
      <c r="MHL230" s="44"/>
      <c r="MHM230" s="44"/>
      <c r="MHN230" s="44"/>
      <c r="MHO230" s="44"/>
      <c r="MHP230" s="44"/>
      <c r="MHQ230" s="44"/>
      <c r="MHR230" s="44"/>
      <c r="MHS230" s="44"/>
      <c r="MHT230" s="44"/>
      <c r="MHU230" s="44"/>
      <c r="MHV230" s="44"/>
      <c r="MHW230" s="44"/>
      <c r="MHX230" s="44"/>
      <c r="MHY230" s="44"/>
      <c r="MHZ230" s="44"/>
      <c r="MIA230" s="44"/>
      <c r="MIB230" s="44"/>
      <c r="MIC230" s="44"/>
      <c r="MID230" s="44"/>
      <c r="MIE230" s="44"/>
      <c r="MIF230" s="44"/>
      <c r="MIG230" s="44"/>
      <c r="MIH230" s="44"/>
      <c r="MII230" s="44"/>
      <c r="MIJ230" s="44"/>
      <c r="MIK230" s="44"/>
      <c r="MIL230" s="44"/>
      <c r="MIM230" s="44"/>
      <c r="MIN230" s="44"/>
      <c r="MIO230" s="44"/>
      <c r="MIP230" s="44"/>
      <c r="MIQ230" s="44"/>
      <c r="MIR230" s="44"/>
      <c r="MIS230" s="44"/>
      <c r="MIT230" s="44"/>
      <c r="MIU230" s="44"/>
      <c r="MIV230" s="44"/>
      <c r="MIW230" s="44"/>
      <c r="MIX230" s="44"/>
      <c r="MIY230" s="44"/>
      <c r="MIZ230" s="44"/>
      <c r="MJA230" s="44"/>
      <c r="MJB230" s="44"/>
      <c r="MJC230" s="44"/>
      <c r="MJD230" s="44"/>
      <c r="MJE230" s="44"/>
      <c r="MJF230" s="44"/>
      <c r="MJG230" s="44"/>
      <c r="MJH230" s="44"/>
      <c r="MJI230" s="44"/>
      <c r="MJJ230" s="44"/>
      <c r="MJK230" s="44"/>
      <c r="MJL230" s="44"/>
      <c r="MJM230" s="44"/>
      <c r="MJN230" s="44"/>
      <c r="MJO230" s="44"/>
      <c r="MJP230" s="44"/>
      <c r="MJQ230" s="44"/>
      <c r="MJR230" s="44"/>
      <c r="MJS230" s="44"/>
      <c r="MJT230" s="44"/>
      <c r="MJU230" s="44"/>
      <c r="MJV230" s="44"/>
      <c r="MJW230" s="44"/>
      <c r="MJX230" s="44"/>
      <c r="MJY230" s="44"/>
      <c r="MJZ230" s="44"/>
      <c r="MKA230" s="44"/>
      <c r="MKB230" s="44"/>
      <c r="MKC230" s="44"/>
      <c r="MKD230" s="44"/>
      <c r="MKE230" s="44"/>
      <c r="MKF230" s="44"/>
      <c r="MKG230" s="44"/>
      <c r="MKH230" s="44"/>
      <c r="MKI230" s="44"/>
      <c r="MKJ230" s="44"/>
      <c r="MKK230" s="44"/>
      <c r="MKL230" s="44"/>
      <c r="MKM230" s="44"/>
      <c r="MKN230" s="44"/>
      <c r="MKO230" s="44"/>
      <c r="MKP230" s="44"/>
      <c r="MKQ230" s="44"/>
      <c r="MKR230" s="44"/>
      <c r="MKS230" s="44"/>
      <c r="MKT230" s="44"/>
      <c r="MKU230" s="44"/>
      <c r="MKV230" s="44"/>
      <c r="MKW230" s="44"/>
      <c r="MKX230" s="44"/>
      <c r="MKY230" s="44"/>
      <c r="MKZ230" s="44"/>
      <c r="MLA230" s="44"/>
      <c r="MLB230" s="44"/>
      <c r="MLC230" s="44"/>
      <c r="MLD230" s="44"/>
      <c r="MLE230" s="44"/>
      <c r="MLF230" s="44"/>
      <c r="MLG230" s="44"/>
      <c r="MLH230" s="44"/>
      <c r="MLI230" s="44"/>
      <c r="MLJ230" s="44"/>
      <c r="MLK230" s="44"/>
      <c r="MLL230" s="44"/>
      <c r="MLM230" s="44"/>
      <c r="MLN230" s="44"/>
      <c r="MLO230" s="44"/>
      <c r="MLP230" s="44"/>
      <c r="MLQ230" s="44"/>
      <c r="MLR230" s="44"/>
      <c r="MLS230" s="44"/>
      <c r="MLT230" s="44"/>
      <c r="MLU230" s="44"/>
      <c r="MLV230" s="44"/>
      <c r="MLW230" s="44"/>
      <c r="MLX230" s="44"/>
      <c r="MLY230" s="44"/>
      <c r="MLZ230" s="44"/>
      <c r="MMA230" s="44"/>
      <c r="MMB230" s="44"/>
      <c r="MMC230" s="44"/>
      <c r="MMD230" s="44"/>
      <c r="MME230" s="44"/>
      <c r="MMF230" s="44"/>
      <c r="MMG230" s="44"/>
      <c r="MMH230" s="44"/>
      <c r="MMI230" s="44"/>
      <c r="MMJ230" s="44"/>
      <c r="MMK230" s="44"/>
      <c r="MML230" s="44"/>
      <c r="MMM230" s="44"/>
      <c r="MMN230" s="44"/>
      <c r="MMO230" s="44"/>
      <c r="MMP230" s="44"/>
      <c r="MMQ230" s="44"/>
      <c r="MMR230" s="44"/>
      <c r="MMS230" s="44"/>
      <c r="MMT230" s="44"/>
      <c r="MMU230" s="44"/>
      <c r="MMV230" s="44"/>
      <c r="MMW230" s="44"/>
      <c r="MMX230" s="44"/>
      <c r="MMY230" s="44"/>
      <c r="MMZ230" s="44"/>
      <c r="MNA230" s="44"/>
      <c r="MNB230" s="44"/>
      <c r="MNC230" s="44"/>
      <c r="MND230" s="44"/>
      <c r="MNE230" s="44"/>
      <c r="MNF230" s="44"/>
      <c r="MNG230" s="44"/>
      <c r="MNH230" s="44"/>
      <c r="MNI230" s="44"/>
      <c r="MNJ230" s="44"/>
      <c r="MNK230" s="44"/>
      <c r="MNL230" s="44"/>
      <c r="MNM230" s="44"/>
      <c r="MNN230" s="44"/>
      <c r="MNO230" s="44"/>
      <c r="MNP230" s="44"/>
      <c r="MNQ230" s="44"/>
      <c r="MNR230" s="44"/>
      <c r="MNS230" s="44"/>
      <c r="MNT230" s="44"/>
      <c r="MNU230" s="44"/>
      <c r="MNV230" s="44"/>
      <c r="MNW230" s="44"/>
      <c r="MNX230" s="44"/>
      <c r="MNY230" s="44"/>
      <c r="MNZ230" s="44"/>
      <c r="MOA230" s="44"/>
      <c r="MOB230" s="44"/>
      <c r="MOC230" s="44"/>
      <c r="MOD230" s="44"/>
      <c r="MOE230" s="44"/>
      <c r="MOF230" s="44"/>
      <c r="MOG230" s="44"/>
      <c r="MOH230" s="44"/>
      <c r="MOI230" s="44"/>
      <c r="MOJ230" s="44"/>
      <c r="MOK230" s="44"/>
      <c r="MOL230" s="44"/>
      <c r="MOM230" s="44"/>
      <c r="MON230" s="44"/>
      <c r="MOO230" s="44"/>
      <c r="MOP230" s="44"/>
      <c r="MOQ230" s="44"/>
      <c r="MOR230" s="44"/>
      <c r="MOS230" s="44"/>
      <c r="MOT230" s="44"/>
      <c r="MOU230" s="44"/>
      <c r="MOV230" s="44"/>
      <c r="MOW230" s="44"/>
      <c r="MOX230" s="44"/>
      <c r="MOY230" s="44"/>
      <c r="MOZ230" s="44"/>
      <c r="MPA230" s="44"/>
      <c r="MPB230" s="44"/>
      <c r="MPC230" s="44"/>
      <c r="MPD230" s="44"/>
      <c r="MPE230" s="44"/>
      <c r="MPF230" s="44"/>
      <c r="MPG230" s="44"/>
      <c r="MPH230" s="44"/>
      <c r="MPI230" s="44"/>
      <c r="MPJ230" s="44"/>
      <c r="MPK230" s="44"/>
      <c r="MPL230" s="44"/>
      <c r="MPM230" s="44"/>
      <c r="MPN230" s="44"/>
      <c r="MPO230" s="44"/>
      <c r="MPP230" s="44"/>
      <c r="MPQ230" s="44"/>
      <c r="MPR230" s="44"/>
      <c r="MPS230" s="44"/>
      <c r="MPT230" s="44"/>
      <c r="MPU230" s="44"/>
      <c r="MPV230" s="44"/>
      <c r="MPW230" s="44"/>
      <c r="MPX230" s="44"/>
      <c r="MPY230" s="44"/>
      <c r="MPZ230" s="44"/>
      <c r="MQA230" s="44"/>
      <c r="MQB230" s="44"/>
      <c r="MQC230" s="44"/>
      <c r="MQD230" s="44"/>
      <c r="MQE230" s="44"/>
      <c r="MQF230" s="44"/>
      <c r="MQG230" s="44"/>
      <c r="MQH230" s="44"/>
      <c r="MQI230" s="44"/>
      <c r="MQJ230" s="44"/>
      <c r="MQK230" s="44"/>
      <c r="MQL230" s="44"/>
      <c r="MQM230" s="44"/>
      <c r="MQN230" s="44"/>
      <c r="MQO230" s="44"/>
      <c r="MQP230" s="44"/>
      <c r="MQQ230" s="44"/>
      <c r="MQR230" s="44"/>
      <c r="MQS230" s="44"/>
      <c r="MQT230" s="44"/>
      <c r="MQU230" s="44"/>
      <c r="MQV230" s="44"/>
      <c r="MQW230" s="44"/>
      <c r="MQX230" s="44"/>
      <c r="MQY230" s="44"/>
      <c r="MQZ230" s="44"/>
      <c r="MRA230" s="44"/>
      <c r="MRB230" s="44"/>
      <c r="MRC230" s="44"/>
      <c r="MRD230" s="44"/>
      <c r="MRE230" s="44"/>
      <c r="MRF230" s="44"/>
      <c r="MRG230" s="44"/>
      <c r="MRH230" s="44"/>
      <c r="MRI230" s="44"/>
      <c r="MRJ230" s="44"/>
      <c r="MRK230" s="44"/>
      <c r="MRL230" s="44"/>
      <c r="MRM230" s="44"/>
      <c r="MRN230" s="44"/>
      <c r="MRO230" s="44"/>
      <c r="MRP230" s="44"/>
      <c r="MRQ230" s="44"/>
      <c r="MRR230" s="44"/>
      <c r="MRS230" s="44"/>
      <c r="MRT230" s="44"/>
      <c r="MRU230" s="44"/>
      <c r="MRV230" s="44"/>
      <c r="MRW230" s="44"/>
      <c r="MRX230" s="44"/>
      <c r="MRY230" s="44"/>
      <c r="MRZ230" s="44"/>
      <c r="MSA230" s="44"/>
      <c r="MSB230" s="44"/>
      <c r="MSC230" s="44"/>
      <c r="MSD230" s="44"/>
      <c r="MSE230" s="44"/>
      <c r="MSF230" s="44"/>
      <c r="MSG230" s="44"/>
      <c r="MSH230" s="44"/>
      <c r="MSI230" s="44"/>
      <c r="MSJ230" s="44"/>
      <c r="MSK230" s="44"/>
      <c r="MSL230" s="44"/>
      <c r="MSM230" s="44"/>
      <c r="MSN230" s="44"/>
      <c r="MSO230" s="44"/>
      <c r="MSP230" s="44"/>
      <c r="MSQ230" s="44"/>
      <c r="MSR230" s="44"/>
      <c r="MSS230" s="44"/>
      <c r="MST230" s="44"/>
      <c r="MSU230" s="44"/>
      <c r="MSV230" s="44"/>
      <c r="MSW230" s="44"/>
      <c r="MSX230" s="44"/>
      <c r="MSY230" s="44"/>
      <c r="MSZ230" s="44"/>
      <c r="MTA230" s="44"/>
      <c r="MTB230" s="44"/>
      <c r="MTC230" s="44"/>
      <c r="MTD230" s="44"/>
      <c r="MTE230" s="44"/>
      <c r="MTF230" s="44"/>
      <c r="MTG230" s="44"/>
      <c r="MTH230" s="44"/>
      <c r="MTI230" s="44"/>
      <c r="MTJ230" s="44"/>
      <c r="MTK230" s="44"/>
      <c r="MTL230" s="44"/>
      <c r="MTM230" s="44"/>
      <c r="MTN230" s="44"/>
      <c r="MTO230" s="44"/>
      <c r="MTP230" s="44"/>
      <c r="MTQ230" s="44"/>
      <c r="MTR230" s="44"/>
      <c r="MTS230" s="44"/>
      <c r="MTT230" s="44"/>
      <c r="MTU230" s="44"/>
      <c r="MTV230" s="44"/>
      <c r="MTW230" s="44"/>
      <c r="MTX230" s="44"/>
      <c r="MTY230" s="44"/>
      <c r="MTZ230" s="44"/>
      <c r="MUA230" s="44"/>
      <c r="MUB230" s="44"/>
      <c r="MUC230" s="44"/>
      <c r="MUD230" s="44"/>
      <c r="MUE230" s="44"/>
      <c r="MUF230" s="44"/>
      <c r="MUG230" s="44"/>
      <c r="MUH230" s="44"/>
      <c r="MUI230" s="44"/>
      <c r="MUJ230" s="44"/>
      <c r="MUK230" s="44"/>
      <c r="MUL230" s="44"/>
      <c r="MUM230" s="44"/>
      <c r="MUN230" s="44"/>
      <c r="MUO230" s="44"/>
      <c r="MUP230" s="44"/>
      <c r="MUQ230" s="44"/>
      <c r="MUR230" s="44"/>
      <c r="MUS230" s="44"/>
      <c r="MUT230" s="44"/>
      <c r="MUU230" s="44"/>
      <c r="MUV230" s="44"/>
      <c r="MUW230" s="44"/>
      <c r="MUX230" s="44"/>
      <c r="MUY230" s="44"/>
      <c r="MUZ230" s="44"/>
      <c r="MVA230" s="44"/>
      <c r="MVB230" s="44"/>
      <c r="MVC230" s="44"/>
      <c r="MVD230" s="44"/>
      <c r="MVE230" s="44"/>
      <c r="MVF230" s="44"/>
      <c r="MVG230" s="44"/>
      <c r="MVH230" s="44"/>
      <c r="MVI230" s="44"/>
      <c r="MVJ230" s="44"/>
      <c r="MVK230" s="44"/>
      <c r="MVL230" s="44"/>
      <c r="MVM230" s="44"/>
      <c r="MVN230" s="44"/>
      <c r="MVO230" s="44"/>
      <c r="MVP230" s="44"/>
      <c r="MVQ230" s="44"/>
      <c r="MVR230" s="44"/>
      <c r="MVS230" s="44"/>
      <c r="MVT230" s="44"/>
      <c r="MVU230" s="44"/>
      <c r="MVV230" s="44"/>
      <c r="MVW230" s="44"/>
      <c r="MVX230" s="44"/>
      <c r="MVY230" s="44"/>
      <c r="MVZ230" s="44"/>
      <c r="MWA230" s="44"/>
      <c r="MWB230" s="44"/>
      <c r="MWC230" s="44"/>
      <c r="MWD230" s="44"/>
      <c r="MWE230" s="44"/>
      <c r="MWF230" s="44"/>
      <c r="MWG230" s="44"/>
      <c r="MWH230" s="44"/>
      <c r="MWI230" s="44"/>
      <c r="MWJ230" s="44"/>
      <c r="MWK230" s="44"/>
      <c r="MWL230" s="44"/>
      <c r="MWM230" s="44"/>
      <c r="MWN230" s="44"/>
      <c r="MWO230" s="44"/>
      <c r="MWP230" s="44"/>
      <c r="MWQ230" s="44"/>
      <c r="MWR230" s="44"/>
      <c r="MWS230" s="44"/>
      <c r="MWT230" s="44"/>
      <c r="MWU230" s="44"/>
      <c r="MWV230" s="44"/>
      <c r="MWW230" s="44"/>
      <c r="MWX230" s="44"/>
      <c r="MWY230" s="44"/>
      <c r="MWZ230" s="44"/>
      <c r="MXA230" s="44"/>
      <c r="MXB230" s="44"/>
      <c r="MXC230" s="44"/>
      <c r="MXD230" s="44"/>
      <c r="MXE230" s="44"/>
      <c r="MXF230" s="44"/>
      <c r="MXG230" s="44"/>
      <c r="MXH230" s="44"/>
      <c r="MXI230" s="44"/>
      <c r="MXJ230" s="44"/>
      <c r="MXK230" s="44"/>
      <c r="MXL230" s="44"/>
      <c r="MXM230" s="44"/>
      <c r="MXN230" s="44"/>
      <c r="MXO230" s="44"/>
      <c r="MXP230" s="44"/>
      <c r="MXQ230" s="44"/>
      <c r="MXR230" s="44"/>
      <c r="MXS230" s="44"/>
      <c r="MXT230" s="44"/>
      <c r="MXU230" s="44"/>
      <c r="MXV230" s="44"/>
      <c r="MXW230" s="44"/>
      <c r="MXX230" s="44"/>
      <c r="MXY230" s="44"/>
      <c r="MXZ230" s="44"/>
      <c r="MYA230" s="44"/>
      <c r="MYB230" s="44"/>
      <c r="MYC230" s="44"/>
      <c r="MYD230" s="44"/>
      <c r="MYE230" s="44"/>
      <c r="MYF230" s="44"/>
      <c r="MYG230" s="44"/>
      <c r="MYH230" s="44"/>
      <c r="MYI230" s="44"/>
      <c r="MYJ230" s="44"/>
      <c r="MYK230" s="44"/>
      <c r="MYL230" s="44"/>
      <c r="MYM230" s="44"/>
      <c r="MYN230" s="44"/>
      <c r="MYO230" s="44"/>
      <c r="MYP230" s="44"/>
      <c r="MYQ230" s="44"/>
      <c r="MYR230" s="44"/>
      <c r="MYS230" s="44"/>
      <c r="MYT230" s="44"/>
      <c r="MYU230" s="44"/>
      <c r="MYV230" s="44"/>
      <c r="MYW230" s="44"/>
      <c r="MYX230" s="44"/>
      <c r="MYY230" s="44"/>
      <c r="MYZ230" s="44"/>
      <c r="MZA230" s="44"/>
      <c r="MZB230" s="44"/>
      <c r="MZC230" s="44"/>
      <c r="MZD230" s="44"/>
      <c r="MZE230" s="44"/>
      <c r="MZF230" s="44"/>
      <c r="MZG230" s="44"/>
      <c r="MZH230" s="44"/>
      <c r="MZI230" s="44"/>
      <c r="MZJ230" s="44"/>
      <c r="MZK230" s="44"/>
      <c r="MZL230" s="44"/>
      <c r="MZM230" s="44"/>
      <c r="MZN230" s="44"/>
      <c r="MZO230" s="44"/>
      <c r="MZP230" s="44"/>
      <c r="MZQ230" s="44"/>
      <c r="MZR230" s="44"/>
      <c r="MZS230" s="44"/>
      <c r="MZT230" s="44"/>
      <c r="MZU230" s="44"/>
      <c r="MZV230" s="44"/>
      <c r="MZW230" s="44"/>
      <c r="MZX230" s="44"/>
      <c r="MZY230" s="44"/>
      <c r="MZZ230" s="44"/>
      <c r="NAA230" s="44"/>
      <c r="NAB230" s="44"/>
      <c r="NAC230" s="44"/>
      <c r="NAD230" s="44"/>
      <c r="NAE230" s="44"/>
      <c r="NAF230" s="44"/>
      <c r="NAG230" s="44"/>
      <c r="NAH230" s="44"/>
      <c r="NAI230" s="44"/>
      <c r="NAJ230" s="44"/>
      <c r="NAK230" s="44"/>
      <c r="NAL230" s="44"/>
      <c r="NAM230" s="44"/>
      <c r="NAN230" s="44"/>
      <c r="NAO230" s="44"/>
      <c r="NAP230" s="44"/>
      <c r="NAQ230" s="44"/>
      <c r="NAR230" s="44"/>
      <c r="NAS230" s="44"/>
      <c r="NAT230" s="44"/>
      <c r="NAU230" s="44"/>
      <c r="NAV230" s="44"/>
      <c r="NAW230" s="44"/>
      <c r="NAX230" s="44"/>
      <c r="NAY230" s="44"/>
      <c r="NAZ230" s="44"/>
      <c r="NBA230" s="44"/>
      <c r="NBB230" s="44"/>
      <c r="NBC230" s="44"/>
      <c r="NBD230" s="44"/>
      <c r="NBE230" s="44"/>
      <c r="NBF230" s="44"/>
      <c r="NBG230" s="44"/>
      <c r="NBH230" s="44"/>
      <c r="NBI230" s="44"/>
      <c r="NBJ230" s="44"/>
      <c r="NBK230" s="44"/>
      <c r="NBL230" s="44"/>
      <c r="NBM230" s="44"/>
      <c r="NBN230" s="44"/>
      <c r="NBO230" s="44"/>
      <c r="NBP230" s="44"/>
      <c r="NBQ230" s="44"/>
      <c r="NBR230" s="44"/>
      <c r="NBS230" s="44"/>
      <c r="NBT230" s="44"/>
      <c r="NBU230" s="44"/>
      <c r="NBV230" s="44"/>
      <c r="NBW230" s="44"/>
      <c r="NBX230" s="44"/>
      <c r="NBY230" s="44"/>
      <c r="NBZ230" s="44"/>
      <c r="NCA230" s="44"/>
      <c r="NCB230" s="44"/>
      <c r="NCC230" s="44"/>
      <c r="NCD230" s="44"/>
      <c r="NCE230" s="44"/>
      <c r="NCF230" s="44"/>
      <c r="NCG230" s="44"/>
      <c r="NCH230" s="44"/>
      <c r="NCI230" s="44"/>
      <c r="NCJ230" s="44"/>
      <c r="NCK230" s="44"/>
      <c r="NCL230" s="44"/>
      <c r="NCM230" s="44"/>
      <c r="NCN230" s="44"/>
      <c r="NCO230" s="44"/>
      <c r="NCP230" s="44"/>
      <c r="NCQ230" s="44"/>
      <c r="NCR230" s="44"/>
      <c r="NCS230" s="44"/>
      <c r="NCT230" s="44"/>
      <c r="NCU230" s="44"/>
      <c r="NCV230" s="44"/>
      <c r="NCW230" s="44"/>
      <c r="NCX230" s="44"/>
      <c r="NCY230" s="44"/>
      <c r="NCZ230" s="44"/>
      <c r="NDA230" s="44"/>
      <c r="NDB230" s="44"/>
      <c r="NDC230" s="44"/>
      <c r="NDD230" s="44"/>
      <c r="NDE230" s="44"/>
      <c r="NDF230" s="44"/>
      <c r="NDG230" s="44"/>
      <c r="NDH230" s="44"/>
      <c r="NDI230" s="44"/>
      <c r="NDJ230" s="44"/>
      <c r="NDK230" s="44"/>
      <c r="NDL230" s="44"/>
      <c r="NDM230" s="44"/>
      <c r="NDN230" s="44"/>
      <c r="NDO230" s="44"/>
      <c r="NDP230" s="44"/>
      <c r="NDQ230" s="44"/>
      <c r="NDR230" s="44"/>
      <c r="NDS230" s="44"/>
      <c r="NDT230" s="44"/>
      <c r="NDU230" s="44"/>
      <c r="NDV230" s="44"/>
      <c r="NDW230" s="44"/>
      <c r="NDX230" s="44"/>
      <c r="NDY230" s="44"/>
      <c r="NDZ230" s="44"/>
      <c r="NEA230" s="44"/>
      <c r="NEB230" s="44"/>
      <c r="NEC230" s="44"/>
      <c r="NED230" s="44"/>
      <c r="NEE230" s="44"/>
      <c r="NEF230" s="44"/>
      <c r="NEG230" s="44"/>
      <c r="NEH230" s="44"/>
      <c r="NEI230" s="44"/>
      <c r="NEJ230" s="44"/>
      <c r="NEK230" s="44"/>
      <c r="NEL230" s="44"/>
      <c r="NEM230" s="44"/>
      <c r="NEN230" s="44"/>
      <c r="NEO230" s="44"/>
      <c r="NEP230" s="44"/>
      <c r="NEQ230" s="44"/>
      <c r="NER230" s="44"/>
      <c r="NES230" s="44"/>
      <c r="NET230" s="44"/>
      <c r="NEU230" s="44"/>
      <c r="NEV230" s="44"/>
      <c r="NEW230" s="44"/>
      <c r="NEX230" s="44"/>
      <c r="NEY230" s="44"/>
      <c r="NEZ230" s="44"/>
      <c r="NFA230" s="44"/>
      <c r="NFB230" s="44"/>
      <c r="NFC230" s="44"/>
      <c r="NFD230" s="44"/>
      <c r="NFE230" s="44"/>
      <c r="NFF230" s="44"/>
      <c r="NFG230" s="44"/>
      <c r="NFH230" s="44"/>
      <c r="NFI230" s="44"/>
      <c r="NFJ230" s="44"/>
      <c r="NFK230" s="44"/>
      <c r="NFL230" s="44"/>
      <c r="NFM230" s="44"/>
      <c r="NFN230" s="44"/>
      <c r="NFO230" s="44"/>
      <c r="NFP230" s="44"/>
      <c r="NFQ230" s="44"/>
      <c r="NFR230" s="44"/>
      <c r="NFS230" s="44"/>
      <c r="NFT230" s="44"/>
      <c r="NFU230" s="44"/>
      <c r="NFV230" s="44"/>
      <c r="NFW230" s="44"/>
      <c r="NFX230" s="44"/>
      <c r="NFY230" s="44"/>
      <c r="NFZ230" s="44"/>
      <c r="NGA230" s="44"/>
      <c r="NGB230" s="44"/>
      <c r="NGC230" s="44"/>
      <c r="NGD230" s="44"/>
      <c r="NGE230" s="44"/>
      <c r="NGF230" s="44"/>
      <c r="NGG230" s="44"/>
      <c r="NGH230" s="44"/>
      <c r="NGI230" s="44"/>
      <c r="NGJ230" s="44"/>
      <c r="NGK230" s="44"/>
      <c r="NGL230" s="44"/>
      <c r="NGM230" s="44"/>
      <c r="NGN230" s="44"/>
      <c r="NGO230" s="44"/>
      <c r="NGP230" s="44"/>
      <c r="NGQ230" s="44"/>
      <c r="NGR230" s="44"/>
      <c r="NGS230" s="44"/>
      <c r="NGT230" s="44"/>
      <c r="NGU230" s="44"/>
      <c r="NGV230" s="44"/>
      <c r="NGW230" s="44"/>
      <c r="NGX230" s="44"/>
      <c r="NGY230" s="44"/>
      <c r="NGZ230" s="44"/>
      <c r="NHA230" s="44"/>
      <c r="NHB230" s="44"/>
      <c r="NHC230" s="44"/>
      <c r="NHD230" s="44"/>
      <c r="NHE230" s="44"/>
      <c r="NHF230" s="44"/>
      <c r="NHG230" s="44"/>
      <c r="NHH230" s="44"/>
      <c r="NHI230" s="44"/>
      <c r="NHJ230" s="44"/>
      <c r="NHK230" s="44"/>
      <c r="NHL230" s="44"/>
      <c r="NHM230" s="44"/>
      <c r="NHN230" s="44"/>
      <c r="NHO230" s="44"/>
      <c r="NHP230" s="44"/>
      <c r="NHQ230" s="44"/>
      <c r="NHR230" s="44"/>
      <c r="NHS230" s="44"/>
      <c r="NHT230" s="44"/>
      <c r="NHU230" s="44"/>
      <c r="NHV230" s="44"/>
      <c r="NHW230" s="44"/>
      <c r="NHX230" s="44"/>
      <c r="NHY230" s="44"/>
      <c r="NHZ230" s="44"/>
      <c r="NIA230" s="44"/>
      <c r="NIB230" s="44"/>
      <c r="NIC230" s="44"/>
      <c r="NID230" s="44"/>
      <c r="NIE230" s="44"/>
      <c r="NIF230" s="44"/>
      <c r="NIG230" s="44"/>
      <c r="NIH230" s="44"/>
      <c r="NII230" s="44"/>
      <c r="NIJ230" s="44"/>
      <c r="NIK230" s="44"/>
      <c r="NIL230" s="44"/>
      <c r="NIM230" s="44"/>
      <c r="NIN230" s="44"/>
      <c r="NIO230" s="44"/>
      <c r="NIP230" s="44"/>
      <c r="NIQ230" s="44"/>
      <c r="NIR230" s="44"/>
      <c r="NIS230" s="44"/>
      <c r="NIT230" s="44"/>
      <c r="NIU230" s="44"/>
      <c r="NIV230" s="44"/>
      <c r="NIW230" s="44"/>
      <c r="NIX230" s="44"/>
      <c r="NIY230" s="44"/>
      <c r="NIZ230" s="44"/>
      <c r="NJA230" s="44"/>
      <c r="NJB230" s="44"/>
      <c r="NJC230" s="44"/>
      <c r="NJD230" s="44"/>
      <c r="NJE230" s="44"/>
      <c r="NJF230" s="44"/>
      <c r="NJG230" s="44"/>
      <c r="NJH230" s="44"/>
      <c r="NJI230" s="44"/>
      <c r="NJJ230" s="44"/>
      <c r="NJK230" s="44"/>
      <c r="NJL230" s="44"/>
      <c r="NJM230" s="44"/>
      <c r="NJN230" s="44"/>
      <c r="NJO230" s="44"/>
      <c r="NJP230" s="44"/>
      <c r="NJQ230" s="44"/>
      <c r="NJR230" s="44"/>
      <c r="NJS230" s="44"/>
      <c r="NJT230" s="44"/>
      <c r="NJU230" s="44"/>
      <c r="NJV230" s="44"/>
      <c r="NJW230" s="44"/>
      <c r="NJX230" s="44"/>
      <c r="NJY230" s="44"/>
      <c r="NJZ230" s="44"/>
      <c r="NKA230" s="44"/>
      <c r="NKB230" s="44"/>
      <c r="NKC230" s="44"/>
      <c r="NKD230" s="44"/>
      <c r="NKE230" s="44"/>
      <c r="NKF230" s="44"/>
      <c r="NKG230" s="44"/>
      <c r="NKH230" s="44"/>
      <c r="NKI230" s="44"/>
      <c r="NKJ230" s="44"/>
      <c r="NKK230" s="44"/>
      <c r="NKL230" s="44"/>
      <c r="NKM230" s="44"/>
      <c r="NKN230" s="44"/>
      <c r="NKO230" s="44"/>
      <c r="NKP230" s="44"/>
      <c r="NKQ230" s="44"/>
      <c r="NKR230" s="44"/>
      <c r="NKS230" s="44"/>
      <c r="NKT230" s="44"/>
      <c r="NKU230" s="44"/>
      <c r="NKV230" s="44"/>
      <c r="NKW230" s="44"/>
      <c r="NKX230" s="44"/>
      <c r="NKY230" s="44"/>
      <c r="NKZ230" s="44"/>
      <c r="NLA230" s="44"/>
      <c r="NLB230" s="44"/>
      <c r="NLC230" s="44"/>
      <c r="NLD230" s="44"/>
      <c r="NLE230" s="44"/>
      <c r="NLF230" s="44"/>
      <c r="NLG230" s="44"/>
      <c r="NLH230" s="44"/>
      <c r="NLI230" s="44"/>
      <c r="NLJ230" s="44"/>
      <c r="NLK230" s="44"/>
      <c r="NLL230" s="44"/>
      <c r="NLM230" s="44"/>
      <c r="NLN230" s="44"/>
      <c r="NLO230" s="44"/>
      <c r="NLP230" s="44"/>
      <c r="NLQ230" s="44"/>
      <c r="NLR230" s="44"/>
      <c r="NLS230" s="44"/>
      <c r="NLT230" s="44"/>
      <c r="NLU230" s="44"/>
      <c r="NLV230" s="44"/>
      <c r="NLW230" s="44"/>
      <c r="NLX230" s="44"/>
      <c r="NLY230" s="44"/>
      <c r="NLZ230" s="44"/>
      <c r="NMA230" s="44"/>
      <c r="NMB230" s="44"/>
      <c r="NMC230" s="44"/>
      <c r="NMD230" s="44"/>
      <c r="NME230" s="44"/>
      <c r="NMF230" s="44"/>
      <c r="NMG230" s="44"/>
      <c r="NMH230" s="44"/>
      <c r="NMI230" s="44"/>
      <c r="NMJ230" s="44"/>
      <c r="NMK230" s="44"/>
      <c r="NML230" s="44"/>
      <c r="NMM230" s="44"/>
      <c r="NMN230" s="44"/>
      <c r="NMO230" s="44"/>
      <c r="NMP230" s="44"/>
      <c r="NMQ230" s="44"/>
      <c r="NMR230" s="44"/>
      <c r="NMS230" s="44"/>
      <c r="NMT230" s="44"/>
      <c r="NMU230" s="44"/>
      <c r="NMV230" s="44"/>
      <c r="NMW230" s="44"/>
      <c r="NMX230" s="44"/>
      <c r="NMY230" s="44"/>
      <c r="NMZ230" s="44"/>
      <c r="NNA230" s="44"/>
      <c r="NNB230" s="44"/>
      <c r="NNC230" s="44"/>
      <c r="NND230" s="44"/>
      <c r="NNE230" s="44"/>
      <c r="NNF230" s="44"/>
      <c r="NNG230" s="44"/>
      <c r="NNH230" s="44"/>
      <c r="NNI230" s="44"/>
      <c r="NNJ230" s="44"/>
      <c r="NNK230" s="44"/>
      <c r="NNL230" s="44"/>
      <c r="NNM230" s="44"/>
      <c r="NNN230" s="44"/>
      <c r="NNO230" s="44"/>
      <c r="NNP230" s="44"/>
      <c r="NNQ230" s="44"/>
      <c r="NNR230" s="44"/>
      <c r="NNS230" s="44"/>
      <c r="NNT230" s="44"/>
      <c r="NNU230" s="44"/>
      <c r="NNV230" s="44"/>
      <c r="NNW230" s="44"/>
      <c r="NNX230" s="44"/>
      <c r="NNY230" s="44"/>
      <c r="NNZ230" s="44"/>
      <c r="NOA230" s="44"/>
      <c r="NOB230" s="44"/>
      <c r="NOC230" s="44"/>
      <c r="NOD230" s="44"/>
      <c r="NOE230" s="44"/>
      <c r="NOF230" s="44"/>
      <c r="NOG230" s="44"/>
      <c r="NOH230" s="44"/>
      <c r="NOI230" s="44"/>
      <c r="NOJ230" s="44"/>
      <c r="NOK230" s="44"/>
      <c r="NOL230" s="44"/>
      <c r="NOM230" s="44"/>
      <c r="NON230" s="44"/>
      <c r="NOO230" s="44"/>
      <c r="NOP230" s="44"/>
      <c r="NOQ230" s="44"/>
      <c r="NOR230" s="44"/>
      <c r="NOS230" s="44"/>
      <c r="NOT230" s="44"/>
      <c r="NOU230" s="44"/>
      <c r="NOV230" s="44"/>
      <c r="NOW230" s="44"/>
      <c r="NOX230" s="44"/>
      <c r="NOY230" s="44"/>
      <c r="NOZ230" s="44"/>
      <c r="NPA230" s="44"/>
      <c r="NPB230" s="44"/>
      <c r="NPC230" s="44"/>
      <c r="NPD230" s="44"/>
      <c r="NPE230" s="44"/>
      <c r="NPF230" s="44"/>
      <c r="NPG230" s="44"/>
      <c r="NPH230" s="44"/>
      <c r="NPI230" s="44"/>
      <c r="NPJ230" s="44"/>
      <c r="NPK230" s="44"/>
      <c r="NPL230" s="44"/>
      <c r="NPM230" s="44"/>
      <c r="NPN230" s="44"/>
      <c r="NPO230" s="44"/>
      <c r="NPP230" s="44"/>
      <c r="NPQ230" s="44"/>
      <c r="NPR230" s="44"/>
      <c r="NPS230" s="44"/>
      <c r="NPT230" s="44"/>
      <c r="NPU230" s="44"/>
      <c r="NPV230" s="44"/>
      <c r="NPW230" s="44"/>
      <c r="NPX230" s="44"/>
      <c r="NPY230" s="44"/>
      <c r="NPZ230" s="44"/>
      <c r="NQA230" s="44"/>
      <c r="NQB230" s="44"/>
      <c r="NQC230" s="44"/>
      <c r="NQD230" s="44"/>
      <c r="NQE230" s="44"/>
      <c r="NQF230" s="44"/>
      <c r="NQG230" s="44"/>
      <c r="NQH230" s="44"/>
      <c r="NQI230" s="44"/>
      <c r="NQJ230" s="44"/>
      <c r="NQK230" s="44"/>
      <c r="NQL230" s="44"/>
      <c r="NQM230" s="44"/>
      <c r="NQN230" s="44"/>
      <c r="NQO230" s="44"/>
      <c r="NQP230" s="44"/>
      <c r="NQQ230" s="44"/>
      <c r="NQR230" s="44"/>
      <c r="NQS230" s="44"/>
      <c r="NQT230" s="44"/>
      <c r="NQU230" s="44"/>
      <c r="NQV230" s="44"/>
      <c r="NQW230" s="44"/>
      <c r="NQX230" s="44"/>
      <c r="NQY230" s="44"/>
      <c r="NQZ230" s="44"/>
      <c r="NRA230" s="44"/>
      <c r="NRB230" s="44"/>
      <c r="NRC230" s="44"/>
      <c r="NRD230" s="44"/>
      <c r="NRE230" s="44"/>
      <c r="NRF230" s="44"/>
      <c r="NRG230" s="44"/>
      <c r="NRH230" s="44"/>
      <c r="NRI230" s="44"/>
      <c r="NRJ230" s="44"/>
      <c r="NRK230" s="44"/>
      <c r="NRL230" s="44"/>
      <c r="NRM230" s="44"/>
      <c r="NRN230" s="44"/>
      <c r="NRO230" s="44"/>
      <c r="NRP230" s="44"/>
      <c r="NRQ230" s="44"/>
      <c r="NRR230" s="44"/>
      <c r="NRS230" s="44"/>
      <c r="NRT230" s="44"/>
      <c r="NRU230" s="44"/>
      <c r="NRV230" s="44"/>
      <c r="NRW230" s="44"/>
      <c r="NRX230" s="44"/>
      <c r="NRY230" s="44"/>
      <c r="NRZ230" s="44"/>
      <c r="NSA230" s="44"/>
      <c r="NSB230" s="44"/>
      <c r="NSC230" s="44"/>
      <c r="NSD230" s="44"/>
      <c r="NSE230" s="44"/>
      <c r="NSF230" s="44"/>
      <c r="NSG230" s="44"/>
      <c r="NSH230" s="44"/>
      <c r="NSI230" s="44"/>
      <c r="NSJ230" s="44"/>
      <c r="NSK230" s="44"/>
      <c r="NSL230" s="44"/>
      <c r="NSM230" s="44"/>
      <c r="NSN230" s="44"/>
      <c r="NSO230" s="44"/>
      <c r="NSP230" s="44"/>
      <c r="NSQ230" s="44"/>
      <c r="NSR230" s="44"/>
      <c r="NSS230" s="44"/>
      <c r="NST230" s="44"/>
      <c r="NSU230" s="44"/>
      <c r="NSV230" s="44"/>
      <c r="NSW230" s="44"/>
      <c r="NSX230" s="44"/>
      <c r="NSY230" s="44"/>
      <c r="NSZ230" s="44"/>
      <c r="NTA230" s="44"/>
      <c r="NTB230" s="44"/>
      <c r="NTC230" s="44"/>
      <c r="NTD230" s="44"/>
      <c r="NTE230" s="44"/>
      <c r="NTF230" s="44"/>
      <c r="NTG230" s="44"/>
      <c r="NTH230" s="44"/>
      <c r="NTI230" s="44"/>
      <c r="NTJ230" s="44"/>
      <c r="NTK230" s="44"/>
      <c r="NTL230" s="44"/>
      <c r="NTM230" s="44"/>
      <c r="NTN230" s="44"/>
      <c r="NTO230" s="44"/>
      <c r="NTP230" s="44"/>
      <c r="NTQ230" s="44"/>
      <c r="NTR230" s="44"/>
      <c r="NTS230" s="44"/>
      <c r="NTT230" s="44"/>
      <c r="NTU230" s="44"/>
      <c r="NTV230" s="44"/>
      <c r="NTW230" s="44"/>
      <c r="NTX230" s="44"/>
      <c r="NTY230" s="44"/>
      <c r="NTZ230" s="44"/>
      <c r="NUA230" s="44"/>
      <c r="NUB230" s="44"/>
      <c r="NUC230" s="44"/>
      <c r="NUD230" s="44"/>
      <c r="NUE230" s="44"/>
      <c r="NUF230" s="44"/>
      <c r="NUG230" s="44"/>
      <c r="NUH230" s="44"/>
      <c r="NUI230" s="44"/>
      <c r="NUJ230" s="44"/>
      <c r="NUK230" s="44"/>
      <c r="NUL230" s="44"/>
      <c r="NUM230" s="44"/>
      <c r="NUN230" s="44"/>
      <c r="NUO230" s="44"/>
      <c r="NUP230" s="44"/>
      <c r="NUQ230" s="44"/>
      <c r="NUR230" s="44"/>
      <c r="NUS230" s="44"/>
      <c r="NUT230" s="44"/>
      <c r="NUU230" s="44"/>
      <c r="NUV230" s="44"/>
      <c r="NUW230" s="44"/>
      <c r="NUX230" s="44"/>
      <c r="NUY230" s="44"/>
      <c r="NUZ230" s="44"/>
      <c r="NVA230" s="44"/>
      <c r="NVB230" s="44"/>
      <c r="NVC230" s="44"/>
      <c r="NVD230" s="44"/>
      <c r="NVE230" s="44"/>
      <c r="NVF230" s="44"/>
      <c r="NVG230" s="44"/>
      <c r="NVH230" s="44"/>
      <c r="NVI230" s="44"/>
      <c r="NVJ230" s="44"/>
      <c r="NVK230" s="44"/>
      <c r="NVL230" s="44"/>
      <c r="NVM230" s="44"/>
      <c r="NVN230" s="44"/>
      <c r="NVO230" s="44"/>
      <c r="NVP230" s="44"/>
      <c r="NVQ230" s="44"/>
      <c r="NVR230" s="44"/>
      <c r="NVS230" s="44"/>
      <c r="NVT230" s="44"/>
      <c r="NVU230" s="44"/>
      <c r="NVV230" s="44"/>
      <c r="NVW230" s="44"/>
      <c r="NVX230" s="44"/>
      <c r="NVY230" s="44"/>
      <c r="NVZ230" s="44"/>
      <c r="NWA230" s="44"/>
      <c r="NWB230" s="44"/>
      <c r="NWC230" s="44"/>
      <c r="NWD230" s="44"/>
      <c r="NWE230" s="44"/>
      <c r="NWF230" s="44"/>
      <c r="NWG230" s="44"/>
      <c r="NWH230" s="44"/>
      <c r="NWI230" s="44"/>
      <c r="NWJ230" s="44"/>
      <c r="NWK230" s="44"/>
      <c r="NWL230" s="44"/>
      <c r="NWM230" s="44"/>
      <c r="NWN230" s="44"/>
      <c r="NWO230" s="44"/>
      <c r="NWP230" s="44"/>
      <c r="NWQ230" s="44"/>
      <c r="NWR230" s="44"/>
      <c r="NWS230" s="44"/>
      <c r="NWT230" s="44"/>
      <c r="NWU230" s="44"/>
      <c r="NWV230" s="44"/>
      <c r="NWW230" s="44"/>
      <c r="NWX230" s="44"/>
      <c r="NWY230" s="44"/>
      <c r="NWZ230" s="44"/>
      <c r="NXA230" s="44"/>
      <c r="NXB230" s="44"/>
      <c r="NXC230" s="44"/>
      <c r="NXD230" s="44"/>
      <c r="NXE230" s="44"/>
      <c r="NXF230" s="44"/>
      <c r="NXG230" s="44"/>
      <c r="NXH230" s="44"/>
      <c r="NXI230" s="44"/>
      <c r="NXJ230" s="44"/>
      <c r="NXK230" s="44"/>
      <c r="NXL230" s="44"/>
      <c r="NXM230" s="44"/>
      <c r="NXN230" s="44"/>
      <c r="NXO230" s="44"/>
      <c r="NXP230" s="44"/>
      <c r="NXQ230" s="44"/>
      <c r="NXR230" s="44"/>
      <c r="NXS230" s="44"/>
      <c r="NXT230" s="44"/>
      <c r="NXU230" s="44"/>
      <c r="NXV230" s="44"/>
      <c r="NXW230" s="44"/>
      <c r="NXX230" s="44"/>
      <c r="NXY230" s="44"/>
      <c r="NXZ230" s="44"/>
      <c r="NYA230" s="44"/>
      <c r="NYB230" s="44"/>
      <c r="NYC230" s="44"/>
      <c r="NYD230" s="44"/>
      <c r="NYE230" s="44"/>
      <c r="NYF230" s="44"/>
      <c r="NYG230" s="44"/>
      <c r="NYH230" s="44"/>
      <c r="NYI230" s="44"/>
      <c r="NYJ230" s="44"/>
      <c r="NYK230" s="44"/>
      <c r="NYL230" s="44"/>
      <c r="NYM230" s="44"/>
      <c r="NYN230" s="44"/>
      <c r="NYO230" s="44"/>
      <c r="NYP230" s="44"/>
      <c r="NYQ230" s="44"/>
      <c r="NYR230" s="44"/>
      <c r="NYS230" s="44"/>
      <c r="NYT230" s="44"/>
      <c r="NYU230" s="44"/>
      <c r="NYV230" s="44"/>
      <c r="NYW230" s="44"/>
      <c r="NYX230" s="44"/>
      <c r="NYY230" s="44"/>
      <c r="NYZ230" s="44"/>
      <c r="NZA230" s="44"/>
      <c r="NZB230" s="44"/>
      <c r="NZC230" s="44"/>
      <c r="NZD230" s="44"/>
      <c r="NZE230" s="44"/>
      <c r="NZF230" s="44"/>
      <c r="NZG230" s="44"/>
      <c r="NZH230" s="44"/>
      <c r="NZI230" s="44"/>
      <c r="NZJ230" s="44"/>
      <c r="NZK230" s="44"/>
      <c r="NZL230" s="44"/>
      <c r="NZM230" s="44"/>
      <c r="NZN230" s="44"/>
      <c r="NZO230" s="44"/>
      <c r="NZP230" s="44"/>
      <c r="NZQ230" s="44"/>
      <c r="NZR230" s="44"/>
      <c r="NZS230" s="44"/>
      <c r="NZT230" s="44"/>
      <c r="NZU230" s="44"/>
      <c r="NZV230" s="44"/>
      <c r="NZW230" s="44"/>
      <c r="NZX230" s="44"/>
      <c r="NZY230" s="44"/>
      <c r="NZZ230" s="44"/>
      <c r="OAA230" s="44"/>
      <c r="OAB230" s="44"/>
      <c r="OAC230" s="44"/>
      <c r="OAD230" s="44"/>
      <c r="OAE230" s="44"/>
      <c r="OAF230" s="44"/>
      <c r="OAG230" s="44"/>
      <c r="OAH230" s="44"/>
      <c r="OAI230" s="44"/>
      <c r="OAJ230" s="44"/>
      <c r="OAK230" s="44"/>
      <c r="OAL230" s="44"/>
      <c r="OAM230" s="44"/>
      <c r="OAN230" s="44"/>
      <c r="OAO230" s="44"/>
      <c r="OAP230" s="44"/>
      <c r="OAQ230" s="44"/>
      <c r="OAR230" s="44"/>
      <c r="OAS230" s="44"/>
      <c r="OAT230" s="44"/>
      <c r="OAU230" s="44"/>
      <c r="OAV230" s="44"/>
      <c r="OAW230" s="44"/>
      <c r="OAX230" s="44"/>
      <c r="OAY230" s="44"/>
      <c r="OAZ230" s="44"/>
      <c r="OBA230" s="44"/>
      <c r="OBB230" s="44"/>
      <c r="OBC230" s="44"/>
      <c r="OBD230" s="44"/>
      <c r="OBE230" s="44"/>
      <c r="OBF230" s="44"/>
      <c r="OBG230" s="44"/>
      <c r="OBH230" s="44"/>
      <c r="OBI230" s="44"/>
      <c r="OBJ230" s="44"/>
      <c r="OBK230" s="44"/>
      <c r="OBL230" s="44"/>
      <c r="OBM230" s="44"/>
      <c r="OBN230" s="44"/>
      <c r="OBO230" s="44"/>
      <c r="OBP230" s="44"/>
      <c r="OBQ230" s="44"/>
      <c r="OBR230" s="44"/>
      <c r="OBS230" s="44"/>
      <c r="OBT230" s="44"/>
      <c r="OBU230" s="44"/>
      <c r="OBV230" s="44"/>
      <c r="OBW230" s="44"/>
      <c r="OBX230" s="44"/>
      <c r="OBY230" s="44"/>
      <c r="OBZ230" s="44"/>
      <c r="OCA230" s="44"/>
      <c r="OCB230" s="44"/>
      <c r="OCC230" s="44"/>
      <c r="OCD230" s="44"/>
      <c r="OCE230" s="44"/>
      <c r="OCF230" s="44"/>
      <c r="OCG230" s="44"/>
      <c r="OCH230" s="44"/>
      <c r="OCI230" s="44"/>
      <c r="OCJ230" s="44"/>
      <c r="OCK230" s="44"/>
      <c r="OCL230" s="44"/>
      <c r="OCM230" s="44"/>
      <c r="OCN230" s="44"/>
      <c r="OCO230" s="44"/>
      <c r="OCP230" s="44"/>
      <c r="OCQ230" s="44"/>
      <c r="OCR230" s="44"/>
      <c r="OCS230" s="44"/>
      <c r="OCT230" s="44"/>
      <c r="OCU230" s="44"/>
      <c r="OCV230" s="44"/>
      <c r="OCW230" s="44"/>
      <c r="OCX230" s="44"/>
      <c r="OCY230" s="44"/>
      <c r="OCZ230" s="44"/>
      <c r="ODA230" s="44"/>
      <c r="ODB230" s="44"/>
      <c r="ODC230" s="44"/>
      <c r="ODD230" s="44"/>
      <c r="ODE230" s="44"/>
      <c r="ODF230" s="44"/>
      <c r="ODG230" s="44"/>
      <c r="ODH230" s="44"/>
      <c r="ODI230" s="44"/>
      <c r="ODJ230" s="44"/>
      <c r="ODK230" s="44"/>
      <c r="ODL230" s="44"/>
      <c r="ODM230" s="44"/>
      <c r="ODN230" s="44"/>
      <c r="ODO230" s="44"/>
      <c r="ODP230" s="44"/>
      <c r="ODQ230" s="44"/>
      <c r="ODR230" s="44"/>
      <c r="ODS230" s="44"/>
      <c r="ODT230" s="44"/>
      <c r="ODU230" s="44"/>
      <c r="ODV230" s="44"/>
      <c r="ODW230" s="44"/>
      <c r="ODX230" s="44"/>
      <c r="ODY230" s="44"/>
      <c r="ODZ230" s="44"/>
      <c r="OEA230" s="44"/>
      <c r="OEB230" s="44"/>
      <c r="OEC230" s="44"/>
      <c r="OED230" s="44"/>
      <c r="OEE230" s="44"/>
      <c r="OEF230" s="44"/>
      <c r="OEG230" s="44"/>
      <c r="OEH230" s="44"/>
      <c r="OEI230" s="44"/>
      <c r="OEJ230" s="44"/>
      <c r="OEK230" s="44"/>
      <c r="OEL230" s="44"/>
      <c r="OEM230" s="44"/>
      <c r="OEN230" s="44"/>
      <c r="OEO230" s="44"/>
      <c r="OEP230" s="44"/>
      <c r="OEQ230" s="44"/>
      <c r="OER230" s="44"/>
      <c r="OES230" s="44"/>
      <c r="OET230" s="44"/>
      <c r="OEU230" s="44"/>
      <c r="OEV230" s="44"/>
      <c r="OEW230" s="44"/>
      <c r="OEX230" s="44"/>
      <c r="OEY230" s="44"/>
      <c r="OEZ230" s="44"/>
      <c r="OFA230" s="44"/>
      <c r="OFB230" s="44"/>
      <c r="OFC230" s="44"/>
      <c r="OFD230" s="44"/>
      <c r="OFE230" s="44"/>
      <c r="OFF230" s="44"/>
      <c r="OFG230" s="44"/>
      <c r="OFH230" s="44"/>
      <c r="OFI230" s="44"/>
      <c r="OFJ230" s="44"/>
      <c r="OFK230" s="44"/>
      <c r="OFL230" s="44"/>
      <c r="OFM230" s="44"/>
      <c r="OFN230" s="44"/>
      <c r="OFO230" s="44"/>
      <c r="OFP230" s="44"/>
      <c r="OFQ230" s="44"/>
      <c r="OFR230" s="44"/>
      <c r="OFS230" s="44"/>
      <c r="OFT230" s="44"/>
      <c r="OFU230" s="44"/>
      <c r="OFV230" s="44"/>
      <c r="OFW230" s="44"/>
      <c r="OFX230" s="44"/>
      <c r="OFY230" s="44"/>
      <c r="OFZ230" s="44"/>
      <c r="OGA230" s="44"/>
      <c r="OGB230" s="44"/>
      <c r="OGC230" s="44"/>
      <c r="OGD230" s="44"/>
      <c r="OGE230" s="44"/>
      <c r="OGF230" s="44"/>
      <c r="OGG230" s="44"/>
      <c r="OGH230" s="44"/>
      <c r="OGI230" s="44"/>
      <c r="OGJ230" s="44"/>
      <c r="OGK230" s="44"/>
      <c r="OGL230" s="44"/>
      <c r="OGM230" s="44"/>
      <c r="OGN230" s="44"/>
      <c r="OGO230" s="44"/>
      <c r="OGP230" s="44"/>
      <c r="OGQ230" s="44"/>
      <c r="OGR230" s="44"/>
      <c r="OGS230" s="44"/>
      <c r="OGT230" s="44"/>
      <c r="OGU230" s="44"/>
      <c r="OGV230" s="44"/>
      <c r="OGW230" s="44"/>
      <c r="OGX230" s="44"/>
      <c r="OGY230" s="44"/>
      <c r="OGZ230" s="44"/>
      <c r="OHA230" s="44"/>
      <c r="OHB230" s="44"/>
      <c r="OHC230" s="44"/>
      <c r="OHD230" s="44"/>
      <c r="OHE230" s="44"/>
      <c r="OHF230" s="44"/>
      <c r="OHG230" s="44"/>
      <c r="OHH230" s="44"/>
      <c r="OHI230" s="44"/>
      <c r="OHJ230" s="44"/>
      <c r="OHK230" s="44"/>
      <c r="OHL230" s="44"/>
      <c r="OHM230" s="44"/>
      <c r="OHN230" s="44"/>
      <c r="OHO230" s="44"/>
      <c r="OHP230" s="44"/>
      <c r="OHQ230" s="44"/>
      <c r="OHR230" s="44"/>
      <c r="OHS230" s="44"/>
      <c r="OHT230" s="44"/>
      <c r="OHU230" s="44"/>
      <c r="OHV230" s="44"/>
      <c r="OHW230" s="44"/>
      <c r="OHX230" s="44"/>
      <c r="OHY230" s="44"/>
      <c r="OHZ230" s="44"/>
      <c r="OIA230" s="44"/>
      <c r="OIB230" s="44"/>
      <c r="OIC230" s="44"/>
      <c r="OID230" s="44"/>
      <c r="OIE230" s="44"/>
      <c r="OIF230" s="44"/>
      <c r="OIG230" s="44"/>
      <c r="OIH230" s="44"/>
      <c r="OII230" s="44"/>
      <c r="OIJ230" s="44"/>
      <c r="OIK230" s="44"/>
      <c r="OIL230" s="44"/>
      <c r="OIM230" s="44"/>
      <c r="OIN230" s="44"/>
      <c r="OIO230" s="44"/>
      <c r="OIP230" s="44"/>
      <c r="OIQ230" s="44"/>
      <c r="OIR230" s="44"/>
      <c r="OIS230" s="44"/>
      <c r="OIT230" s="44"/>
      <c r="OIU230" s="44"/>
      <c r="OIV230" s="44"/>
      <c r="OIW230" s="44"/>
      <c r="OIX230" s="44"/>
      <c r="OIY230" s="44"/>
      <c r="OIZ230" s="44"/>
      <c r="OJA230" s="44"/>
      <c r="OJB230" s="44"/>
      <c r="OJC230" s="44"/>
      <c r="OJD230" s="44"/>
      <c r="OJE230" s="44"/>
      <c r="OJF230" s="44"/>
      <c r="OJG230" s="44"/>
      <c r="OJH230" s="44"/>
      <c r="OJI230" s="44"/>
      <c r="OJJ230" s="44"/>
      <c r="OJK230" s="44"/>
      <c r="OJL230" s="44"/>
      <c r="OJM230" s="44"/>
      <c r="OJN230" s="44"/>
      <c r="OJO230" s="44"/>
      <c r="OJP230" s="44"/>
      <c r="OJQ230" s="44"/>
      <c r="OJR230" s="44"/>
      <c r="OJS230" s="44"/>
      <c r="OJT230" s="44"/>
      <c r="OJU230" s="44"/>
      <c r="OJV230" s="44"/>
      <c r="OJW230" s="44"/>
      <c r="OJX230" s="44"/>
      <c r="OJY230" s="44"/>
      <c r="OJZ230" s="44"/>
      <c r="OKA230" s="44"/>
      <c r="OKB230" s="44"/>
      <c r="OKC230" s="44"/>
      <c r="OKD230" s="44"/>
      <c r="OKE230" s="44"/>
      <c r="OKF230" s="44"/>
      <c r="OKG230" s="44"/>
      <c r="OKH230" s="44"/>
      <c r="OKI230" s="44"/>
      <c r="OKJ230" s="44"/>
      <c r="OKK230" s="44"/>
      <c r="OKL230" s="44"/>
      <c r="OKM230" s="44"/>
      <c r="OKN230" s="44"/>
      <c r="OKO230" s="44"/>
      <c r="OKP230" s="44"/>
      <c r="OKQ230" s="44"/>
      <c r="OKR230" s="44"/>
      <c r="OKS230" s="44"/>
      <c r="OKT230" s="44"/>
      <c r="OKU230" s="44"/>
      <c r="OKV230" s="44"/>
      <c r="OKW230" s="44"/>
      <c r="OKX230" s="44"/>
      <c r="OKY230" s="44"/>
      <c r="OKZ230" s="44"/>
      <c r="OLA230" s="44"/>
      <c r="OLB230" s="44"/>
      <c r="OLC230" s="44"/>
      <c r="OLD230" s="44"/>
      <c r="OLE230" s="44"/>
      <c r="OLF230" s="44"/>
      <c r="OLG230" s="44"/>
      <c r="OLH230" s="44"/>
      <c r="OLI230" s="44"/>
      <c r="OLJ230" s="44"/>
      <c r="OLK230" s="44"/>
      <c r="OLL230" s="44"/>
      <c r="OLM230" s="44"/>
      <c r="OLN230" s="44"/>
      <c r="OLO230" s="44"/>
      <c r="OLP230" s="44"/>
      <c r="OLQ230" s="44"/>
      <c r="OLR230" s="44"/>
      <c r="OLS230" s="44"/>
      <c r="OLT230" s="44"/>
      <c r="OLU230" s="44"/>
      <c r="OLV230" s="44"/>
      <c r="OLW230" s="44"/>
      <c r="OLX230" s="44"/>
      <c r="OLY230" s="44"/>
      <c r="OLZ230" s="44"/>
      <c r="OMA230" s="44"/>
      <c r="OMB230" s="44"/>
      <c r="OMC230" s="44"/>
      <c r="OMD230" s="44"/>
      <c r="OME230" s="44"/>
      <c r="OMF230" s="44"/>
      <c r="OMG230" s="44"/>
      <c r="OMH230" s="44"/>
      <c r="OMI230" s="44"/>
      <c r="OMJ230" s="44"/>
      <c r="OMK230" s="44"/>
      <c r="OML230" s="44"/>
      <c r="OMM230" s="44"/>
      <c r="OMN230" s="44"/>
      <c r="OMO230" s="44"/>
      <c r="OMP230" s="44"/>
      <c r="OMQ230" s="44"/>
      <c r="OMR230" s="44"/>
      <c r="OMS230" s="44"/>
      <c r="OMT230" s="44"/>
      <c r="OMU230" s="44"/>
      <c r="OMV230" s="44"/>
      <c r="OMW230" s="44"/>
      <c r="OMX230" s="44"/>
      <c r="OMY230" s="44"/>
      <c r="OMZ230" s="44"/>
      <c r="ONA230" s="44"/>
      <c r="ONB230" s="44"/>
      <c r="ONC230" s="44"/>
      <c r="OND230" s="44"/>
      <c r="ONE230" s="44"/>
      <c r="ONF230" s="44"/>
      <c r="ONG230" s="44"/>
      <c r="ONH230" s="44"/>
      <c r="ONI230" s="44"/>
      <c r="ONJ230" s="44"/>
      <c r="ONK230" s="44"/>
      <c r="ONL230" s="44"/>
      <c r="ONM230" s="44"/>
      <c r="ONN230" s="44"/>
      <c r="ONO230" s="44"/>
      <c r="ONP230" s="44"/>
      <c r="ONQ230" s="44"/>
      <c r="ONR230" s="44"/>
      <c r="ONS230" s="44"/>
      <c r="ONT230" s="44"/>
      <c r="ONU230" s="44"/>
      <c r="ONV230" s="44"/>
      <c r="ONW230" s="44"/>
      <c r="ONX230" s="44"/>
      <c r="ONY230" s="44"/>
      <c r="ONZ230" s="44"/>
      <c r="OOA230" s="44"/>
      <c r="OOB230" s="44"/>
      <c r="OOC230" s="44"/>
      <c r="OOD230" s="44"/>
      <c r="OOE230" s="44"/>
      <c r="OOF230" s="44"/>
      <c r="OOG230" s="44"/>
      <c r="OOH230" s="44"/>
      <c r="OOI230" s="44"/>
      <c r="OOJ230" s="44"/>
      <c r="OOK230" s="44"/>
      <c r="OOL230" s="44"/>
      <c r="OOM230" s="44"/>
      <c r="OON230" s="44"/>
      <c r="OOO230" s="44"/>
      <c r="OOP230" s="44"/>
      <c r="OOQ230" s="44"/>
      <c r="OOR230" s="44"/>
      <c r="OOS230" s="44"/>
      <c r="OOT230" s="44"/>
      <c r="OOU230" s="44"/>
      <c r="OOV230" s="44"/>
      <c r="OOW230" s="44"/>
      <c r="OOX230" s="44"/>
      <c r="OOY230" s="44"/>
      <c r="OOZ230" s="44"/>
      <c r="OPA230" s="44"/>
      <c r="OPB230" s="44"/>
      <c r="OPC230" s="44"/>
      <c r="OPD230" s="44"/>
      <c r="OPE230" s="44"/>
      <c r="OPF230" s="44"/>
      <c r="OPG230" s="44"/>
      <c r="OPH230" s="44"/>
      <c r="OPI230" s="44"/>
      <c r="OPJ230" s="44"/>
      <c r="OPK230" s="44"/>
      <c r="OPL230" s="44"/>
      <c r="OPM230" s="44"/>
      <c r="OPN230" s="44"/>
      <c r="OPO230" s="44"/>
      <c r="OPP230" s="44"/>
      <c r="OPQ230" s="44"/>
      <c r="OPR230" s="44"/>
      <c r="OPS230" s="44"/>
      <c r="OPT230" s="44"/>
      <c r="OPU230" s="44"/>
      <c r="OPV230" s="44"/>
      <c r="OPW230" s="44"/>
      <c r="OPX230" s="44"/>
      <c r="OPY230" s="44"/>
      <c r="OPZ230" s="44"/>
      <c r="OQA230" s="44"/>
      <c r="OQB230" s="44"/>
      <c r="OQC230" s="44"/>
      <c r="OQD230" s="44"/>
      <c r="OQE230" s="44"/>
      <c r="OQF230" s="44"/>
      <c r="OQG230" s="44"/>
      <c r="OQH230" s="44"/>
      <c r="OQI230" s="44"/>
      <c r="OQJ230" s="44"/>
      <c r="OQK230" s="44"/>
      <c r="OQL230" s="44"/>
      <c r="OQM230" s="44"/>
      <c r="OQN230" s="44"/>
      <c r="OQO230" s="44"/>
      <c r="OQP230" s="44"/>
      <c r="OQQ230" s="44"/>
      <c r="OQR230" s="44"/>
      <c r="OQS230" s="44"/>
      <c r="OQT230" s="44"/>
      <c r="OQU230" s="44"/>
      <c r="OQV230" s="44"/>
      <c r="OQW230" s="44"/>
      <c r="OQX230" s="44"/>
      <c r="OQY230" s="44"/>
      <c r="OQZ230" s="44"/>
      <c r="ORA230" s="44"/>
      <c r="ORB230" s="44"/>
      <c r="ORC230" s="44"/>
      <c r="ORD230" s="44"/>
      <c r="ORE230" s="44"/>
      <c r="ORF230" s="44"/>
      <c r="ORG230" s="44"/>
      <c r="ORH230" s="44"/>
      <c r="ORI230" s="44"/>
      <c r="ORJ230" s="44"/>
      <c r="ORK230" s="44"/>
      <c r="ORL230" s="44"/>
      <c r="ORM230" s="44"/>
      <c r="ORN230" s="44"/>
      <c r="ORO230" s="44"/>
      <c r="ORP230" s="44"/>
      <c r="ORQ230" s="44"/>
      <c r="ORR230" s="44"/>
      <c r="ORS230" s="44"/>
      <c r="ORT230" s="44"/>
      <c r="ORU230" s="44"/>
      <c r="ORV230" s="44"/>
      <c r="ORW230" s="44"/>
      <c r="ORX230" s="44"/>
      <c r="ORY230" s="44"/>
      <c r="ORZ230" s="44"/>
      <c r="OSA230" s="44"/>
      <c r="OSB230" s="44"/>
      <c r="OSC230" s="44"/>
      <c r="OSD230" s="44"/>
      <c r="OSE230" s="44"/>
      <c r="OSF230" s="44"/>
      <c r="OSG230" s="44"/>
      <c r="OSH230" s="44"/>
      <c r="OSI230" s="44"/>
      <c r="OSJ230" s="44"/>
      <c r="OSK230" s="44"/>
      <c r="OSL230" s="44"/>
      <c r="OSM230" s="44"/>
      <c r="OSN230" s="44"/>
      <c r="OSO230" s="44"/>
      <c r="OSP230" s="44"/>
      <c r="OSQ230" s="44"/>
      <c r="OSR230" s="44"/>
      <c r="OSS230" s="44"/>
      <c r="OST230" s="44"/>
      <c r="OSU230" s="44"/>
      <c r="OSV230" s="44"/>
      <c r="OSW230" s="44"/>
      <c r="OSX230" s="44"/>
      <c r="OSY230" s="44"/>
      <c r="OSZ230" s="44"/>
      <c r="OTA230" s="44"/>
      <c r="OTB230" s="44"/>
      <c r="OTC230" s="44"/>
      <c r="OTD230" s="44"/>
      <c r="OTE230" s="44"/>
      <c r="OTF230" s="44"/>
      <c r="OTG230" s="44"/>
      <c r="OTH230" s="44"/>
      <c r="OTI230" s="44"/>
      <c r="OTJ230" s="44"/>
      <c r="OTK230" s="44"/>
      <c r="OTL230" s="44"/>
      <c r="OTM230" s="44"/>
      <c r="OTN230" s="44"/>
      <c r="OTO230" s="44"/>
      <c r="OTP230" s="44"/>
      <c r="OTQ230" s="44"/>
      <c r="OTR230" s="44"/>
      <c r="OTS230" s="44"/>
      <c r="OTT230" s="44"/>
      <c r="OTU230" s="44"/>
      <c r="OTV230" s="44"/>
      <c r="OTW230" s="44"/>
      <c r="OTX230" s="44"/>
      <c r="OTY230" s="44"/>
      <c r="OTZ230" s="44"/>
      <c r="OUA230" s="44"/>
      <c r="OUB230" s="44"/>
      <c r="OUC230" s="44"/>
      <c r="OUD230" s="44"/>
      <c r="OUE230" s="44"/>
      <c r="OUF230" s="44"/>
      <c r="OUG230" s="44"/>
      <c r="OUH230" s="44"/>
      <c r="OUI230" s="44"/>
      <c r="OUJ230" s="44"/>
      <c r="OUK230" s="44"/>
      <c r="OUL230" s="44"/>
      <c r="OUM230" s="44"/>
      <c r="OUN230" s="44"/>
      <c r="OUO230" s="44"/>
      <c r="OUP230" s="44"/>
      <c r="OUQ230" s="44"/>
      <c r="OUR230" s="44"/>
      <c r="OUS230" s="44"/>
      <c r="OUT230" s="44"/>
      <c r="OUU230" s="44"/>
      <c r="OUV230" s="44"/>
      <c r="OUW230" s="44"/>
      <c r="OUX230" s="44"/>
      <c r="OUY230" s="44"/>
      <c r="OUZ230" s="44"/>
      <c r="OVA230" s="44"/>
      <c r="OVB230" s="44"/>
      <c r="OVC230" s="44"/>
      <c r="OVD230" s="44"/>
      <c r="OVE230" s="44"/>
      <c r="OVF230" s="44"/>
      <c r="OVG230" s="44"/>
      <c r="OVH230" s="44"/>
      <c r="OVI230" s="44"/>
      <c r="OVJ230" s="44"/>
      <c r="OVK230" s="44"/>
      <c r="OVL230" s="44"/>
      <c r="OVM230" s="44"/>
      <c r="OVN230" s="44"/>
      <c r="OVO230" s="44"/>
      <c r="OVP230" s="44"/>
      <c r="OVQ230" s="44"/>
      <c r="OVR230" s="44"/>
      <c r="OVS230" s="44"/>
      <c r="OVT230" s="44"/>
      <c r="OVU230" s="44"/>
      <c r="OVV230" s="44"/>
      <c r="OVW230" s="44"/>
      <c r="OVX230" s="44"/>
      <c r="OVY230" s="44"/>
      <c r="OVZ230" s="44"/>
      <c r="OWA230" s="44"/>
      <c r="OWB230" s="44"/>
      <c r="OWC230" s="44"/>
      <c r="OWD230" s="44"/>
      <c r="OWE230" s="44"/>
      <c r="OWF230" s="44"/>
      <c r="OWG230" s="44"/>
      <c r="OWH230" s="44"/>
      <c r="OWI230" s="44"/>
      <c r="OWJ230" s="44"/>
      <c r="OWK230" s="44"/>
      <c r="OWL230" s="44"/>
      <c r="OWM230" s="44"/>
      <c r="OWN230" s="44"/>
      <c r="OWO230" s="44"/>
      <c r="OWP230" s="44"/>
      <c r="OWQ230" s="44"/>
      <c r="OWR230" s="44"/>
      <c r="OWS230" s="44"/>
      <c r="OWT230" s="44"/>
      <c r="OWU230" s="44"/>
      <c r="OWV230" s="44"/>
      <c r="OWW230" s="44"/>
      <c r="OWX230" s="44"/>
      <c r="OWY230" s="44"/>
      <c r="OWZ230" s="44"/>
      <c r="OXA230" s="44"/>
      <c r="OXB230" s="44"/>
      <c r="OXC230" s="44"/>
      <c r="OXD230" s="44"/>
      <c r="OXE230" s="44"/>
      <c r="OXF230" s="44"/>
      <c r="OXG230" s="44"/>
      <c r="OXH230" s="44"/>
      <c r="OXI230" s="44"/>
      <c r="OXJ230" s="44"/>
      <c r="OXK230" s="44"/>
      <c r="OXL230" s="44"/>
      <c r="OXM230" s="44"/>
      <c r="OXN230" s="44"/>
      <c r="OXO230" s="44"/>
      <c r="OXP230" s="44"/>
      <c r="OXQ230" s="44"/>
      <c r="OXR230" s="44"/>
      <c r="OXS230" s="44"/>
      <c r="OXT230" s="44"/>
      <c r="OXU230" s="44"/>
      <c r="OXV230" s="44"/>
      <c r="OXW230" s="44"/>
      <c r="OXX230" s="44"/>
      <c r="OXY230" s="44"/>
      <c r="OXZ230" s="44"/>
      <c r="OYA230" s="44"/>
      <c r="OYB230" s="44"/>
      <c r="OYC230" s="44"/>
      <c r="OYD230" s="44"/>
      <c r="OYE230" s="44"/>
      <c r="OYF230" s="44"/>
      <c r="OYG230" s="44"/>
      <c r="OYH230" s="44"/>
      <c r="OYI230" s="44"/>
      <c r="OYJ230" s="44"/>
      <c r="OYK230" s="44"/>
      <c r="OYL230" s="44"/>
      <c r="OYM230" s="44"/>
      <c r="OYN230" s="44"/>
      <c r="OYO230" s="44"/>
      <c r="OYP230" s="44"/>
      <c r="OYQ230" s="44"/>
      <c r="OYR230" s="44"/>
      <c r="OYS230" s="44"/>
      <c r="OYT230" s="44"/>
      <c r="OYU230" s="44"/>
      <c r="OYV230" s="44"/>
      <c r="OYW230" s="44"/>
      <c r="OYX230" s="44"/>
      <c r="OYY230" s="44"/>
      <c r="OYZ230" s="44"/>
      <c r="OZA230" s="44"/>
      <c r="OZB230" s="44"/>
      <c r="OZC230" s="44"/>
      <c r="OZD230" s="44"/>
      <c r="OZE230" s="44"/>
      <c r="OZF230" s="44"/>
      <c r="OZG230" s="44"/>
      <c r="OZH230" s="44"/>
      <c r="OZI230" s="44"/>
      <c r="OZJ230" s="44"/>
      <c r="OZK230" s="44"/>
      <c r="OZL230" s="44"/>
      <c r="OZM230" s="44"/>
      <c r="OZN230" s="44"/>
      <c r="OZO230" s="44"/>
      <c r="OZP230" s="44"/>
      <c r="OZQ230" s="44"/>
      <c r="OZR230" s="44"/>
      <c r="OZS230" s="44"/>
      <c r="OZT230" s="44"/>
      <c r="OZU230" s="44"/>
      <c r="OZV230" s="44"/>
      <c r="OZW230" s="44"/>
      <c r="OZX230" s="44"/>
      <c r="OZY230" s="44"/>
      <c r="OZZ230" s="44"/>
      <c r="PAA230" s="44"/>
      <c r="PAB230" s="44"/>
      <c r="PAC230" s="44"/>
      <c r="PAD230" s="44"/>
      <c r="PAE230" s="44"/>
      <c r="PAF230" s="44"/>
      <c r="PAG230" s="44"/>
      <c r="PAH230" s="44"/>
      <c r="PAI230" s="44"/>
      <c r="PAJ230" s="44"/>
      <c r="PAK230" s="44"/>
      <c r="PAL230" s="44"/>
      <c r="PAM230" s="44"/>
      <c r="PAN230" s="44"/>
      <c r="PAO230" s="44"/>
      <c r="PAP230" s="44"/>
      <c r="PAQ230" s="44"/>
      <c r="PAR230" s="44"/>
      <c r="PAS230" s="44"/>
      <c r="PAT230" s="44"/>
      <c r="PAU230" s="44"/>
      <c r="PAV230" s="44"/>
      <c r="PAW230" s="44"/>
      <c r="PAX230" s="44"/>
      <c r="PAY230" s="44"/>
      <c r="PAZ230" s="44"/>
      <c r="PBA230" s="44"/>
      <c r="PBB230" s="44"/>
      <c r="PBC230" s="44"/>
      <c r="PBD230" s="44"/>
      <c r="PBE230" s="44"/>
      <c r="PBF230" s="44"/>
      <c r="PBG230" s="44"/>
      <c r="PBH230" s="44"/>
      <c r="PBI230" s="44"/>
      <c r="PBJ230" s="44"/>
      <c r="PBK230" s="44"/>
      <c r="PBL230" s="44"/>
      <c r="PBM230" s="44"/>
      <c r="PBN230" s="44"/>
      <c r="PBO230" s="44"/>
      <c r="PBP230" s="44"/>
      <c r="PBQ230" s="44"/>
      <c r="PBR230" s="44"/>
      <c r="PBS230" s="44"/>
      <c r="PBT230" s="44"/>
      <c r="PBU230" s="44"/>
      <c r="PBV230" s="44"/>
      <c r="PBW230" s="44"/>
      <c r="PBX230" s="44"/>
      <c r="PBY230" s="44"/>
      <c r="PBZ230" s="44"/>
      <c r="PCA230" s="44"/>
      <c r="PCB230" s="44"/>
      <c r="PCC230" s="44"/>
      <c r="PCD230" s="44"/>
      <c r="PCE230" s="44"/>
      <c r="PCF230" s="44"/>
      <c r="PCG230" s="44"/>
      <c r="PCH230" s="44"/>
      <c r="PCI230" s="44"/>
      <c r="PCJ230" s="44"/>
      <c r="PCK230" s="44"/>
      <c r="PCL230" s="44"/>
      <c r="PCM230" s="44"/>
      <c r="PCN230" s="44"/>
      <c r="PCO230" s="44"/>
      <c r="PCP230" s="44"/>
      <c r="PCQ230" s="44"/>
      <c r="PCR230" s="44"/>
      <c r="PCS230" s="44"/>
      <c r="PCT230" s="44"/>
      <c r="PCU230" s="44"/>
      <c r="PCV230" s="44"/>
      <c r="PCW230" s="44"/>
      <c r="PCX230" s="44"/>
      <c r="PCY230" s="44"/>
      <c r="PCZ230" s="44"/>
      <c r="PDA230" s="44"/>
      <c r="PDB230" s="44"/>
      <c r="PDC230" s="44"/>
      <c r="PDD230" s="44"/>
      <c r="PDE230" s="44"/>
      <c r="PDF230" s="44"/>
      <c r="PDG230" s="44"/>
      <c r="PDH230" s="44"/>
      <c r="PDI230" s="44"/>
      <c r="PDJ230" s="44"/>
      <c r="PDK230" s="44"/>
      <c r="PDL230" s="44"/>
      <c r="PDM230" s="44"/>
      <c r="PDN230" s="44"/>
      <c r="PDO230" s="44"/>
      <c r="PDP230" s="44"/>
      <c r="PDQ230" s="44"/>
      <c r="PDR230" s="44"/>
      <c r="PDS230" s="44"/>
      <c r="PDT230" s="44"/>
      <c r="PDU230" s="44"/>
      <c r="PDV230" s="44"/>
      <c r="PDW230" s="44"/>
      <c r="PDX230" s="44"/>
      <c r="PDY230" s="44"/>
      <c r="PDZ230" s="44"/>
      <c r="PEA230" s="44"/>
      <c r="PEB230" s="44"/>
      <c r="PEC230" s="44"/>
      <c r="PED230" s="44"/>
      <c r="PEE230" s="44"/>
      <c r="PEF230" s="44"/>
      <c r="PEG230" s="44"/>
      <c r="PEH230" s="44"/>
      <c r="PEI230" s="44"/>
      <c r="PEJ230" s="44"/>
      <c r="PEK230" s="44"/>
      <c r="PEL230" s="44"/>
      <c r="PEM230" s="44"/>
      <c r="PEN230" s="44"/>
      <c r="PEO230" s="44"/>
      <c r="PEP230" s="44"/>
      <c r="PEQ230" s="44"/>
      <c r="PER230" s="44"/>
      <c r="PES230" s="44"/>
      <c r="PET230" s="44"/>
      <c r="PEU230" s="44"/>
      <c r="PEV230" s="44"/>
      <c r="PEW230" s="44"/>
      <c r="PEX230" s="44"/>
      <c r="PEY230" s="44"/>
      <c r="PEZ230" s="44"/>
      <c r="PFA230" s="44"/>
      <c r="PFB230" s="44"/>
      <c r="PFC230" s="44"/>
      <c r="PFD230" s="44"/>
      <c r="PFE230" s="44"/>
      <c r="PFF230" s="44"/>
      <c r="PFG230" s="44"/>
      <c r="PFH230" s="44"/>
      <c r="PFI230" s="44"/>
      <c r="PFJ230" s="44"/>
      <c r="PFK230" s="44"/>
      <c r="PFL230" s="44"/>
      <c r="PFM230" s="44"/>
      <c r="PFN230" s="44"/>
      <c r="PFO230" s="44"/>
      <c r="PFP230" s="44"/>
      <c r="PFQ230" s="44"/>
      <c r="PFR230" s="44"/>
      <c r="PFS230" s="44"/>
      <c r="PFT230" s="44"/>
      <c r="PFU230" s="44"/>
      <c r="PFV230" s="44"/>
      <c r="PFW230" s="44"/>
      <c r="PFX230" s="44"/>
      <c r="PFY230" s="44"/>
      <c r="PFZ230" s="44"/>
      <c r="PGA230" s="44"/>
      <c r="PGB230" s="44"/>
      <c r="PGC230" s="44"/>
      <c r="PGD230" s="44"/>
      <c r="PGE230" s="44"/>
      <c r="PGF230" s="44"/>
      <c r="PGG230" s="44"/>
      <c r="PGH230" s="44"/>
      <c r="PGI230" s="44"/>
      <c r="PGJ230" s="44"/>
      <c r="PGK230" s="44"/>
      <c r="PGL230" s="44"/>
      <c r="PGM230" s="44"/>
      <c r="PGN230" s="44"/>
      <c r="PGO230" s="44"/>
      <c r="PGP230" s="44"/>
      <c r="PGQ230" s="44"/>
      <c r="PGR230" s="44"/>
      <c r="PGS230" s="44"/>
      <c r="PGT230" s="44"/>
      <c r="PGU230" s="44"/>
      <c r="PGV230" s="44"/>
      <c r="PGW230" s="44"/>
      <c r="PGX230" s="44"/>
      <c r="PGY230" s="44"/>
      <c r="PGZ230" s="44"/>
      <c r="PHA230" s="44"/>
      <c r="PHB230" s="44"/>
      <c r="PHC230" s="44"/>
      <c r="PHD230" s="44"/>
      <c r="PHE230" s="44"/>
      <c r="PHF230" s="44"/>
      <c r="PHG230" s="44"/>
      <c r="PHH230" s="44"/>
      <c r="PHI230" s="44"/>
      <c r="PHJ230" s="44"/>
      <c r="PHK230" s="44"/>
      <c r="PHL230" s="44"/>
      <c r="PHM230" s="44"/>
      <c r="PHN230" s="44"/>
      <c r="PHO230" s="44"/>
      <c r="PHP230" s="44"/>
      <c r="PHQ230" s="44"/>
      <c r="PHR230" s="44"/>
      <c r="PHS230" s="44"/>
      <c r="PHT230" s="44"/>
      <c r="PHU230" s="44"/>
      <c r="PHV230" s="44"/>
      <c r="PHW230" s="44"/>
      <c r="PHX230" s="44"/>
      <c r="PHY230" s="44"/>
      <c r="PHZ230" s="44"/>
      <c r="PIA230" s="44"/>
      <c r="PIB230" s="44"/>
      <c r="PIC230" s="44"/>
      <c r="PID230" s="44"/>
      <c r="PIE230" s="44"/>
      <c r="PIF230" s="44"/>
      <c r="PIG230" s="44"/>
      <c r="PIH230" s="44"/>
      <c r="PII230" s="44"/>
      <c r="PIJ230" s="44"/>
      <c r="PIK230" s="44"/>
      <c r="PIL230" s="44"/>
      <c r="PIM230" s="44"/>
      <c r="PIN230" s="44"/>
      <c r="PIO230" s="44"/>
      <c r="PIP230" s="44"/>
      <c r="PIQ230" s="44"/>
      <c r="PIR230" s="44"/>
      <c r="PIS230" s="44"/>
      <c r="PIT230" s="44"/>
      <c r="PIU230" s="44"/>
      <c r="PIV230" s="44"/>
      <c r="PIW230" s="44"/>
      <c r="PIX230" s="44"/>
      <c r="PIY230" s="44"/>
      <c r="PIZ230" s="44"/>
      <c r="PJA230" s="44"/>
      <c r="PJB230" s="44"/>
      <c r="PJC230" s="44"/>
      <c r="PJD230" s="44"/>
      <c r="PJE230" s="44"/>
      <c r="PJF230" s="44"/>
      <c r="PJG230" s="44"/>
      <c r="PJH230" s="44"/>
      <c r="PJI230" s="44"/>
      <c r="PJJ230" s="44"/>
      <c r="PJK230" s="44"/>
      <c r="PJL230" s="44"/>
      <c r="PJM230" s="44"/>
      <c r="PJN230" s="44"/>
      <c r="PJO230" s="44"/>
      <c r="PJP230" s="44"/>
      <c r="PJQ230" s="44"/>
      <c r="PJR230" s="44"/>
      <c r="PJS230" s="44"/>
      <c r="PJT230" s="44"/>
      <c r="PJU230" s="44"/>
      <c r="PJV230" s="44"/>
      <c r="PJW230" s="44"/>
      <c r="PJX230" s="44"/>
      <c r="PJY230" s="44"/>
      <c r="PJZ230" s="44"/>
      <c r="PKA230" s="44"/>
      <c r="PKB230" s="44"/>
      <c r="PKC230" s="44"/>
      <c r="PKD230" s="44"/>
      <c r="PKE230" s="44"/>
      <c r="PKF230" s="44"/>
      <c r="PKG230" s="44"/>
      <c r="PKH230" s="44"/>
      <c r="PKI230" s="44"/>
      <c r="PKJ230" s="44"/>
      <c r="PKK230" s="44"/>
      <c r="PKL230" s="44"/>
      <c r="PKM230" s="44"/>
      <c r="PKN230" s="44"/>
      <c r="PKO230" s="44"/>
      <c r="PKP230" s="44"/>
      <c r="PKQ230" s="44"/>
      <c r="PKR230" s="44"/>
      <c r="PKS230" s="44"/>
      <c r="PKT230" s="44"/>
      <c r="PKU230" s="44"/>
      <c r="PKV230" s="44"/>
      <c r="PKW230" s="44"/>
      <c r="PKX230" s="44"/>
      <c r="PKY230" s="44"/>
      <c r="PKZ230" s="44"/>
      <c r="PLA230" s="44"/>
      <c r="PLB230" s="44"/>
      <c r="PLC230" s="44"/>
      <c r="PLD230" s="44"/>
      <c r="PLE230" s="44"/>
      <c r="PLF230" s="44"/>
      <c r="PLG230" s="44"/>
      <c r="PLH230" s="44"/>
      <c r="PLI230" s="44"/>
      <c r="PLJ230" s="44"/>
      <c r="PLK230" s="44"/>
      <c r="PLL230" s="44"/>
      <c r="PLM230" s="44"/>
      <c r="PLN230" s="44"/>
      <c r="PLO230" s="44"/>
      <c r="PLP230" s="44"/>
      <c r="PLQ230" s="44"/>
      <c r="PLR230" s="44"/>
      <c r="PLS230" s="44"/>
      <c r="PLT230" s="44"/>
      <c r="PLU230" s="44"/>
      <c r="PLV230" s="44"/>
      <c r="PLW230" s="44"/>
      <c r="PLX230" s="44"/>
      <c r="PLY230" s="44"/>
      <c r="PLZ230" s="44"/>
      <c r="PMA230" s="44"/>
      <c r="PMB230" s="44"/>
      <c r="PMC230" s="44"/>
      <c r="PMD230" s="44"/>
      <c r="PME230" s="44"/>
      <c r="PMF230" s="44"/>
      <c r="PMG230" s="44"/>
      <c r="PMH230" s="44"/>
      <c r="PMI230" s="44"/>
      <c r="PMJ230" s="44"/>
      <c r="PMK230" s="44"/>
      <c r="PML230" s="44"/>
      <c r="PMM230" s="44"/>
      <c r="PMN230" s="44"/>
      <c r="PMO230" s="44"/>
      <c r="PMP230" s="44"/>
      <c r="PMQ230" s="44"/>
      <c r="PMR230" s="44"/>
      <c r="PMS230" s="44"/>
      <c r="PMT230" s="44"/>
      <c r="PMU230" s="44"/>
      <c r="PMV230" s="44"/>
      <c r="PMW230" s="44"/>
      <c r="PMX230" s="44"/>
      <c r="PMY230" s="44"/>
      <c r="PMZ230" s="44"/>
      <c r="PNA230" s="44"/>
      <c r="PNB230" s="44"/>
      <c r="PNC230" s="44"/>
      <c r="PND230" s="44"/>
      <c r="PNE230" s="44"/>
      <c r="PNF230" s="44"/>
      <c r="PNG230" s="44"/>
      <c r="PNH230" s="44"/>
      <c r="PNI230" s="44"/>
      <c r="PNJ230" s="44"/>
      <c r="PNK230" s="44"/>
      <c r="PNL230" s="44"/>
      <c r="PNM230" s="44"/>
      <c r="PNN230" s="44"/>
      <c r="PNO230" s="44"/>
      <c r="PNP230" s="44"/>
      <c r="PNQ230" s="44"/>
      <c r="PNR230" s="44"/>
      <c r="PNS230" s="44"/>
      <c r="PNT230" s="44"/>
      <c r="PNU230" s="44"/>
      <c r="PNV230" s="44"/>
      <c r="PNW230" s="44"/>
      <c r="PNX230" s="44"/>
      <c r="PNY230" s="44"/>
      <c r="PNZ230" s="44"/>
      <c r="POA230" s="44"/>
      <c r="POB230" s="44"/>
      <c r="POC230" s="44"/>
      <c r="POD230" s="44"/>
      <c r="POE230" s="44"/>
      <c r="POF230" s="44"/>
      <c r="POG230" s="44"/>
      <c r="POH230" s="44"/>
      <c r="POI230" s="44"/>
      <c r="POJ230" s="44"/>
      <c r="POK230" s="44"/>
      <c r="POL230" s="44"/>
      <c r="POM230" s="44"/>
      <c r="PON230" s="44"/>
      <c r="POO230" s="44"/>
      <c r="POP230" s="44"/>
      <c r="POQ230" s="44"/>
      <c r="POR230" s="44"/>
      <c r="POS230" s="44"/>
      <c r="POT230" s="44"/>
      <c r="POU230" s="44"/>
      <c r="POV230" s="44"/>
      <c r="POW230" s="44"/>
      <c r="POX230" s="44"/>
      <c r="POY230" s="44"/>
      <c r="POZ230" s="44"/>
      <c r="PPA230" s="44"/>
      <c r="PPB230" s="44"/>
      <c r="PPC230" s="44"/>
      <c r="PPD230" s="44"/>
      <c r="PPE230" s="44"/>
      <c r="PPF230" s="44"/>
      <c r="PPG230" s="44"/>
      <c r="PPH230" s="44"/>
      <c r="PPI230" s="44"/>
      <c r="PPJ230" s="44"/>
      <c r="PPK230" s="44"/>
      <c r="PPL230" s="44"/>
      <c r="PPM230" s="44"/>
      <c r="PPN230" s="44"/>
      <c r="PPO230" s="44"/>
      <c r="PPP230" s="44"/>
      <c r="PPQ230" s="44"/>
      <c r="PPR230" s="44"/>
      <c r="PPS230" s="44"/>
      <c r="PPT230" s="44"/>
      <c r="PPU230" s="44"/>
      <c r="PPV230" s="44"/>
      <c r="PPW230" s="44"/>
      <c r="PPX230" s="44"/>
      <c r="PPY230" s="44"/>
      <c r="PPZ230" s="44"/>
      <c r="PQA230" s="44"/>
      <c r="PQB230" s="44"/>
      <c r="PQC230" s="44"/>
      <c r="PQD230" s="44"/>
      <c r="PQE230" s="44"/>
      <c r="PQF230" s="44"/>
      <c r="PQG230" s="44"/>
      <c r="PQH230" s="44"/>
      <c r="PQI230" s="44"/>
      <c r="PQJ230" s="44"/>
      <c r="PQK230" s="44"/>
      <c r="PQL230" s="44"/>
      <c r="PQM230" s="44"/>
      <c r="PQN230" s="44"/>
      <c r="PQO230" s="44"/>
      <c r="PQP230" s="44"/>
      <c r="PQQ230" s="44"/>
      <c r="PQR230" s="44"/>
      <c r="PQS230" s="44"/>
      <c r="PQT230" s="44"/>
      <c r="PQU230" s="44"/>
      <c r="PQV230" s="44"/>
      <c r="PQW230" s="44"/>
      <c r="PQX230" s="44"/>
      <c r="PQY230" s="44"/>
      <c r="PQZ230" s="44"/>
      <c r="PRA230" s="44"/>
      <c r="PRB230" s="44"/>
      <c r="PRC230" s="44"/>
      <c r="PRD230" s="44"/>
      <c r="PRE230" s="44"/>
      <c r="PRF230" s="44"/>
      <c r="PRG230" s="44"/>
      <c r="PRH230" s="44"/>
      <c r="PRI230" s="44"/>
      <c r="PRJ230" s="44"/>
      <c r="PRK230" s="44"/>
      <c r="PRL230" s="44"/>
      <c r="PRM230" s="44"/>
      <c r="PRN230" s="44"/>
      <c r="PRO230" s="44"/>
      <c r="PRP230" s="44"/>
      <c r="PRQ230" s="44"/>
      <c r="PRR230" s="44"/>
      <c r="PRS230" s="44"/>
      <c r="PRT230" s="44"/>
      <c r="PRU230" s="44"/>
      <c r="PRV230" s="44"/>
      <c r="PRW230" s="44"/>
      <c r="PRX230" s="44"/>
      <c r="PRY230" s="44"/>
      <c r="PRZ230" s="44"/>
      <c r="PSA230" s="44"/>
      <c r="PSB230" s="44"/>
      <c r="PSC230" s="44"/>
      <c r="PSD230" s="44"/>
      <c r="PSE230" s="44"/>
      <c r="PSF230" s="44"/>
      <c r="PSG230" s="44"/>
      <c r="PSH230" s="44"/>
      <c r="PSI230" s="44"/>
      <c r="PSJ230" s="44"/>
      <c r="PSK230" s="44"/>
      <c r="PSL230" s="44"/>
      <c r="PSM230" s="44"/>
      <c r="PSN230" s="44"/>
      <c r="PSO230" s="44"/>
      <c r="PSP230" s="44"/>
      <c r="PSQ230" s="44"/>
      <c r="PSR230" s="44"/>
      <c r="PSS230" s="44"/>
      <c r="PST230" s="44"/>
      <c r="PSU230" s="44"/>
      <c r="PSV230" s="44"/>
      <c r="PSW230" s="44"/>
      <c r="PSX230" s="44"/>
      <c r="PSY230" s="44"/>
      <c r="PSZ230" s="44"/>
      <c r="PTA230" s="44"/>
      <c r="PTB230" s="44"/>
      <c r="PTC230" s="44"/>
      <c r="PTD230" s="44"/>
      <c r="PTE230" s="44"/>
      <c r="PTF230" s="44"/>
      <c r="PTG230" s="44"/>
      <c r="PTH230" s="44"/>
      <c r="PTI230" s="44"/>
      <c r="PTJ230" s="44"/>
      <c r="PTK230" s="44"/>
      <c r="PTL230" s="44"/>
      <c r="PTM230" s="44"/>
      <c r="PTN230" s="44"/>
      <c r="PTO230" s="44"/>
      <c r="PTP230" s="44"/>
      <c r="PTQ230" s="44"/>
      <c r="PTR230" s="44"/>
      <c r="PTS230" s="44"/>
      <c r="PTT230" s="44"/>
      <c r="PTU230" s="44"/>
      <c r="PTV230" s="44"/>
      <c r="PTW230" s="44"/>
      <c r="PTX230" s="44"/>
      <c r="PTY230" s="44"/>
      <c r="PTZ230" s="44"/>
      <c r="PUA230" s="44"/>
      <c r="PUB230" s="44"/>
      <c r="PUC230" s="44"/>
      <c r="PUD230" s="44"/>
      <c r="PUE230" s="44"/>
      <c r="PUF230" s="44"/>
      <c r="PUG230" s="44"/>
      <c r="PUH230" s="44"/>
      <c r="PUI230" s="44"/>
      <c r="PUJ230" s="44"/>
      <c r="PUK230" s="44"/>
      <c r="PUL230" s="44"/>
      <c r="PUM230" s="44"/>
      <c r="PUN230" s="44"/>
      <c r="PUO230" s="44"/>
      <c r="PUP230" s="44"/>
      <c r="PUQ230" s="44"/>
      <c r="PUR230" s="44"/>
      <c r="PUS230" s="44"/>
      <c r="PUT230" s="44"/>
      <c r="PUU230" s="44"/>
      <c r="PUV230" s="44"/>
      <c r="PUW230" s="44"/>
      <c r="PUX230" s="44"/>
      <c r="PUY230" s="44"/>
      <c r="PUZ230" s="44"/>
      <c r="PVA230" s="44"/>
      <c r="PVB230" s="44"/>
      <c r="PVC230" s="44"/>
      <c r="PVD230" s="44"/>
      <c r="PVE230" s="44"/>
      <c r="PVF230" s="44"/>
      <c r="PVG230" s="44"/>
      <c r="PVH230" s="44"/>
      <c r="PVI230" s="44"/>
      <c r="PVJ230" s="44"/>
      <c r="PVK230" s="44"/>
      <c r="PVL230" s="44"/>
      <c r="PVM230" s="44"/>
      <c r="PVN230" s="44"/>
      <c r="PVO230" s="44"/>
      <c r="PVP230" s="44"/>
      <c r="PVQ230" s="44"/>
      <c r="PVR230" s="44"/>
      <c r="PVS230" s="44"/>
      <c r="PVT230" s="44"/>
      <c r="PVU230" s="44"/>
      <c r="PVV230" s="44"/>
      <c r="PVW230" s="44"/>
      <c r="PVX230" s="44"/>
      <c r="PVY230" s="44"/>
      <c r="PVZ230" s="44"/>
      <c r="PWA230" s="44"/>
      <c r="PWB230" s="44"/>
      <c r="PWC230" s="44"/>
      <c r="PWD230" s="44"/>
      <c r="PWE230" s="44"/>
      <c r="PWF230" s="44"/>
      <c r="PWG230" s="44"/>
      <c r="PWH230" s="44"/>
      <c r="PWI230" s="44"/>
      <c r="PWJ230" s="44"/>
      <c r="PWK230" s="44"/>
      <c r="PWL230" s="44"/>
      <c r="PWM230" s="44"/>
      <c r="PWN230" s="44"/>
      <c r="PWO230" s="44"/>
      <c r="PWP230" s="44"/>
      <c r="PWQ230" s="44"/>
      <c r="PWR230" s="44"/>
      <c r="PWS230" s="44"/>
      <c r="PWT230" s="44"/>
      <c r="PWU230" s="44"/>
      <c r="PWV230" s="44"/>
      <c r="PWW230" s="44"/>
      <c r="PWX230" s="44"/>
      <c r="PWY230" s="44"/>
      <c r="PWZ230" s="44"/>
      <c r="PXA230" s="44"/>
      <c r="PXB230" s="44"/>
      <c r="PXC230" s="44"/>
      <c r="PXD230" s="44"/>
      <c r="PXE230" s="44"/>
      <c r="PXF230" s="44"/>
      <c r="PXG230" s="44"/>
      <c r="PXH230" s="44"/>
      <c r="PXI230" s="44"/>
      <c r="PXJ230" s="44"/>
      <c r="PXK230" s="44"/>
      <c r="PXL230" s="44"/>
      <c r="PXM230" s="44"/>
      <c r="PXN230" s="44"/>
      <c r="PXO230" s="44"/>
      <c r="PXP230" s="44"/>
      <c r="PXQ230" s="44"/>
      <c r="PXR230" s="44"/>
      <c r="PXS230" s="44"/>
      <c r="PXT230" s="44"/>
      <c r="PXU230" s="44"/>
      <c r="PXV230" s="44"/>
      <c r="PXW230" s="44"/>
      <c r="PXX230" s="44"/>
      <c r="PXY230" s="44"/>
      <c r="PXZ230" s="44"/>
      <c r="PYA230" s="44"/>
      <c r="PYB230" s="44"/>
      <c r="PYC230" s="44"/>
      <c r="PYD230" s="44"/>
      <c r="PYE230" s="44"/>
      <c r="PYF230" s="44"/>
      <c r="PYG230" s="44"/>
      <c r="PYH230" s="44"/>
      <c r="PYI230" s="44"/>
      <c r="PYJ230" s="44"/>
      <c r="PYK230" s="44"/>
      <c r="PYL230" s="44"/>
      <c r="PYM230" s="44"/>
      <c r="PYN230" s="44"/>
      <c r="PYO230" s="44"/>
      <c r="PYP230" s="44"/>
      <c r="PYQ230" s="44"/>
      <c r="PYR230" s="44"/>
      <c r="PYS230" s="44"/>
      <c r="PYT230" s="44"/>
      <c r="PYU230" s="44"/>
      <c r="PYV230" s="44"/>
      <c r="PYW230" s="44"/>
      <c r="PYX230" s="44"/>
      <c r="PYY230" s="44"/>
      <c r="PYZ230" s="44"/>
      <c r="PZA230" s="44"/>
      <c r="PZB230" s="44"/>
      <c r="PZC230" s="44"/>
      <c r="PZD230" s="44"/>
      <c r="PZE230" s="44"/>
      <c r="PZF230" s="44"/>
      <c r="PZG230" s="44"/>
      <c r="PZH230" s="44"/>
      <c r="PZI230" s="44"/>
      <c r="PZJ230" s="44"/>
      <c r="PZK230" s="44"/>
      <c r="PZL230" s="44"/>
      <c r="PZM230" s="44"/>
      <c r="PZN230" s="44"/>
      <c r="PZO230" s="44"/>
      <c r="PZP230" s="44"/>
      <c r="PZQ230" s="44"/>
      <c r="PZR230" s="44"/>
      <c r="PZS230" s="44"/>
      <c r="PZT230" s="44"/>
      <c r="PZU230" s="44"/>
      <c r="PZV230" s="44"/>
      <c r="PZW230" s="44"/>
      <c r="PZX230" s="44"/>
      <c r="PZY230" s="44"/>
      <c r="PZZ230" s="44"/>
      <c r="QAA230" s="44"/>
      <c r="QAB230" s="44"/>
      <c r="QAC230" s="44"/>
      <c r="QAD230" s="44"/>
      <c r="QAE230" s="44"/>
      <c r="QAF230" s="44"/>
      <c r="QAG230" s="44"/>
      <c r="QAH230" s="44"/>
      <c r="QAI230" s="44"/>
      <c r="QAJ230" s="44"/>
      <c r="QAK230" s="44"/>
      <c r="QAL230" s="44"/>
      <c r="QAM230" s="44"/>
      <c r="QAN230" s="44"/>
      <c r="QAO230" s="44"/>
      <c r="QAP230" s="44"/>
      <c r="QAQ230" s="44"/>
      <c r="QAR230" s="44"/>
      <c r="QAS230" s="44"/>
      <c r="QAT230" s="44"/>
      <c r="QAU230" s="44"/>
      <c r="QAV230" s="44"/>
      <c r="QAW230" s="44"/>
      <c r="QAX230" s="44"/>
      <c r="QAY230" s="44"/>
      <c r="QAZ230" s="44"/>
      <c r="QBA230" s="44"/>
      <c r="QBB230" s="44"/>
      <c r="QBC230" s="44"/>
      <c r="QBD230" s="44"/>
      <c r="QBE230" s="44"/>
      <c r="QBF230" s="44"/>
      <c r="QBG230" s="44"/>
      <c r="QBH230" s="44"/>
      <c r="QBI230" s="44"/>
      <c r="QBJ230" s="44"/>
      <c r="QBK230" s="44"/>
      <c r="QBL230" s="44"/>
      <c r="QBM230" s="44"/>
      <c r="QBN230" s="44"/>
      <c r="QBO230" s="44"/>
      <c r="QBP230" s="44"/>
      <c r="QBQ230" s="44"/>
      <c r="QBR230" s="44"/>
      <c r="QBS230" s="44"/>
      <c r="QBT230" s="44"/>
      <c r="QBU230" s="44"/>
      <c r="QBV230" s="44"/>
      <c r="QBW230" s="44"/>
      <c r="QBX230" s="44"/>
      <c r="QBY230" s="44"/>
      <c r="QBZ230" s="44"/>
      <c r="QCA230" s="44"/>
      <c r="QCB230" s="44"/>
      <c r="QCC230" s="44"/>
      <c r="QCD230" s="44"/>
      <c r="QCE230" s="44"/>
      <c r="QCF230" s="44"/>
      <c r="QCG230" s="44"/>
      <c r="QCH230" s="44"/>
      <c r="QCI230" s="44"/>
      <c r="QCJ230" s="44"/>
      <c r="QCK230" s="44"/>
      <c r="QCL230" s="44"/>
      <c r="QCM230" s="44"/>
      <c r="QCN230" s="44"/>
      <c r="QCO230" s="44"/>
      <c r="QCP230" s="44"/>
      <c r="QCQ230" s="44"/>
      <c r="QCR230" s="44"/>
      <c r="QCS230" s="44"/>
      <c r="QCT230" s="44"/>
      <c r="QCU230" s="44"/>
      <c r="QCV230" s="44"/>
      <c r="QCW230" s="44"/>
      <c r="QCX230" s="44"/>
      <c r="QCY230" s="44"/>
      <c r="QCZ230" s="44"/>
      <c r="QDA230" s="44"/>
      <c r="QDB230" s="44"/>
      <c r="QDC230" s="44"/>
      <c r="QDD230" s="44"/>
      <c r="QDE230" s="44"/>
      <c r="QDF230" s="44"/>
      <c r="QDG230" s="44"/>
      <c r="QDH230" s="44"/>
      <c r="QDI230" s="44"/>
      <c r="QDJ230" s="44"/>
      <c r="QDK230" s="44"/>
      <c r="QDL230" s="44"/>
      <c r="QDM230" s="44"/>
      <c r="QDN230" s="44"/>
      <c r="QDO230" s="44"/>
      <c r="QDP230" s="44"/>
      <c r="QDQ230" s="44"/>
      <c r="QDR230" s="44"/>
      <c r="QDS230" s="44"/>
      <c r="QDT230" s="44"/>
      <c r="QDU230" s="44"/>
      <c r="QDV230" s="44"/>
      <c r="QDW230" s="44"/>
      <c r="QDX230" s="44"/>
      <c r="QDY230" s="44"/>
      <c r="QDZ230" s="44"/>
      <c r="QEA230" s="44"/>
      <c r="QEB230" s="44"/>
      <c r="QEC230" s="44"/>
      <c r="QED230" s="44"/>
      <c r="QEE230" s="44"/>
      <c r="QEF230" s="44"/>
      <c r="QEG230" s="44"/>
      <c r="QEH230" s="44"/>
      <c r="QEI230" s="44"/>
      <c r="QEJ230" s="44"/>
      <c r="QEK230" s="44"/>
      <c r="QEL230" s="44"/>
      <c r="QEM230" s="44"/>
      <c r="QEN230" s="44"/>
      <c r="QEO230" s="44"/>
      <c r="QEP230" s="44"/>
      <c r="QEQ230" s="44"/>
      <c r="QER230" s="44"/>
      <c r="QES230" s="44"/>
      <c r="QET230" s="44"/>
      <c r="QEU230" s="44"/>
      <c r="QEV230" s="44"/>
      <c r="QEW230" s="44"/>
      <c r="QEX230" s="44"/>
      <c r="QEY230" s="44"/>
      <c r="QEZ230" s="44"/>
      <c r="QFA230" s="44"/>
      <c r="QFB230" s="44"/>
      <c r="QFC230" s="44"/>
      <c r="QFD230" s="44"/>
      <c r="QFE230" s="44"/>
      <c r="QFF230" s="44"/>
      <c r="QFG230" s="44"/>
      <c r="QFH230" s="44"/>
      <c r="QFI230" s="44"/>
      <c r="QFJ230" s="44"/>
      <c r="QFK230" s="44"/>
      <c r="QFL230" s="44"/>
      <c r="QFM230" s="44"/>
      <c r="QFN230" s="44"/>
      <c r="QFO230" s="44"/>
      <c r="QFP230" s="44"/>
      <c r="QFQ230" s="44"/>
      <c r="QFR230" s="44"/>
      <c r="QFS230" s="44"/>
      <c r="QFT230" s="44"/>
      <c r="QFU230" s="44"/>
      <c r="QFV230" s="44"/>
      <c r="QFW230" s="44"/>
      <c r="QFX230" s="44"/>
      <c r="QFY230" s="44"/>
      <c r="QFZ230" s="44"/>
      <c r="QGA230" s="44"/>
      <c r="QGB230" s="44"/>
      <c r="QGC230" s="44"/>
      <c r="QGD230" s="44"/>
      <c r="QGE230" s="44"/>
      <c r="QGF230" s="44"/>
      <c r="QGG230" s="44"/>
      <c r="QGH230" s="44"/>
      <c r="QGI230" s="44"/>
      <c r="QGJ230" s="44"/>
      <c r="QGK230" s="44"/>
      <c r="QGL230" s="44"/>
      <c r="QGM230" s="44"/>
      <c r="QGN230" s="44"/>
      <c r="QGO230" s="44"/>
      <c r="QGP230" s="44"/>
      <c r="QGQ230" s="44"/>
      <c r="QGR230" s="44"/>
      <c r="QGS230" s="44"/>
      <c r="QGT230" s="44"/>
      <c r="QGU230" s="44"/>
      <c r="QGV230" s="44"/>
      <c r="QGW230" s="44"/>
      <c r="QGX230" s="44"/>
      <c r="QGY230" s="44"/>
      <c r="QGZ230" s="44"/>
      <c r="QHA230" s="44"/>
      <c r="QHB230" s="44"/>
      <c r="QHC230" s="44"/>
      <c r="QHD230" s="44"/>
      <c r="QHE230" s="44"/>
      <c r="QHF230" s="44"/>
      <c r="QHG230" s="44"/>
      <c r="QHH230" s="44"/>
      <c r="QHI230" s="44"/>
      <c r="QHJ230" s="44"/>
      <c r="QHK230" s="44"/>
      <c r="QHL230" s="44"/>
      <c r="QHM230" s="44"/>
      <c r="QHN230" s="44"/>
      <c r="QHO230" s="44"/>
      <c r="QHP230" s="44"/>
      <c r="QHQ230" s="44"/>
      <c r="QHR230" s="44"/>
      <c r="QHS230" s="44"/>
      <c r="QHT230" s="44"/>
      <c r="QHU230" s="44"/>
      <c r="QHV230" s="44"/>
      <c r="QHW230" s="44"/>
      <c r="QHX230" s="44"/>
      <c r="QHY230" s="44"/>
      <c r="QHZ230" s="44"/>
      <c r="QIA230" s="44"/>
      <c r="QIB230" s="44"/>
      <c r="QIC230" s="44"/>
      <c r="QID230" s="44"/>
      <c r="QIE230" s="44"/>
      <c r="QIF230" s="44"/>
      <c r="QIG230" s="44"/>
      <c r="QIH230" s="44"/>
      <c r="QII230" s="44"/>
      <c r="QIJ230" s="44"/>
      <c r="QIK230" s="44"/>
      <c r="QIL230" s="44"/>
      <c r="QIM230" s="44"/>
      <c r="QIN230" s="44"/>
      <c r="QIO230" s="44"/>
      <c r="QIP230" s="44"/>
      <c r="QIQ230" s="44"/>
      <c r="QIR230" s="44"/>
      <c r="QIS230" s="44"/>
      <c r="QIT230" s="44"/>
      <c r="QIU230" s="44"/>
      <c r="QIV230" s="44"/>
      <c r="QIW230" s="44"/>
      <c r="QIX230" s="44"/>
      <c r="QIY230" s="44"/>
      <c r="QIZ230" s="44"/>
      <c r="QJA230" s="44"/>
      <c r="QJB230" s="44"/>
      <c r="QJC230" s="44"/>
      <c r="QJD230" s="44"/>
      <c r="QJE230" s="44"/>
      <c r="QJF230" s="44"/>
      <c r="QJG230" s="44"/>
      <c r="QJH230" s="44"/>
      <c r="QJI230" s="44"/>
      <c r="QJJ230" s="44"/>
      <c r="QJK230" s="44"/>
      <c r="QJL230" s="44"/>
      <c r="QJM230" s="44"/>
      <c r="QJN230" s="44"/>
      <c r="QJO230" s="44"/>
      <c r="QJP230" s="44"/>
      <c r="QJQ230" s="44"/>
      <c r="QJR230" s="44"/>
      <c r="QJS230" s="44"/>
      <c r="QJT230" s="44"/>
      <c r="QJU230" s="44"/>
      <c r="QJV230" s="44"/>
      <c r="QJW230" s="44"/>
      <c r="QJX230" s="44"/>
      <c r="QJY230" s="44"/>
      <c r="QJZ230" s="44"/>
      <c r="QKA230" s="44"/>
      <c r="QKB230" s="44"/>
      <c r="QKC230" s="44"/>
      <c r="QKD230" s="44"/>
      <c r="QKE230" s="44"/>
      <c r="QKF230" s="44"/>
      <c r="QKG230" s="44"/>
      <c r="QKH230" s="44"/>
      <c r="QKI230" s="44"/>
      <c r="QKJ230" s="44"/>
      <c r="QKK230" s="44"/>
      <c r="QKL230" s="44"/>
      <c r="QKM230" s="44"/>
      <c r="QKN230" s="44"/>
      <c r="QKO230" s="44"/>
      <c r="QKP230" s="44"/>
      <c r="QKQ230" s="44"/>
      <c r="QKR230" s="44"/>
      <c r="QKS230" s="44"/>
      <c r="QKT230" s="44"/>
      <c r="QKU230" s="44"/>
      <c r="QKV230" s="44"/>
      <c r="QKW230" s="44"/>
      <c r="QKX230" s="44"/>
      <c r="QKY230" s="44"/>
      <c r="QKZ230" s="44"/>
      <c r="QLA230" s="44"/>
      <c r="QLB230" s="44"/>
      <c r="QLC230" s="44"/>
      <c r="QLD230" s="44"/>
      <c r="QLE230" s="44"/>
      <c r="QLF230" s="44"/>
      <c r="QLG230" s="44"/>
      <c r="QLH230" s="44"/>
      <c r="QLI230" s="44"/>
      <c r="QLJ230" s="44"/>
      <c r="QLK230" s="44"/>
      <c r="QLL230" s="44"/>
      <c r="QLM230" s="44"/>
      <c r="QLN230" s="44"/>
      <c r="QLO230" s="44"/>
      <c r="QLP230" s="44"/>
      <c r="QLQ230" s="44"/>
      <c r="QLR230" s="44"/>
      <c r="QLS230" s="44"/>
      <c r="QLT230" s="44"/>
      <c r="QLU230" s="44"/>
      <c r="QLV230" s="44"/>
      <c r="QLW230" s="44"/>
      <c r="QLX230" s="44"/>
      <c r="QLY230" s="44"/>
      <c r="QLZ230" s="44"/>
      <c r="QMA230" s="44"/>
      <c r="QMB230" s="44"/>
      <c r="QMC230" s="44"/>
      <c r="QMD230" s="44"/>
      <c r="QME230" s="44"/>
      <c r="QMF230" s="44"/>
      <c r="QMG230" s="44"/>
      <c r="QMH230" s="44"/>
      <c r="QMI230" s="44"/>
      <c r="QMJ230" s="44"/>
      <c r="QMK230" s="44"/>
      <c r="QML230" s="44"/>
      <c r="QMM230" s="44"/>
      <c r="QMN230" s="44"/>
      <c r="QMO230" s="44"/>
      <c r="QMP230" s="44"/>
      <c r="QMQ230" s="44"/>
      <c r="QMR230" s="44"/>
      <c r="QMS230" s="44"/>
      <c r="QMT230" s="44"/>
      <c r="QMU230" s="44"/>
      <c r="QMV230" s="44"/>
      <c r="QMW230" s="44"/>
      <c r="QMX230" s="44"/>
      <c r="QMY230" s="44"/>
      <c r="QMZ230" s="44"/>
      <c r="QNA230" s="44"/>
      <c r="QNB230" s="44"/>
      <c r="QNC230" s="44"/>
      <c r="QND230" s="44"/>
      <c r="QNE230" s="44"/>
      <c r="QNF230" s="44"/>
      <c r="QNG230" s="44"/>
      <c r="QNH230" s="44"/>
      <c r="QNI230" s="44"/>
      <c r="QNJ230" s="44"/>
      <c r="QNK230" s="44"/>
      <c r="QNL230" s="44"/>
      <c r="QNM230" s="44"/>
      <c r="QNN230" s="44"/>
      <c r="QNO230" s="44"/>
      <c r="QNP230" s="44"/>
      <c r="QNQ230" s="44"/>
      <c r="QNR230" s="44"/>
      <c r="QNS230" s="44"/>
      <c r="QNT230" s="44"/>
      <c r="QNU230" s="44"/>
      <c r="QNV230" s="44"/>
      <c r="QNW230" s="44"/>
      <c r="QNX230" s="44"/>
      <c r="QNY230" s="44"/>
      <c r="QNZ230" s="44"/>
      <c r="QOA230" s="44"/>
      <c r="QOB230" s="44"/>
      <c r="QOC230" s="44"/>
      <c r="QOD230" s="44"/>
      <c r="QOE230" s="44"/>
      <c r="QOF230" s="44"/>
      <c r="QOG230" s="44"/>
      <c r="QOH230" s="44"/>
      <c r="QOI230" s="44"/>
      <c r="QOJ230" s="44"/>
      <c r="QOK230" s="44"/>
      <c r="QOL230" s="44"/>
      <c r="QOM230" s="44"/>
      <c r="QON230" s="44"/>
      <c r="QOO230" s="44"/>
      <c r="QOP230" s="44"/>
      <c r="QOQ230" s="44"/>
      <c r="QOR230" s="44"/>
      <c r="QOS230" s="44"/>
      <c r="QOT230" s="44"/>
      <c r="QOU230" s="44"/>
      <c r="QOV230" s="44"/>
      <c r="QOW230" s="44"/>
      <c r="QOX230" s="44"/>
      <c r="QOY230" s="44"/>
      <c r="QOZ230" s="44"/>
      <c r="QPA230" s="44"/>
      <c r="QPB230" s="44"/>
      <c r="QPC230" s="44"/>
      <c r="QPD230" s="44"/>
      <c r="QPE230" s="44"/>
      <c r="QPF230" s="44"/>
      <c r="QPG230" s="44"/>
      <c r="QPH230" s="44"/>
      <c r="QPI230" s="44"/>
      <c r="QPJ230" s="44"/>
      <c r="QPK230" s="44"/>
      <c r="QPL230" s="44"/>
      <c r="QPM230" s="44"/>
      <c r="QPN230" s="44"/>
      <c r="QPO230" s="44"/>
      <c r="QPP230" s="44"/>
      <c r="QPQ230" s="44"/>
      <c r="QPR230" s="44"/>
      <c r="QPS230" s="44"/>
      <c r="QPT230" s="44"/>
      <c r="QPU230" s="44"/>
      <c r="QPV230" s="44"/>
      <c r="QPW230" s="44"/>
      <c r="QPX230" s="44"/>
      <c r="QPY230" s="44"/>
      <c r="QPZ230" s="44"/>
      <c r="QQA230" s="44"/>
      <c r="QQB230" s="44"/>
      <c r="QQC230" s="44"/>
      <c r="QQD230" s="44"/>
      <c r="QQE230" s="44"/>
      <c r="QQF230" s="44"/>
      <c r="QQG230" s="44"/>
      <c r="QQH230" s="44"/>
      <c r="QQI230" s="44"/>
      <c r="QQJ230" s="44"/>
      <c r="QQK230" s="44"/>
      <c r="QQL230" s="44"/>
      <c r="QQM230" s="44"/>
      <c r="QQN230" s="44"/>
      <c r="QQO230" s="44"/>
      <c r="QQP230" s="44"/>
      <c r="QQQ230" s="44"/>
      <c r="QQR230" s="44"/>
      <c r="QQS230" s="44"/>
      <c r="QQT230" s="44"/>
      <c r="QQU230" s="44"/>
      <c r="QQV230" s="44"/>
      <c r="QQW230" s="44"/>
      <c r="QQX230" s="44"/>
      <c r="QQY230" s="44"/>
      <c r="QQZ230" s="44"/>
      <c r="QRA230" s="44"/>
      <c r="QRB230" s="44"/>
      <c r="QRC230" s="44"/>
      <c r="QRD230" s="44"/>
      <c r="QRE230" s="44"/>
      <c r="QRF230" s="44"/>
      <c r="QRG230" s="44"/>
      <c r="QRH230" s="44"/>
      <c r="QRI230" s="44"/>
      <c r="QRJ230" s="44"/>
      <c r="QRK230" s="44"/>
      <c r="QRL230" s="44"/>
      <c r="QRM230" s="44"/>
      <c r="QRN230" s="44"/>
      <c r="QRO230" s="44"/>
      <c r="QRP230" s="44"/>
      <c r="QRQ230" s="44"/>
      <c r="QRR230" s="44"/>
      <c r="QRS230" s="44"/>
      <c r="QRT230" s="44"/>
      <c r="QRU230" s="44"/>
      <c r="QRV230" s="44"/>
      <c r="QRW230" s="44"/>
      <c r="QRX230" s="44"/>
      <c r="QRY230" s="44"/>
      <c r="QRZ230" s="44"/>
      <c r="QSA230" s="44"/>
      <c r="QSB230" s="44"/>
      <c r="QSC230" s="44"/>
      <c r="QSD230" s="44"/>
      <c r="QSE230" s="44"/>
      <c r="QSF230" s="44"/>
      <c r="QSG230" s="44"/>
      <c r="QSH230" s="44"/>
      <c r="QSI230" s="44"/>
      <c r="QSJ230" s="44"/>
      <c r="QSK230" s="44"/>
      <c r="QSL230" s="44"/>
      <c r="QSM230" s="44"/>
      <c r="QSN230" s="44"/>
      <c r="QSO230" s="44"/>
      <c r="QSP230" s="44"/>
      <c r="QSQ230" s="44"/>
      <c r="QSR230" s="44"/>
      <c r="QSS230" s="44"/>
      <c r="QST230" s="44"/>
      <c r="QSU230" s="44"/>
      <c r="QSV230" s="44"/>
      <c r="QSW230" s="44"/>
      <c r="QSX230" s="44"/>
      <c r="QSY230" s="44"/>
      <c r="QSZ230" s="44"/>
      <c r="QTA230" s="44"/>
      <c r="QTB230" s="44"/>
      <c r="QTC230" s="44"/>
      <c r="QTD230" s="44"/>
      <c r="QTE230" s="44"/>
      <c r="QTF230" s="44"/>
      <c r="QTG230" s="44"/>
      <c r="QTH230" s="44"/>
      <c r="QTI230" s="44"/>
      <c r="QTJ230" s="44"/>
      <c r="QTK230" s="44"/>
      <c r="QTL230" s="44"/>
      <c r="QTM230" s="44"/>
      <c r="QTN230" s="44"/>
      <c r="QTO230" s="44"/>
      <c r="QTP230" s="44"/>
      <c r="QTQ230" s="44"/>
      <c r="QTR230" s="44"/>
      <c r="QTS230" s="44"/>
      <c r="QTT230" s="44"/>
      <c r="QTU230" s="44"/>
      <c r="QTV230" s="44"/>
      <c r="QTW230" s="44"/>
      <c r="QTX230" s="44"/>
      <c r="QTY230" s="44"/>
      <c r="QTZ230" s="44"/>
      <c r="QUA230" s="44"/>
      <c r="QUB230" s="44"/>
      <c r="QUC230" s="44"/>
      <c r="QUD230" s="44"/>
      <c r="QUE230" s="44"/>
      <c r="QUF230" s="44"/>
      <c r="QUG230" s="44"/>
      <c r="QUH230" s="44"/>
      <c r="QUI230" s="44"/>
      <c r="QUJ230" s="44"/>
      <c r="QUK230" s="44"/>
      <c r="QUL230" s="44"/>
      <c r="QUM230" s="44"/>
      <c r="QUN230" s="44"/>
      <c r="QUO230" s="44"/>
      <c r="QUP230" s="44"/>
      <c r="QUQ230" s="44"/>
      <c r="QUR230" s="44"/>
      <c r="QUS230" s="44"/>
      <c r="QUT230" s="44"/>
      <c r="QUU230" s="44"/>
      <c r="QUV230" s="44"/>
      <c r="QUW230" s="44"/>
      <c r="QUX230" s="44"/>
      <c r="QUY230" s="44"/>
      <c r="QUZ230" s="44"/>
      <c r="QVA230" s="44"/>
      <c r="QVB230" s="44"/>
      <c r="QVC230" s="44"/>
      <c r="QVD230" s="44"/>
      <c r="QVE230" s="44"/>
      <c r="QVF230" s="44"/>
      <c r="QVG230" s="44"/>
      <c r="QVH230" s="44"/>
      <c r="QVI230" s="44"/>
      <c r="QVJ230" s="44"/>
      <c r="QVK230" s="44"/>
      <c r="QVL230" s="44"/>
      <c r="QVM230" s="44"/>
      <c r="QVN230" s="44"/>
      <c r="QVO230" s="44"/>
      <c r="QVP230" s="44"/>
      <c r="QVQ230" s="44"/>
      <c r="QVR230" s="44"/>
      <c r="QVS230" s="44"/>
      <c r="QVT230" s="44"/>
      <c r="QVU230" s="44"/>
      <c r="QVV230" s="44"/>
      <c r="QVW230" s="44"/>
      <c r="QVX230" s="44"/>
      <c r="QVY230" s="44"/>
      <c r="QVZ230" s="44"/>
      <c r="QWA230" s="44"/>
      <c r="QWB230" s="44"/>
      <c r="QWC230" s="44"/>
      <c r="QWD230" s="44"/>
      <c r="QWE230" s="44"/>
      <c r="QWF230" s="44"/>
      <c r="QWG230" s="44"/>
      <c r="QWH230" s="44"/>
      <c r="QWI230" s="44"/>
      <c r="QWJ230" s="44"/>
      <c r="QWK230" s="44"/>
      <c r="QWL230" s="44"/>
      <c r="QWM230" s="44"/>
      <c r="QWN230" s="44"/>
      <c r="QWO230" s="44"/>
      <c r="QWP230" s="44"/>
      <c r="QWQ230" s="44"/>
      <c r="QWR230" s="44"/>
      <c r="QWS230" s="44"/>
      <c r="QWT230" s="44"/>
      <c r="QWU230" s="44"/>
      <c r="QWV230" s="44"/>
      <c r="QWW230" s="44"/>
      <c r="QWX230" s="44"/>
      <c r="QWY230" s="44"/>
      <c r="QWZ230" s="44"/>
      <c r="QXA230" s="44"/>
      <c r="QXB230" s="44"/>
      <c r="QXC230" s="44"/>
      <c r="QXD230" s="44"/>
      <c r="QXE230" s="44"/>
      <c r="QXF230" s="44"/>
      <c r="QXG230" s="44"/>
      <c r="QXH230" s="44"/>
      <c r="QXI230" s="44"/>
      <c r="QXJ230" s="44"/>
      <c r="QXK230" s="44"/>
      <c r="QXL230" s="44"/>
      <c r="QXM230" s="44"/>
      <c r="QXN230" s="44"/>
      <c r="QXO230" s="44"/>
      <c r="QXP230" s="44"/>
      <c r="QXQ230" s="44"/>
      <c r="QXR230" s="44"/>
      <c r="QXS230" s="44"/>
      <c r="QXT230" s="44"/>
      <c r="QXU230" s="44"/>
      <c r="QXV230" s="44"/>
      <c r="QXW230" s="44"/>
      <c r="QXX230" s="44"/>
      <c r="QXY230" s="44"/>
      <c r="QXZ230" s="44"/>
      <c r="QYA230" s="44"/>
      <c r="QYB230" s="44"/>
      <c r="QYC230" s="44"/>
      <c r="QYD230" s="44"/>
      <c r="QYE230" s="44"/>
      <c r="QYF230" s="44"/>
      <c r="QYG230" s="44"/>
      <c r="QYH230" s="44"/>
      <c r="QYI230" s="44"/>
      <c r="QYJ230" s="44"/>
      <c r="QYK230" s="44"/>
      <c r="QYL230" s="44"/>
      <c r="QYM230" s="44"/>
      <c r="QYN230" s="44"/>
      <c r="QYO230" s="44"/>
      <c r="QYP230" s="44"/>
      <c r="QYQ230" s="44"/>
      <c r="QYR230" s="44"/>
      <c r="QYS230" s="44"/>
      <c r="QYT230" s="44"/>
      <c r="QYU230" s="44"/>
      <c r="QYV230" s="44"/>
      <c r="QYW230" s="44"/>
      <c r="QYX230" s="44"/>
      <c r="QYY230" s="44"/>
      <c r="QYZ230" s="44"/>
      <c r="QZA230" s="44"/>
      <c r="QZB230" s="44"/>
      <c r="QZC230" s="44"/>
      <c r="QZD230" s="44"/>
      <c r="QZE230" s="44"/>
      <c r="QZF230" s="44"/>
      <c r="QZG230" s="44"/>
      <c r="QZH230" s="44"/>
      <c r="QZI230" s="44"/>
      <c r="QZJ230" s="44"/>
      <c r="QZK230" s="44"/>
      <c r="QZL230" s="44"/>
      <c r="QZM230" s="44"/>
      <c r="QZN230" s="44"/>
      <c r="QZO230" s="44"/>
      <c r="QZP230" s="44"/>
      <c r="QZQ230" s="44"/>
      <c r="QZR230" s="44"/>
      <c r="QZS230" s="44"/>
      <c r="QZT230" s="44"/>
      <c r="QZU230" s="44"/>
      <c r="QZV230" s="44"/>
      <c r="QZW230" s="44"/>
      <c r="QZX230" s="44"/>
      <c r="QZY230" s="44"/>
      <c r="QZZ230" s="44"/>
      <c r="RAA230" s="44"/>
      <c r="RAB230" s="44"/>
      <c r="RAC230" s="44"/>
      <c r="RAD230" s="44"/>
      <c r="RAE230" s="44"/>
      <c r="RAF230" s="44"/>
      <c r="RAG230" s="44"/>
      <c r="RAH230" s="44"/>
      <c r="RAI230" s="44"/>
      <c r="RAJ230" s="44"/>
      <c r="RAK230" s="44"/>
      <c r="RAL230" s="44"/>
      <c r="RAM230" s="44"/>
      <c r="RAN230" s="44"/>
      <c r="RAO230" s="44"/>
      <c r="RAP230" s="44"/>
      <c r="RAQ230" s="44"/>
      <c r="RAR230" s="44"/>
      <c r="RAS230" s="44"/>
      <c r="RAT230" s="44"/>
      <c r="RAU230" s="44"/>
      <c r="RAV230" s="44"/>
      <c r="RAW230" s="44"/>
      <c r="RAX230" s="44"/>
      <c r="RAY230" s="44"/>
      <c r="RAZ230" s="44"/>
      <c r="RBA230" s="44"/>
      <c r="RBB230" s="44"/>
      <c r="RBC230" s="44"/>
      <c r="RBD230" s="44"/>
      <c r="RBE230" s="44"/>
      <c r="RBF230" s="44"/>
      <c r="RBG230" s="44"/>
      <c r="RBH230" s="44"/>
      <c r="RBI230" s="44"/>
      <c r="RBJ230" s="44"/>
      <c r="RBK230" s="44"/>
      <c r="RBL230" s="44"/>
      <c r="RBM230" s="44"/>
      <c r="RBN230" s="44"/>
      <c r="RBO230" s="44"/>
      <c r="RBP230" s="44"/>
      <c r="RBQ230" s="44"/>
      <c r="RBR230" s="44"/>
      <c r="RBS230" s="44"/>
      <c r="RBT230" s="44"/>
      <c r="RBU230" s="44"/>
      <c r="RBV230" s="44"/>
      <c r="RBW230" s="44"/>
      <c r="RBX230" s="44"/>
      <c r="RBY230" s="44"/>
      <c r="RBZ230" s="44"/>
      <c r="RCA230" s="44"/>
      <c r="RCB230" s="44"/>
      <c r="RCC230" s="44"/>
      <c r="RCD230" s="44"/>
      <c r="RCE230" s="44"/>
      <c r="RCF230" s="44"/>
      <c r="RCG230" s="44"/>
      <c r="RCH230" s="44"/>
      <c r="RCI230" s="44"/>
      <c r="RCJ230" s="44"/>
      <c r="RCK230" s="44"/>
      <c r="RCL230" s="44"/>
      <c r="RCM230" s="44"/>
      <c r="RCN230" s="44"/>
      <c r="RCO230" s="44"/>
      <c r="RCP230" s="44"/>
      <c r="RCQ230" s="44"/>
      <c r="RCR230" s="44"/>
      <c r="RCS230" s="44"/>
      <c r="RCT230" s="44"/>
      <c r="RCU230" s="44"/>
      <c r="RCV230" s="44"/>
      <c r="RCW230" s="44"/>
      <c r="RCX230" s="44"/>
      <c r="RCY230" s="44"/>
      <c r="RCZ230" s="44"/>
      <c r="RDA230" s="44"/>
      <c r="RDB230" s="44"/>
      <c r="RDC230" s="44"/>
      <c r="RDD230" s="44"/>
      <c r="RDE230" s="44"/>
      <c r="RDF230" s="44"/>
      <c r="RDG230" s="44"/>
      <c r="RDH230" s="44"/>
      <c r="RDI230" s="44"/>
      <c r="RDJ230" s="44"/>
      <c r="RDK230" s="44"/>
      <c r="RDL230" s="44"/>
      <c r="RDM230" s="44"/>
      <c r="RDN230" s="44"/>
      <c r="RDO230" s="44"/>
      <c r="RDP230" s="44"/>
      <c r="RDQ230" s="44"/>
      <c r="RDR230" s="44"/>
      <c r="RDS230" s="44"/>
      <c r="RDT230" s="44"/>
      <c r="RDU230" s="44"/>
      <c r="RDV230" s="44"/>
      <c r="RDW230" s="44"/>
      <c r="RDX230" s="44"/>
      <c r="RDY230" s="44"/>
      <c r="RDZ230" s="44"/>
      <c r="REA230" s="44"/>
      <c r="REB230" s="44"/>
      <c r="REC230" s="44"/>
      <c r="RED230" s="44"/>
      <c r="REE230" s="44"/>
      <c r="REF230" s="44"/>
      <c r="REG230" s="44"/>
      <c r="REH230" s="44"/>
      <c r="REI230" s="44"/>
      <c r="REJ230" s="44"/>
      <c r="REK230" s="44"/>
      <c r="REL230" s="44"/>
      <c r="REM230" s="44"/>
      <c r="REN230" s="44"/>
      <c r="REO230" s="44"/>
      <c r="REP230" s="44"/>
      <c r="REQ230" s="44"/>
      <c r="RER230" s="44"/>
      <c r="RES230" s="44"/>
      <c r="RET230" s="44"/>
      <c r="REU230" s="44"/>
      <c r="REV230" s="44"/>
      <c r="REW230" s="44"/>
      <c r="REX230" s="44"/>
      <c r="REY230" s="44"/>
      <c r="REZ230" s="44"/>
      <c r="RFA230" s="44"/>
      <c r="RFB230" s="44"/>
      <c r="RFC230" s="44"/>
      <c r="RFD230" s="44"/>
      <c r="RFE230" s="44"/>
      <c r="RFF230" s="44"/>
      <c r="RFG230" s="44"/>
      <c r="RFH230" s="44"/>
      <c r="RFI230" s="44"/>
      <c r="RFJ230" s="44"/>
      <c r="RFK230" s="44"/>
      <c r="RFL230" s="44"/>
      <c r="RFM230" s="44"/>
      <c r="RFN230" s="44"/>
      <c r="RFO230" s="44"/>
      <c r="RFP230" s="44"/>
      <c r="RFQ230" s="44"/>
      <c r="RFR230" s="44"/>
      <c r="RFS230" s="44"/>
      <c r="RFT230" s="44"/>
      <c r="RFU230" s="44"/>
      <c r="RFV230" s="44"/>
      <c r="RFW230" s="44"/>
      <c r="RFX230" s="44"/>
      <c r="RFY230" s="44"/>
      <c r="RFZ230" s="44"/>
      <c r="RGA230" s="44"/>
      <c r="RGB230" s="44"/>
      <c r="RGC230" s="44"/>
      <c r="RGD230" s="44"/>
      <c r="RGE230" s="44"/>
      <c r="RGF230" s="44"/>
      <c r="RGG230" s="44"/>
      <c r="RGH230" s="44"/>
      <c r="RGI230" s="44"/>
      <c r="RGJ230" s="44"/>
      <c r="RGK230" s="44"/>
      <c r="RGL230" s="44"/>
      <c r="RGM230" s="44"/>
      <c r="RGN230" s="44"/>
      <c r="RGO230" s="44"/>
      <c r="RGP230" s="44"/>
      <c r="RGQ230" s="44"/>
      <c r="RGR230" s="44"/>
      <c r="RGS230" s="44"/>
      <c r="RGT230" s="44"/>
      <c r="RGU230" s="44"/>
      <c r="RGV230" s="44"/>
      <c r="RGW230" s="44"/>
      <c r="RGX230" s="44"/>
      <c r="RGY230" s="44"/>
      <c r="RGZ230" s="44"/>
      <c r="RHA230" s="44"/>
      <c r="RHB230" s="44"/>
      <c r="RHC230" s="44"/>
      <c r="RHD230" s="44"/>
      <c r="RHE230" s="44"/>
      <c r="RHF230" s="44"/>
      <c r="RHG230" s="44"/>
      <c r="RHH230" s="44"/>
      <c r="RHI230" s="44"/>
      <c r="RHJ230" s="44"/>
      <c r="RHK230" s="44"/>
      <c r="RHL230" s="44"/>
      <c r="RHM230" s="44"/>
      <c r="RHN230" s="44"/>
      <c r="RHO230" s="44"/>
      <c r="RHP230" s="44"/>
      <c r="RHQ230" s="44"/>
      <c r="RHR230" s="44"/>
      <c r="RHS230" s="44"/>
      <c r="RHT230" s="44"/>
      <c r="RHU230" s="44"/>
      <c r="RHV230" s="44"/>
      <c r="RHW230" s="44"/>
      <c r="RHX230" s="44"/>
      <c r="RHY230" s="44"/>
      <c r="RHZ230" s="44"/>
      <c r="RIA230" s="44"/>
      <c r="RIB230" s="44"/>
      <c r="RIC230" s="44"/>
      <c r="RID230" s="44"/>
      <c r="RIE230" s="44"/>
      <c r="RIF230" s="44"/>
      <c r="RIG230" s="44"/>
      <c r="RIH230" s="44"/>
      <c r="RII230" s="44"/>
      <c r="RIJ230" s="44"/>
      <c r="RIK230" s="44"/>
      <c r="RIL230" s="44"/>
      <c r="RIM230" s="44"/>
      <c r="RIN230" s="44"/>
      <c r="RIO230" s="44"/>
      <c r="RIP230" s="44"/>
      <c r="RIQ230" s="44"/>
      <c r="RIR230" s="44"/>
      <c r="RIS230" s="44"/>
      <c r="RIT230" s="44"/>
      <c r="RIU230" s="44"/>
      <c r="RIV230" s="44"/>
      <c r="RIW230" s="44"/>
      <c r="RIX230" s="44"/>
      <c r="RIY230" s="44"/>
      <c r="RIZ230" s="44"/>
      <c r="RJA230" s="44"/>
      <c r="RJB230" s="44"/>
      <c r="RJC230" s="44"/>
      <c r="RJD230" s="44"/>
      <c r="RJE230" s="44"/>
      <c r="RJF230" s="44"/>
      <c r="RJG230" s="44"/>
      <c r="RJH230" s="44"/>
      <c r="RJI230" s="44"/>
      <c r="RJJ230" s="44"/>
      <c r="RJK230" s="44"/>
      <c r="RJL230" s="44"/>
      <c r="RJM230" s="44"/>
      <c r="RJN230" s="44"/>
      <c r="RJO230" s="44"/>
      <c r="RJP230" s="44"/>
      <c r="RJQ230" s="44"/>
      <c r="RJR230" s="44"/>
      <c r="RJS230" s="44"/>
      <c r="RJT230" s="44"/>
      <c r="RJU230" s="44"/>
      <c r="RJV230" s="44"/>
      <c r="RJW230" s="44"/>
      <c r="RJX230" s="44"/>
      <c r="RJY230" s="44"/>
      <c r="RJZ230" s="44"/>
      <c r="RKA230" s="44"/>
      <c r="RKB230" s="44"/>
      <c r="RKC230" s="44"/>
      <c r="RKD230" s="44"/>
      <c r="RKE230" s="44"/>
      <c r="RKF230" s="44"/>
      <c r="RKG230" s="44"/>
      <c r="RKH230" s="44"/>
      <c r="RKI230" s="44"/>
      <c r="RKJ230" s="44"/>
      <c r="RKK230" s="44"/>
      <c r="RKL230" s="44"/>
      <c r="RKM230" s="44"/>
      <c r="RKN230" s="44"/>
      <c r="RKO230" s="44"/>
      <c r="RKP230" s="44"/>
      <c r="RKQ230" s="44"/>
      <c r="RKR230" s="44"/>
      <c r="RKS230" s="44"/>
      <c r="RKT230" s="44"/>
      <c r="RKU230" s="44"/>
      <c r="RKV230" s="44"/>
      <c r="RKW230" s="44"/>
      <c r="RKX230" s="44"/>
      <c r="RKY230" s="44"/>
      <c r="RKZ230" s="44"/>
      <c r="RLA230" s="44"/>
      <c r="RLB230" s="44"/>
      <c r="RLC230" s="44"/>
      <c r="RLD230" s="44"/>
      <c r="RLE230" s="44"/>
      <c r="RLF230" s="44"/>
      <c r="RLG230" s="44"/>
      <c r="RLH230" s="44"/>
      <c r="RLI230" s="44"/>
      <c r="RLJ230" s="44"/>
      <c r="RLK230" s="44"/>
      <c r="RLL230" s="44"/>
      <c r="RLM230" s="44"/>
      <c r="RLN230" s="44"/>
      <c r="RLO230" s="44"/>
      <c r="RLP230" s="44"/>
      <c r="RLQ230" s="44"/>
      <c r="RLR230" s="44"/>
      <c r="RLS230" s="44"/>
      <c r="RLT230" s="44"/>
      <c r="RLU230" s="44"/>
      <c r="RLV230" s="44"/>
      <c r="RLW230" s="44"/>
      <c r="RLX230" s="44"/>
      <c r="RLY230" s="44"/>
      <c r="RLZ230" s="44"/>
      <c r="RMA230" s="44"/>
      <c r="RMB230" s="44"/>
      <c r="RMC230" s="44"/>
      <c r="RMD230" s="44"/>
      <c r="RME230" s="44"/>
      <c r="RMF230" s="44"/>
      <c r="RMG230" s="44"/>
      <c r="RMH230" s="44"/>
      <c r="RMI230" s="44"/>
      <c r="RMJ230" s="44"/>
      <c r="RMK230" s="44"/>
      <c r="RML230" s="44"/>
      <c r="RMM230" s="44"/>
      <c r="RMN230" s="44"/>
      <c r="RMO230" s="44"/>
      <c r="RMP230" s="44"/>
      <c r="RMQ230" s="44"/>
      <c r="RMR230" s="44"/>
      <c r="RMS230" s="44"/>
      <c r="RMT230" s="44"/>
      <c r="RMU230" s="44"/>
      <c r="RMV230" s="44"/>
      <c r="RMW230" s="44"/>
      <c r="RMX230" s="44"/>
      <c r="RMY230" s="44"/>
      <c r="RMZ230" s="44"/>
      <c r="RNA230" s="44"/>
      <c r="RNB230" s="44"/>
      <c r="RNC230" s="44"/>
      <c r="RND230" s="44"/>
      <c r="RNE230" s="44"/>
      <c r="RNF230" s="44"/>
      <c r="RNG230" s="44"/>
      <c r="RNH230" s="44"/>
      <c r="RNI230" s="44"/>
      <c r="RNJ230" s="44"/>
      <c r="RNK230" s="44"/>
      <c r="RNL230" s="44"/>
      <c r="RNM230" s="44"/>
      <c r="RNN230" s="44"/>
      <c r="RNO230" s="44"/>
      <c r="RNP230" s="44"/>
      <c r="RNQ230" s="44"/>
      <c r="RNR230" s="44"/>
      <c r="RNS230" s="44"/>
      <c r="RNT230" s="44"/>
      <c r="RNU230" s="44"/>
      <c r="RNV230" s="44"/>
      <c r="RNW230" s="44"/>
      <c r="RNX230" s="44"/>
      <c r="RNY230" s="44"/>
      <c r="RNZ230" s="44"/>
      <c r="ROA230" s="44"/>
      <c r="ROB230" s="44"/>
      <c r="ROC230" s="44"/>
      <c r="ROD230" s="44"/>
      <c r="ROE230" s="44"/>
      <c r="ROF230" s="44"/>
      <c r="ROG230" s="44"/>
      <c r="ROH230" s="44"/>
      <c r="ROI230" s="44"/>
      <c r="ROJ230" s="44"/>
      <c r="ROK230" s="44"/>
      <c r="ROL230" s="44"/>
      <c r="ROM230" s="44"/>
      <c r="RON230" s="44"/>
      <c r="ROO230" s="44"/>
      <c r="ROP230" s="44"/>
      <c r="ROQ230" s="44"/>
      <c r="ROR230" s="44"/>
      <c r="ROS230" s="44"/>
      <c r="ROT230" s="44"/>
      <c r="ROU230" s="44"/>
      <c r="ROV230" s="44"/>
      <c r="ROW230" s="44"/>
      <c r="ROX230" s="44"/>
      <c r="ROY230" s="44"/>
      <c r="ROZ230" s="44"/>
      <c r="RPA230" s="44"/>
      <c r="RPB230" s="44"/>
      <c r="RPC230" s="44"/>
      <c r="RPD230" s="44"/>
      <c r="RPE230" s="44"/>
      <c r="RPF230" s="44"/>
      <c r="RPG230" s="44"/>
      <c r="RPH230" s="44"/>
      <c r="RPI230" s="44"/>
      <c r="RPJ230" s="44"/>
      <c r="RPK230" s="44"/>
      <c r="RPL230" s="44"/>
      <c r="RPM230" s="44"/>
      <c r="RPN230" s="44"/>
      <c r="RPO230" s="44"/>
      <c r="RPP230" s="44"/>
      <c r="RPQ230" s="44"/>
      <c r="RPR230" s="44"/>
      <c r="RPS230" s="44"/>
      <c r="RPT230" s="44"/>
      <c r="RPU230" s="44"/>
      <c r="RPV230" s="44"/>
      <c r="RPW230" s="44"/>
      <c r="RPX230" s="44"/>
      <c r="RPY230" s="44"/>
      <c r="RPZ230" s="44"/>
      <c r="RQA230" s="44"/>
      <c r="RQB230" s="44"/>
      <c r="RQC230" s="44"/>
      <c r="RQD230" s="44"/>
      <c r="RQE230" s="44"/>
      <c r="RQF230" s="44"/>
      <c r="RQG230" s="44"/>
      <c r="RQH230" s="44"/>
      <c r="RQI230" s="44"/>
      <c r="RQJ230" s="44"/>
      <c r="RQK230" s="44"/>
      <c r="RQL230" s="44"/>
      <c r="RQM230" s="44"/>
      <c r="RQN230" s="44"/>
      <c r="RQO230" s="44"/>
      <c r="RQP230" s="44"/>
      <c r="RQQ230" s="44"/>
      <c r="RQR230" s="44"/>
      <c r="RQS230" s="44"/>
      <c r="RQT230" s="44"/>
      <c r="RQU230" s="44"/>
      <c r="RQV230" s="44"/>
      <c r="RQW230" s="44"/>
      <c r="RQX230" s="44"/>
      <c r="RQY230" s="44"/>
      <c r="RQZ230" s="44"/>
      <c r="RRA230" s="44"/>
      <c r="RRB230" s="44"/>
      <c r="RRC230" s="44"/>
      <c r="RRD230" s="44"/>
      <c r="RRE230" s="44"/>
      <c r="RRF230" s="44"/>
      <c r="RRG230" s="44"/>
      <c r="RRH230" s="44"/>
      <c r="RRI230" s="44"/>
      <c r="RRJ230" s="44"/>
      <c r="RRK230" s="44"/>
      <c r="RRL230" s="44"/>
      <c r="RRM230" s="44"/>
      <c r="RRN230" s="44"/>
      <c r="RRO230" s="44"/>
      <c r="RRP230" s="44"/>
      <c r="RRQ230" s="44"/>
      <c r="RRR230" s="44"/>
      <c r="RRS230" s="44"/>
      <c r="RRT230" s="44"/>
      <c r="RRU230" s="44"/>
      <c r="RRV230" s="44"/>
      <c r="RRW230" s="44"/>
      <c r="RRX230" s="44"/>
      <c r="RRY230" s="44"/>
      <c r="RRZ230" s="44"/>
      <c r="RSA230" s="44"/>
      <c r="RSB230" s="44"/>
      <c r="RSC230" s="44"/>
      <c r="RSD230" s="44"/>
      <c r="RSE230" s="44"/>
      <c r="RSF230" s="44"/>
      <c r="RSG230" s="44"/>
      <c r="RSH230" s="44"/>
      <c r="RSI230" s="44"/>
      <c r="RSJ230" s="44"/>
      <c r="RSK230" s="44"/>
      <c r="RSL230" s="44"/>
      <c r="RSM230" s="44"/>
      <c r="RSN230" s="44"/>
      <c r="RSO230" s="44"/>
      <c r="RSP230" s="44"/>
      <c r="RSQ230" s="44"/>
      <c r="RSR230" s="44"/>
      <c r="RSS230" s="44"/>
      <c r="RST230" s="44"/>
      <c r="RSU230" s="44"/>
      <c r="RSV230" s="44"/>
      <c r="RSW230" s="44"/>
      <c r="RSX230" s="44"/>
      <c r="RSY230" s="44"/>
      <c r="RSZ230" s="44"/>
      <c r="RTA230" s="44"/>
      <c r="RTB230" s="44"/>
      <c r="RTC230" s="44"/>
      <c r="RTD230" s="44"/>
      <c r="RTE230" s="44"/>
      <c r="RTF230" s="44"/>
      <c r="RTG230" s="44"/>
      <c r="RTH230" s="44"/>
      <c r="RTI230" s="44"/>
      <c r="RTJ230" s="44"/>
      <c r="RTK230" s="44"/>
      <c r="RTL230" s="44"/>
      <c r="RTM230" s="44"/>
      <c r="RTN230" s="44"/>
      <c r="RTO230" s="44"/>
      <c r="RTP230" s="44"/>
      <c r="RTQ230" s="44"/>
      <c r="RTR230" s="44"/>
      <c r="RTS230" s="44"/>
      <c r="RTT230" s="44"/>
      <c r="RTU230" s="44"/>
      <c r="RTV230" s="44"/>
      <c r="RTW230" s="44"/>
      <c r="RTX230" s="44"/>
      <c r="RTY230" s="44"/>
      <c r="RTZ230" s="44"/>
      <c r="RUA230" s="44"/>
      <c r="RUB230" s="44"/>
      <c r="RUC230" s="44"/>
      <c r="RUD230" s="44"/>
      <c r="RUE230" s="44"/>
      <c r="RUF230" s="44"/>
      <c r="RUG230" s="44"/>
      <c r="RUH230" s="44"/>
      <c r="RUI230" s="44"/>
      <c r="RUJ230" s="44"/>
      <c r="RUK230" s="44"/>
      <c r="RUL230" s="44"/>
      <c r="RUM230" s="44"/>
      <c r="RUN230" s="44"/>
      <c r="RUO230" s="44"/>
      <c r="RUP230" s="44"/>
      <c r="RUQ230" s="44"/>
      <c r="RUR230" s="44"/>
      <c r="RUS230" s="44"/>
      <c r="RUT230" s="44"/>
      <c r="RUU230" s="44"/>
      <c r="RUV230" s="44"/>
      <c r="RUW230" s="44"/>
      <c r="RUX230" s="44"/>
      <c r="RUY230" s="44"/>
      <c r="RUZ230" s="44"/>
      <c r="RVA230" s="44"/>
      <c r="RVB230" s="44"/>
      <c r="RVC230" s="44"/>
      <c r="RVD230" s="44"/>
      <c r="RVE230" s="44"/>
      <c r="RVF230" s="44"/>
      <c r="RVG230" s="44"/>
      <c r="RVH230" s="44"/>
      <c r="RVI230" s="44"/>
      <c r="RVJ230" s="44"/>
      <c r="RVK230" s="44"/>
      <c r="RVL230" s="44"/>
      <c r="RVM230" s="44"/>
      <c r="RVN230" s="44"/>
      <c r="RVO230" s="44"/>
      <c r="RVP230" s="44"/>
      <c r="RVQ230" s="44"/>
      <c r="RVR230" s="44"/>
      <c r="RVS230" s="44"/>
      <c r="RVT230" s="44"/>
      <c r="RVU230" s="44"/>
      <c r="RVV230" s="44"/>
      <c r="RVW230" s="44"/>
      <c r="RVX230" s="44"/>
      <c r="RVY230" s="44"/>
      <c r="RVZ230" s="44"/>
      <c r="RWA230" s="44"/>
      <c r="RWB230" s="44"/>
      <c r="RWC230" s="44"/>
      <c r="RWD230" s="44"/>
      <c r="RWE230" s="44"/>
      <c r="RWF230" s="44"/>
      <c r="RWG230" s="44"/>
      <c r="RWH230" s="44"/>
      <c r="RWI230" s="44"/>
      <c r="RWJ230" s="44"/>
      <c r="RWK230" s="44"/>
      <c r="RWL230" s="44"/>
      <c r="RWM230" s="44"/>
      <c r="RWN230" s="44"/>
      <c r="RWO230" s="44"/>
      <c r="RWP230" s="44"/>
      <c r="RWQ230" s="44"/>
      <c r="RWR230" s="44"/>
      <c r="RWS230" s="44"/>
      <c r="RWT230" s="44"/>
      <c r="RWU230" s="44"/>
      <c r="RWV230" s="44"/>
      <c r="RWW230" s="44"/>
      <c r="RWX230" s="44"/>
      <c r="RWY230" s="44"/>
      <c r="RWZ230" s="44"/>
      <c r="RXA230" s="44"/>
      <c r="RXB230" s="44"/>
      <c r="RXC230" s="44"/>
      <c r="RXD230" s="44"/>
      <c r="RXE230" s="44"/>
      <c r="RXF230" s="44"/>
      <c r="RXG230" s="44"/>
      <c r="RXH230" s="44"/>
      <c r="RXI230" s="44"/>
      <c r="RXJ230" s="44"/>
      <c r="RXK230" s="44"/>
      <c r="RXL230" s="44"/>
      <c r="RXM230" s="44"/>
      <c r="RXN230" s="44"/>
      <c r="RXO230" s="44"/>
      <c r="RXP230" s="44"/>
      <c r="RXQ230" s="44"/>
      <c r="RXR230" s="44"/>
      <c r="RXS230" s="44"/>
      <c r="RXT230" s="44"/>
      <c r="RXU230" s="44"/>
      <c r="RXV230" s="44"/>
      <c r="RXW230" s="44"/>
      <c r="RXX230" s="44"/>
      <c r="RXY230" s="44"/>
      <c r="RXZ230" s="44"/>
      <c r="RYA230" s="44"/>
      <c r="RYB230" s="44"/>
      <c r="RYC230" s="44"/>
      <c r="RYD230" s="44"/>
      <c r="RYE230" s="44"/>
      <c r="RYF230" s="44"/>
      <c r="RYG230" s="44"/>
      <c r="RYH230" s="44"/>
      <c r="RYI230" s="44"/>
      <c r="RYJ230" s="44"/>
      <c r="RYK230" s="44"/>
      <c r="RYL230" s="44"/>
      <c r="RYM230" s="44"/>
      <c r="RYN230" s="44"/>
      <c r="RYO230" s="44"/>
      <c r="RYP230" s="44"/>
      <c r="RYQ230" s="44"/>
      <c r="RYR230" s="44"/>
      <c r="RYS230" s="44"/>
      <c r="RYT230" s="44"/>
      <c r="RYU230" s="44"/>
      <c r="RYV230" s="44"/>
      <c r="RYW230" s="44"/>
      <c r="RYX230" s="44"/>
      <c r="RYY230" s="44"/>
      <c r="RYZ230" s="44"/>
      <c r="RZA230" s="44"/>
      <c r="RZB230" s="44"/>
      <c r="RZC230" s="44"/>
      <c r="RZD230" s="44"/>
      <c r="RZE230" s="44"/>
      <c r="RZF230" s="44"/>
      <c r="RZG230" s="44"/>
      <c r="RZH230" s="44"/>
      <c r="RZI230" s="44"/>
      <c r="RZJ230" s="44"/>
      <c r="RZK230" s="44"/>
      <c r="RZL230" s="44"/>
      <c r="RZM230" s="44"/>
      <c r="RZN230" s="44"/>
      <c r="RZO230" s="44"/>
      <c r="RZP230" s="44"/>
      <c r="RZQ230" s="44"/>
      <c r="RZR230" s="44"/>
      <c r="RZS230" s="44"/>
      <c r="RZT230" s="44"/>
      <c r="RZU230" s="44"/>
      <c r="RZV230" s="44"/>
      <c r="RZW230" s="44"/>
      <c r="RZX230" s="44"/>
      <c r="RZY230" s="44"/>
      <c r="RZZ230" s="44"/>
      <c r="SAA230" s="44"/>
      <c r="SAB230" s="44"/>
      <c r="SAC230" s="44"/>
      <c r="SAD230" s="44"/>
      <c r="SAE230" s="44"/>
      <c r="SAF230" s="44"/>
      <c r="SAG230" s="44"/>
      <c r="SAH230" s="44"/>
      <c r="SAI230" s="44"/>
      <c r="SAJ230" s="44"/>
      <c r="SAK230" s="44"/>
      <c r="SAL230" s="44"/>
      <c r="SAM230" s="44"/>
      <c r="SAN230" s="44"/>
      <c r="SAO230" s="44"/>
      <c r="SAP230" s="44"/>
      <c r="SAQ230" s="44"/>
      <c r="SAR230" s="44"/>
      <c r="SAS230" s="44"/>
      <c r="SAT230" s="44"/>
      <c r="SAU230" s="44"/>
      <c r="SAV230" s="44"/>
      <c r="SAW230" s="44"/>
      <c r="SAX230" s="44"/>
      <c r="SAY230" s="44"/>
      <c r="SAZ230" s="44"/>
      <c r="SBA230" s="44"/>
      <c r="SBB230" s="44"/>
      <c r="SBC230" s="44"/>
      <c r="SBD230" s="44"/>
      <c r="SBE230" s="44"/>
      <c r="SBF230" s="44"/>
      <c r="SBG230" s="44"/>
      <c r="SBH230" s="44"/>
      <c r="SBI230" s="44"/>
      <c r="SBJ230" s="44"/>
      <c r="SBK230" s="44"/>
      <c r="SBL230" s="44"/>
      <c r="SBM230" s="44"/>
      <c r="SBN230" s="44"/>
      <c r="SBO230" s="44"/>
      <c r="SBP230" s="44"/>
      <c r="SBQ230" s="44"/>
      <c r="SBR230" s="44"/>
      <c r="SBS230" s="44"/>
      <c r="SBT230" s="44"/>
      <c r="SBU230" s="44"/>
      <c r="SBV230" s="44"/>
      <c r="SBW230" s="44"/>
      <c r="SBX230" s="44"/>
      <c r="SBY230" s="44"/>
      <c r="SBZ230" s="44"/>
      <c r="SCA230" s="44"/>
      <c r="SCB230" s="44"/>
      <c r="SCC230" s="44"/>
      <c r="SCD230" s="44"/>
      <c r="SCE230" s="44"/>
      <c r="SCF230" s="44"/>
      <c r="SCG230" s="44"/>
      <c r="SCH230" s="44"/>
      <c r="SCI230" s="44"/>
      <c r="SCJ230" s="44"/>
      <c r="SCK230" s="44"/>
      <c r="SCL230" s="44"/>
      <c r="SCM230" s="44"/>
      <c r="SCN230" s="44"/>
      <c r="SCO230" s="44"/>
      <c r="SCP230" s="44"/>
      <c r="SCQ230" s="44"/>
      <c r="SCR230" s="44"/>
      <c r="SCS230" s="44"/>
      <c r="SCT230" s="44"/>
      <c r="SCU230" s="44"/>
      <c r="SCV230" s="44"/>
      <c r="SCW230" s="44"/>
      <c r="SCX230" s="44"/>
      <c r="SCY230" s="44"/>
      <c r="SCZ230" s="44"/>
      <c r="SDA230" s="44"/>
      <c r="SDB230" s="44"/>
      <c r="SDC230" s="44"/>
      <c r="SDD230" s="44"/>
      <c r="SDE230" s="44"/>
      <c r="SDF230" s="44"/>
      <c r="SDG230" s="44"/>
      <c r="SDH230" s="44"/>
      <c r="SDI230" s="44"/>
      <c r="SDJ230" s="44"/>
      <c r="SDK230" s="44"/>
      <c r="SDL230" s="44"/>
      <c r="SDM230" s="44"/>
      <c r="SDN230" s="44"/>
      <c r="SDO230" s="44"/>
      <c r="SDP230" s="44"/>
      <c r="SDQ230" s="44"/>
      <c r="SDR230" s="44"/>
      <c r="SDS230" s="44"/>
      <c r="SDT230" s="44"/>
      <c r="SDU230" s="44"/>
      <c r="SDV230" s="44"/>
      <c r="SDW230" s="44"/>
      <c r="SDX230" s="44"/>
      <c r="SDY230" s="44"/>
      <c r="SDZ230" s="44"/>
      <c r="SEA230" s="44"/>
      <c r="SEB230" s="44"/>
      <c r="SEC230" s="44"/>
      <c r="SED230" s="44"/>
      <c r="SEE230" s="44"/>
      <c r="SEF230" s="44"/>
      <c r="SEG230" s="44"/>
      <c r="SEH230" s="44"/>
      <c r="SEI230" s="44"/>
      <c r="SEJ230" s="44"/>
      <c r="SEK230" s="44"/>
      <c r="SEL230" s="44"/>
      <c r="SEM230" s="44"/>
      <c r="SEN230" s="44"/>
      <c r="SEO230" s="44"/>
      <c r="SEP230" s="44"/>
      <c r="SEQ230" s="44"/>
      <c r="SER230" s="44"/>
      <c r="SES230" s="44"/>
      <c r="SET230" s="44"/>
      <c r="SEU230" s="44"/>
      <c r="SEV230" s="44"/>
      <c r="SEW230" s="44"/>
      <c r="SEX230" s="44"/>
      <c r="SEY230" s="44"/>
      <c r="SEZ230" s="44"/>
      <c r="SFA230" s="44"/>
      <c r="SFB230" s="44"/>
      <c r="SFC230" s="44"/>
      <c r="SFD230" s="44"/>
      <c r="SFE230" s="44"/>
      <c r="SFF230" s="44"/>
      <c r="SFG230" s="44"/>
      <c r="SFH230" s="44"/>
      <c r="SFI230" s="44"/>
      <c r="SFJ230" s="44"/>
      <c r="SFK230" s="44"/>
      <c r="SFL230" s="44"/>
      <c r="SFM230" s="44"/>
      <c r="SFN230" s="44"/>
      <c r="SFO230" s="44"/>
      <c r="SFP230" s="44"/>
      <c r="SFQ230" s="44"/>
      <c r="SFR230" s="44"/>
      <c r="SFS230" s="44"/>
      <c r="SFT230" s="44"/>
      <c r="SFU230" s="44"/>
      <c r="SFV230" s="44"/>
      <c r="SFW230" s="44"/>
      <c r="SFX230" s="44"/>
      <c r="SFY230" s="44"/>
      <c r="SFZ230" s="44"/>
      <c r="SGA230" s="44"/>
      <c r="SGB230" s="44"/>
      <c r="SGC230" s="44"/>
      <c r="SGD230" s="44"/>
      <c r="SGE230" s="44"/>
      <c r="SGF230" s="44"/>
      <c r="SGG230" s="44"/>
      <c r="SGH230" s="44"/>
      <c r="SGI230" s="44"/>
      <c r="SGJ230" s="44"/>
      <c r="SGK230" s="44"/>
      <c r="SGL230" s="44"/>
      <c r="SGM230" s="44"/>
      <c r="SGN230" s="44"/>
      <c r="SGO230" s="44"/>
      <c r="SGP230" s="44"/>
      <c r="SGQ230" s="44"/>
      <c r="SGR230" s="44"/>
      <c r="SGS230" s="44"/>
      <c r="SGT230" s="44"/>
      <c r="SGU230" s="44"/>
      <c r="SGV230" s="44"/>
      <c r="SGW230" s="44"/>
      <c r="SGX230" s="44"/>
      <c r="SGY230" s="44"/>
      <c r="SGZ230" s="44"/>
      <c r="SHA230" s="44"/>
      <c r="SHB230" s="44"/>
      <c r="SHC230" s="44"/>
      <c r="SHD230" s="44"/>
      <c r="SHE230" s="44"/>
      <c r="SHF230" s="44"/>
      <c r="SHG230" s="44"/>
      <c r="SHH230" s="44"/>
      <c r="SHI230" s="44"/>
      <c r="SHJ230" s="44"/>
      <c r="SHK230" s="44"/>
      <c r="SHL230" s="44"/>
      <c r="SHM230" s="44"/>
      <c r="SHN230" s="44"/>
      <c r="SHO230" s="44"/>
      <c r="SHP230" s="44"/>
      <c r="SHQ230" s="44"/>
      <c r="SHR230" s="44"/>
      <c r="SHS230" s="44"/>
      <c r="SHT230" s="44"/>
      <c r="SHU230" s="44"/>
      <c r="SHV230" s="44"/>
      <c r="SHW230" s="44"/>
      <c r="SHX230" s="44"/>
      <c r="SHY230" s="44"/>
      <c r="SHZ230" s="44"/>
      <c r="SIA230" s="44"/>
      <c r="SIB230" s="44"/>
      <c r="SIC230" s="44"/>
      <c r="SID230" s="44"/>
      <c r="SIE230" s="44"/>
      <c r="SIF230" s="44"/>
      <c r="SIG230" s="44"/>
      <c r="SIH230" s="44"/>
      <c r="SII230" s="44"/>
      <c r="SIJ230" s="44"/>
      <c r="SIK230" s="44"/>
      <c r="SIL230" s="44"/>
      <c r="SIM230" s="44"/>
      <c r="SIN230" s="44"/>
      <c r="SIO230" s="44"/>
      <c r="SIP230" s="44"/>
      <c r="SIQ230" s="44"/>
      <c r="SIR230" s="44"/>
      <c r="SIS230" s="44"/>
      <c r="SIT230" s="44"/>
      <c r="SIU230" s="44"/>
      <c r="SIV230" s="44"/>
      <c r="SIW230" s="44"/>
      <c r="SIX230" s="44"/>
      <c r="SIY230" s="44"/>
      <c r="SIZ230" s="44"/>
      <c r="SJA230" s="44"/>
      <c r="SJB230" s="44"/>
      <c r="SJC230" s="44"/>
      <c r="SJD230" s="44"/>
      <c r="SJE230" s="44"/>
      <c r="SJF230" s="44"/>
      <c r="SJG230" s="44"/>
      <c r="SJH230" s="44"/>
      <c r="SJI230" s="44"/>
      <c r="SJJ230" s="44"/>
      <c r="SJK230" s="44"/>
      <c r="SJL230" s="44"/>
      <c r="SJM230" s="44"/>
      <c r="SJN230" s="44"/>
      <c r="SJO230" s="44"/>
      <c r="SJP230" s="44"/>
      <c r="SJQ230" s="44"/>
      <c r="SJR230" s="44"/>
      <c r="SJS230" s="44"/>
      <c r="SJT230" s="44"/>
      <c r="SJU230" s="44"/>
      <c r="SJV230" s="44"/>
      <c r="SJW230" s="44"/>
      <c r="SJX230" s="44"/>
      <c r="SJY230" s="44"/>
      <c r="SJZ230" s="44"/>
      <c r="SKA230" s="44"/>
      <c r="SKB230" s="44"/>
      <c r="SKC230" s="44"/>
      <c r="SKD230" s="44"/>
      <c r="SKE230" s="44"/>
      <c r="SKF230" s="44"/>
      <c r="SKG230" s="44"/>
      <c r="SKH230" s="44"/>
      <c r="SKI230" s="44"/>
      <c r="SKJ230" s="44"/>
      <c r="SKK230" s="44"/>
      <c r="SKL230" s="44"/>
      <c r="SKM230" s="44"/>
      <c r="SKN230" s="44"/>
      <c r="SKO230" s="44"/>
      <c r="SKP230" s="44"/>
      <c r="SKQ230" s="44"/>
      <c r="SKR230" s="44"/>
      <c r="SKS230" s="44"/>
      <c r="SKT230" s="44"/>
      <c r="SKU230" s="44"/>
      <c r="SKV230" s="44"/>
      <c r="SKW230" s="44"/>
      <c r="SKX230" s="44"/>
      <c r="SKY230" s="44"/>
      <c r="SKZ230" s="44"/>
      <c r="SLA230" s="44"/>
      <c r="SLB230" s="44"/>
      <c r="SLC230" s="44"/>
      <c r="SLD230" s="44"/>
      <c r="SLE230" s="44"/>
      <c r="SLF230" s="44"/>
      <c r="SLG230" s="44"/>
      <c r="SLH230" s="44"/>
      <c r="SLI230" s="44"/>
      <c r="SLJ230" s="44"/>
      <c r="SLK230" s="44"/>
      <c r="SLL230" s="44"/>
      <c r="SLM230" s="44"/>
      <c r="SLN230" s="44"/>
      <c r="SLO230" s="44"/>
      <c r="SLP230" s="44"/>
      <c r="SLQ230" s="44"/>
      <c r="SLR230" s="44"/>
      <c r="SLS230" s="44"/>
      <c r="SLT230" s="44"/>
      <c r="SLU230" s="44"/>
      <c r="SLV230" s="44"/>
      <c r="SLW230" s="44"/>
      <c r="SLX230" s="44"/>
      <c r="SLY230" s="44"/>
      <c r="SLZ230" s="44"/>
      <c r="SMA230" s="44"/>
      <c r="SMB230" s="44"/>
      <c r="SMC230" s="44"/>
      <c r="SMD230" s="44"/>
      <c r="SME230" s="44"/>
      <c r="SMF230" s="44"/>
      <c r="SMG230" s="44"/>
      <c r="SMH230" s="44"/>
      <c r="SMI230" s="44"/>
      <c r="SMJ230" s="44"/>
      <c r="SMK230" s="44"/>
      <c r="SML230" s="44"/>
      <c r="SMM230" s="44"/>
      <c r="SMN230" s="44"/>
      <c r="SMO230" s="44"/>
      <c r="SMP230" s="44"/>
      <c r="SMQ230" s="44"/>
      <c r="SMR230" s="44"/>
      <c r="SMS230" s="44"/>
      <c r="SMT230" s="44"/>
      <c r="SMU230" s="44"/>
      <c r="SMV230" s="44"/>
      <c r="SMW230" s="44"/>
      <c r="SMX230" s="44"/>
      <c r="SMY230" s="44"/>
      <c r="SMZ230" s="44"/>
      <c r="SNA230" s="44"/>
      <c r="SNB230" s="44"/>
      <c r="SNC230" s="44"/>
      <c r="SND230" s="44"/>
      <c r="SNE230" s="44"/>
      <c r="SNF230" s="44"/>
      <c r="SNG230" s="44"/>
      <c r="SNH230" s="44"/>
      <c r="SNI230" s="44"/>
      <c r="SNJ230" s="44"/>
      <c r="SNK230" s="44"/>
      <c r="SNL230" s="44"/>
      <c r="SNM230" s="44"/>
      <c r="SNN230" s="44"/>
      <c r="SNO230" s="44"/>
      <c r="SNP230" s="44"/>
      <c r="SNQ230" s="44"/>
      <c r="SNR230" s="44"/>
      <c r="SNS230" s="44"/>
      <c r="SNT230" s="44"/>
      <c r="SNU230" s="44"/>
      <c r="SNV230" s="44"/>
      <c r="SNW230" s="44"/>
      <c r="SNX230" s="44"/>
      <c r="SNY230" s="44"/>
      <c r="SNZ230" s="44"/>
      <c r="SOA230" s="44"/>
      <c r="SOB230" s="44"/>
      <c r="SOC230" s="44"/>
      <c r="SOD230" s="44"/>
      <c r="SOE230" s="44"/>
      <c r="SOF230" s="44"/>
      <c r="SOG230" s="44"/>
      <c r="SOH230" s="44"/>
      <c r="SOI230" s="44"/>
      <c r="SOJ230" s="44"/>
      <c r="SOK230" s="44"/>
      <c r="SOL230" s="44"/>
      <c r="SOM230" s="44"/>
      <c r="SON230" s="44"/>
      <c r="SOO230" s="44"/>
      <c r="SOP230" s="44"/>
      <c r="SOQ230" s="44"/>
      <c r="SOR230" s="44"/>
      <c r="SOS230" s="44"/>
      <c r="SOT230" s="44"/>
      <c r="SOU230" s="44"/>
      <c r="SOV230" s="44"/>
      <c r="SOW230" s="44"/>
      <c r="SOX230" s="44"/>
      <c r="SOY230" s="44"/>
      <c r="SOZ230" s="44"/>
      <c r="SPA230" s="44"/>
      <c r="SPB230" s="44"/>
      <c r="SPC230" s="44"/>
      <c r="SPD230" s="44"/>
      <c r="SPE230" s="44"/>
      <c r="SPF230" s="44"/>
      <c r="SPG230" s="44"/>
      <c r="SPH230" s="44"/>
      <c r="SPI230" s="44"/>
      <c r="SPJ230" s="44"/>
      <c r="SPK230" s="44"/>
      <c r="SPL230" s="44"/>
      <c r="SPM230" s="44"/>
      <c r="SPN230" s="44"/>
      <c r="SPO230" s="44"/>
      <c r="SPP230" s="44"/>
      <c r="SPQ230" s="44"/>
      <c r="SPR230" s="44"/>
      <c r="SPS230" s="44"/>
      <c r="SPT230" s="44"/>
      <c r="SPU230" s="44"/>
      <c r="SPV230" s="44"/>
      <c r="SPW230" s="44"/>
      <c r="SPX230" s="44"/>
      <c r="SPY230" s="44"/>
      <c r="SPZ230" s="44"/>
      <c r="SQA230" s="44"/>
      <c r="SQB230" s="44"/>
      <c r="SQC230" s="44"/>
      <c r="SQD230" s="44"/>
      <c r="SQE230" s="44"/>
      <c r="SQF230" s="44"/>
      <c r="SQG230" s="44"/>
      <c r="SQH230" s="44"/>
      <c r="SQI230" s="44"/>
      <c r="SQJ230" s="44"/>
      <c r="SQK230" s="44"/>
      <c r="SQL230" s="44"/>
      <c r="SQM230" s="44"/>
      <c r="SQN230" s="44"/>
      <c r="SQO230" s="44"/>
      <c r="SQP230" s="44"/>
      <c r="SQQ230" s="44"/>
      <c r="SQR230" s="44"/>
      <c r="SQS230" s="44"/>
      <c r="SQT230" s="44"/>
      <c r="SQU230" s="44"/>
      <c r="SQV230" s="44"/>
      <c r="SQW230" s="44"/>
      <c r="SQX230" s="44"/>
      <c r="SQY230" s="44"/>
      <c r="SQZ230" s="44"/>
      <c r="SRA230" s="44"/>
      <c r="SRB230" s="44"/>
      <c r="SRC230" s="44"/>
      <c r="SRD230" s="44"/>
      <c r="SRE230" s="44"/>
      <c r="SRF230" s="44"/>
      <c r="SRG230" s="44"/>
      <c r="SRH230" s="44"/>
      <c r="SRI230" s="44"/>
      <c r="SRJ230" s="44"/>
      <c r="SRK230" s="44"/>
      <c r="SRL230" s="44"/>
      <c r="SRM230" s="44"/>
      <c r="SRN230" s="44"/>
      <c r="SRO230" s="44"/>
      <c r="SRP230" s="44"/>
      <c r="SRQ230" s="44"/>
      <c r="SRR230" s="44"/>
      <c r="SRS230" s="44"/>
      <c r="SRT230" s="44"/>
      <c r="SRU230" s="44"/>
      <c r="SRV230" s="44"/>
      <c r="SRW230" s="44"/>
      <c r="SRX230" s="44"/>
      <c r="SRY230" s="44"/>
      <c r="SRZ230" s="44"/>
      <c r="SSA230" s="44"/>
      <c r="SSB230" s="44"/>
      <c r="SSC230" s="44"/>
      <c r="SSD230" s="44"/>
      <c r="SSE230" s="44"/>
      <c r="SSF230" s="44"/>
      <c r="SSG230" s="44"/>
      <c r="SSH230" s="44"/>
      <c r="SSI230" s="44"/>
      <c r="SSJ230" s="44"/>
      <c r="SSK230" s="44"/>
      <c r="SSL230" s="44"/>
      <c r="SSM230" s="44"/>
      <c r="SSN230" s="44"/>
      <c r="SSO230" s="44"/>
      <c r="SSP230" s="44"/>
      <c r="SSQ230" s="44"/>
      <c r="SSR230" s="44"/>
      <c r="SSS230" s="44"/>
      <c r="SST230" s="44"/>
      <c r="SSU230" s="44"/>
      <c r="SSV230" s="44"/>
      <c r="SSW230" s="44"/>
      <c r="SSX230" s="44"/>
      <c r="SSY230" s="44"/>
      <c r="SSZ230" s="44"/>
      <c r="STA230" s="44"/>
      <c r="STB230" s="44"/>
      <c r="STC230" s="44"/>
      <c r="STD230" s="44"/>
      <c r="STE230" s="44"/>
      <c r="STF230" s="44"/>
      <c r="STG230" s="44"/>
      <c r="STH230" s="44"/>
      <c r="STI230" s="44"/>
      <c r="STJ230" s="44"/>
      <c r="STK230" s="44"/>
      <c r="STL230" s="44"/>
      <c r="STM230" s="44"/>
      <c r="STN230" s="44"/>
      <c r="STO230" s="44"/>
      <c r="STP230" s="44"/>
      <c r="STQ230" s="44"/>
      <c r="STR230" s="44"/>
      <c r="STS230" s="44"/>
      <c r="STT230" s="44"/>
      <c r="STU230" s="44"/>
      <c r="STV230" s="44"/>
      <c r="STW230" s="44"/>
      <c r="STX230" s="44"/>
      <c r="STY230" s="44"/>
      <c r="STZ230" s="44"/>
      <c r="SUA230" s="44"/>
      <c r="SUB230" s="44"/>
      <c r="SUC230" s="44"/>
      <c r="SUD230" s="44"/>
      <c r="SUE230" s="44"/>
      <c r="SUF230" s="44"/>
      <c r="SUG230" s="44"/>
      <c r="SUH230" s="44"/>
      <c r="SUI230" s="44"/>
      <c r="SUJ230" s="44"/>
      <c r="SUK230" s="44"/>
      <c r="SUL230" s="44"/>
      <c r="SUM230" s="44"/>
      <c r="SUN230" s="44"/>
      <c r="SUO230" s="44"/>
      <c r="SUP230" s="44"/>
      <c r="SUQ230" s="44"/>
      <c r="SUR230" s="44"/>
      <c r="SUS230" s="44"/>
      <c r="SUT230" s="44"/>
      <c r="SUU230" s="44"/>
      <c r="SUV230" s="44"/>
      <c r="SUW230" s="44"/>
      <c r="SUX230" s="44"/>
      <c r="SUY230" s="44"/>
      <c r="SUZ230" s="44"/>
      <c r="SVA230" s="44"/>
      <c r="SVB230" s="44"/>
      <c r="SVC230" s="44"/>
      <c r="SVD230" s="44"/>
      <c r="SVE230" s="44"/>
      <c r="SVF230" s="44"/>
      <c r="SVG230" s="44"/>
      <c r="SVH230" s="44"/>
      <c r="SVI230" s="44"/>
      <c r="SVJ230" s="44"/>
      <c r="SVK230" s="44"/>
      <c r="SVL230" s="44"/>
      <c r="SVM230" s="44"/>
      <c r="SVN230" s="44"/>
      <c r="SVO230" s="44"/>
      <c r="SVP230" s="44"/>
      <c r="SVQ230" s="44"/>
      <c r="SVR230" s="44"/>
      <c r="SVS230" s="44"/>
      <c r="SVT230" s="44"/>
      <c r="SVU230" s="44"/>
      <c r="SVV230" s="44"/>
      <c r="SVW230" s="44"/>
      <c r="SVX230" s="44"/>
      <c r="SVY230" s="44"/>
      <c r="SVZ230" s="44"/>
      <c r="SWA230" s="44"/>
      <c r="SWB230" s="44"/>
      <c r="SWC230" s="44"/>
      <c r="SWD230" s="44"/>
      <c r="SWE230" s="44"/>
      <c r="SWF230" s="44"/>
      <c r="SWG230" s="44"/>
      <c r="SWH230" s="44"/>
      <c r="SWI230" s="44"/>
      <c r="SWJ230" s="44"/>
      <c r="SWK230" s="44"/>
      <c r="SWL230" s="44"/>
      <c r="SWM230" s="44"/>
      <c r="SWN230" s="44"/>
      <c r="SWO230" s="44"/>
      <c r="SWP230" s="44"/>
      <c r="SWQ230" s="44"/>
      <c r="SWR230" s="44"/>
      <c r="SWS230" s="44"/>
      <c r="SWT230" s="44"/>
      <c r="SWU230" s="44"/>
      <c r="SWV230" s="44"/>
      <c r="SWW230" s="44"/>
      <c r="SWX230" s="44"/>
      <c r="SWY230" s="44"/>
      <c r="SWZ230" s="44"/>
      <c r="SXA230" s="44"/>
      <c r="SXB230" s="44"/>
      <c r="SXC230" s="44"/>
      <c r="SXD230" s="44"/>
      <c r="SXE230" s="44"/>
      <c r="SXF230" s="44"/>
      <c r="SXG230" s="44"/>
      <c r="SXH230" s="44"/>
      <c r="SXI230" s="44"/>
      <c r="SXJ230" s="44"/>
      <c r="SXK230" s="44"/>
      <c r="SXL230" s="44"/>
      <c r="SXM230" s="44"/>
      <c r="SXN230" s="44"/>
      <c r="SXO230" s="44"/>
      <c r="SXP230" s="44"/>
      <c r="SXQ230" s="44"/>
      <c r="SXR230" s="44"/>
      <c r="SXS230" s="44"/>
      <c r="SXT230" s="44"/>
      <c r="SXU230" s="44"/>
      <c r="SXV230" s="44"/>
      <c r="SXW230" s="44"/>
      <c r="SXX230" s="44"/>
      <c r="SXY230" s="44"/>
      <c r="SXZ230" s="44"/>
      <c r="SYA230" s="44"/>
      <c r="SYB230" s="44"/>
      <c r="SYC230" s="44"/>
      <c r="SYD230" s="44"/>
      <c r="SYE230" s="44"/>
      <c r="SYF230" s="44"/>
      <c r="SYG230" s="44"/>
      <c r="SYH230" s="44"/>
      <c r="SYI230" s="44"/>
      <c r="SYJ230" s="44"/>
      <c r="SYK230" s="44"/>
      <c r="SYL230" s="44"/>
      <c r="SYM230" s="44"/>
      <c r="SYN230" s="44"/>
      <c r="SYO230" s="44"/>
      <c r="SYP230" s="44"/>
      <c r="SYQ230" s="44"/>
      <c r="SYR230" s="44"/>
      <c r="SYS230" s="44"/>
      <c r="SYT230" s="44"/>
      <c r="SYU230" s="44"/>
      <c r="SYV230" s="44"/>
      <c r="SYW230" s="44"/>
      <c r="SYX230" s="44"/>
      <c r="SYY230" s="44"/>
      <c r="SYZ230" s="44"/>
      <c r="SZA230" s="44"/>
      <c r="SZB230" s="44"/>
      <c r="SZC230" s="44"/>
      <c r="SZD230" s="44"/>
      <c r="SZE230" s="44"/>
      <c r="SZF230" s="44"/>
      <c r="SZG230" s="44"/>
      <c r="SZH230" s="44"/>
      <c r="SZI230" s="44"/>
      <c r="SZJ230" s="44"/>
      <c r="SZK230" s="44"/>
      <c r="SZL230" s="44"/>
      <c r="SZM230" s="44"/>
      <c r="SZN230" s="44"/>
      <c r="SZO230" s="44"/>
      <c r="SZP230" s="44"/>
      <c r="SZQ230" s="44"/>
      <c r="SZR230" s="44"/>
      <c r="SZS230" s="44"/>
      <c r="SZT230" s="44"/>
      <c r="SZU230" s="44"/>
      <c r="SZV230" s="44"/>
      <c r="SZW230" s="44"/>
      <c r="SZX230" s="44"/>
      <c r="SZY230" s="44"/>
      <c r="SZZ230" s="44"/>
      <c r="TAA230" s="44"/>
      <c r="TAB230" s="44"/>
      <c r="TAC230" s="44"/>
      <c r="TAD230" s="44"/>
      <c r="TAE230" s="44"/>
      <c r="TAF230" s="44"/>
      <c r="TAG230" s="44"/>
      <c r="TAH230" s="44"/>
      <c r="TAI230" s="44"/>
      <c r="TAJ230" s="44"/>
      <c r="TAK230" s="44"/>
      <c r="TAL230" s="44"/>
      <c r="TAM230" s="44"/>
      <c r="TAN230" s="44"/>
      <c r="TAO230" s="44"/>
      <c r="TAP230" s="44"/>
      <c r="TAQ230" s="44"/>
      <c r="TAR230" s="44"/>
      <c r="TAS230" s="44"/>
      <c r="TAT230" s="44"/>
      <c r="TAU230" s="44"/>
      <c r="TAV230" s="44"/>
      <c r="TAW230" s="44"/>
      <c r="TAX230" s="44"/>
      <c r="TAY230" s="44"/>
      <c r="TAZ230" s="44"/>
      <c r="TBA230" s="44"/>
      <c r="TBB230" s="44"/>
      <c r="TBC230" s="44"/>
      <c r="TBD230" s="44"/>
      <c r="TBE230" s="44"/>
      <c r="TBF230" s="44"/>
      <c r="TBG230" s="44"/>
      <c r="TBH230" s="44"/>
      <c r="TBI230" s="44"/>
      <c r="TBJ230" s="44"/>
      <c r="TBK230" s="44"/>
      <c r="TBL230" s="44"/>
      <c r="TBM230" s="44"/>
      <c r="TBN230" s="44"/>
      <c r="TBO230" s="44"/>
      <c r="TBP230" s="44"/>
      <c r="TBQ230" s="44"/>
      <c r="TBR230" s="44"/>
      <c r="TBS230" s="44"/>
      <c r="TBT230" s="44"/>
      <c r="TBU230" s="44"/>
      <c r="TBV230" s="44"/>
      <c r="TBW230" s="44"/>
      <c r="TBX230" s="44"/>
      <c r="TBY230" s="44"/>
      <c r="TBZ230" s="44"/>
      <c r="TCA230" s="44"/>
      <c r="TCB230" s="44"/>
      <c r="TCC230" s="44"/>
      <c r="TCD230" s="44"/>
      <c r="TCE230" s="44"/>
      <c r="TCF230" s="44"/>
      <c r="TCG230" s="44"/>
      <c r="TCH230" s="44"/>
      <c r="TCI230" s="44"/>
      <c r="TCJ230" s="44"/>
      <c r="TCK230" s="44"/>
      <c r="TCL230" s="44"/>
      <c r="TCM230" s="44"/>
      <c r="TCN230" s="44"/>
      <c r="TCO230" s="44"/>
      <c r="TCP230" s="44"/>
      <c r="TCQ230" s="44"/>
      <c r="TCR230" s="44"/>
      <c r="TCS230" s="44"/>
      <c r="TCT230" s="44"/>
      <c r="TCU230" s="44"/>
      <c r="TCV230" s="44"/>
      <c r="TCW230" s="44"/>
      <c r="TCX230" s="44"/>
      <c r="TCY230" s="44"/>
      <c r="TCZ230" s="44"/>
      <c r="TDA230" s="44"/>
      <c r="TDB230" s="44"/>
      <c r="TDC230" s="44"/>
      <c r="TDD230" s="44"/>
      <c r="TDE230" s="44"/>
      <c r="TDF230" s="44"/>
      <c r="TDG230" s="44"/>
      <c r="TDH230" s="44"/>
      <c r="TDI230" s="44"/>
      <c r="TDJ230" s="44"/>
      <c r="TDK230" s="44"/>
      <c r="TDL230" s="44"/>
      <c r="TDM230" s="44"/>
      <c r="TDN230" s="44"/>
      <c r="TDO230" s="44"/>
      <c r="TDP230" s="44"/>
      <c r="TDQ230" s="44"/>
      <c r="TDR230" s="44"/>
      <c r="TDS230" s="44"/>
      <c r="TDT230" s="44"/>
      <c r="TDU230" s="44"/>
      <c r="TDV230" s="44"/>
      <c r="TDW230" s="44"/>
      <c r="TDX230" s="44"/>
      <c r="TDY230" s="44"/>
      <c r="TDZ230" s="44"/>
      <c r="TEA230" s="44"/>
      <c r="TEB230" s="44"/>
      <c r="TEC230" s="44"/>
      <c r="TED230" s="44"/>
      <c r="TEE230" s="44"/>
      <c r="TEF230" s="44"/>
      <c r="TEG230" s="44"/>
      <c r="TEH230" s="44"/>
      <c r="TEI230" s="44"/>
      <c r="TEJ230" s="44"/>
      <c r="TEK230" s="44"/>
      <c r="TEL230" s="44"/>
      <c r="TEM230" s="44"/>
      <c r="TEN230" s="44"/>
      <c r="TEO230" s="44"/>
      <c r="TEP230" s="44"/>
      <c r="TEQ230" s="44"/>
      <c r="TER230" s="44"/>
      <c r="TES230" s="44"/>
      <c r="TET230" s="44"/>
      <c r="TEU230" s="44"/>
      <c r="TEV230" s="44"/>
      <c r="TEW230" s="44"/>
      <c r="TEX230" s="44"/>
      <c r="TEY230" s="44"/>
      <c r="TEZ230" s="44"/>
      <c r="TFA230" s="44"/>
      <c r="TFB230" s="44"/>
      <c r="TFC230" s="44"/>
      <c r="TFD230" s="44"/>
      <c r="TFE230" s="44"/>
      <c r="TFF230" s="44"/>
      <c r="TFG230" s="44"/>
      <c r="TFH230" s="44"/>
      <c r="TFI230" s="44"/>
      <c r="TFJ230" s="44"/>
      <c r="TFK230" s="44"/>
      <c r="TFL230" s="44"/>
      <c r="TFM230" s="44"/>
      <c r="TFN230" s="44"/>
      <c r="TFO230" s="44"/>
      <c r="TFP230" s="44"/>
      <c r="TFQ230" s="44"/>
      <c r="TFR230" s="44"/>
      <c r="TFS230" s="44"/>
      <c r="TFT230" s="44"/>
      <c r="TFU230" s="44"/>
      <c r="TFV230" s="44"/>
      <c r="TFW230" s="44"/>
      <c r="TFX230" s="44"/>
      <c r="TFY230" s="44"/>
      <c r="TFZ230" s="44"/>
      <c r="TGA230" s="44"/>
      <c r="TGB230" s="44"/>
      <c r="TGC230" s="44"/>
      <c r="TGD230" s="44"/>
      <c r="TGE230" s="44"/>
      <c r="TGF230" s="44"/>
      <c r="TGG230" s="44"/>
      <c r="TGH230" s="44"/>
      <c r="TGI230" s="44"/>
      <c r="TGJ230" s="44"/>
      <c r="TGK230" s="44"/>
      <c r="TGL230" s="44"/>
      <c r="TGM230" s="44"/>
      <c r="TGN230" s="44"/>
      <c r="TGO230" s="44"/>
      <c r="TGP230" s="44"/>
      <c r="TGQ230" s="44"/>
      <c r="TGR230" s="44"/>
      <c r="TGS230" s="44"/>
      <c r="TGT230" s="44"/>
      <c r="TGU230" s="44"/>
      <c r="TGV230" s="44"/>
      <c r="TGW230" s="44"/>
      <c r="TGX230" s="44"/>
      <c r="TGY230" s="44"/>
      <c r="TGZ230" s="44"/>
      <c r="THA230" s="44"/>
      <c r="THB230" s="44"/>
      <c r="THC230" s="44"/>
      <c r="THD230" s="44"/>
      <c r="THE230" s="44"/>
      <c r="THF230" s="44"/>
      <c r="THG230" s="44"/>
      <c r="THH230" s="44"/>
      <c r="THI230" s="44"/>
      <c r="THJ230" s="44"/>
      <c r="THK230" s="44"/>
      <c r="THL230" s="44"/>
      <c r="THM230" s="44"/>
      <c r="THN230" s="44"/>
      <c r="THO230" s="44"/>
      <c r="THP230" s="44"/>
      <c r="THQ230" s="44"/>
      <c r="THR230" s="44"/>
      <c r="THS230" s="44"/>
      <c r="THT230" s="44"/>
      <c r="THU230" s="44"/>
      <c r="THV230" s="44"/>
      <c r="THW230" s="44"/>
      <c r="THX230" s="44"/>
      <c r="THY230" s="44"/>
      <c r="THZ230" s="44"/>
      <c r="TIA230" s="44"/>
      <c r="TIB230" s="44"/>
      <c r="TIC230" s="44"/>
      <c r="TID230" s="44"/>
      <c r="TIE230" s="44"/>
      <c r="TIF230" s="44"/>
      <c r="TIG230" s="44"/>
      <c r="TIH230" s="44"/>
      <c r="TII230" s="44"/>
      <c r="TIJ230" s="44"/>
      <c r="TIK230" s="44"/>
      <c r="TIL230" s="44"/>
      <c r="TIM230" s="44"/>
      <c r="TIN230" s="44"/>
      <c r="TIO230" s="44"/>
      <c r="TIP230" s="44"/>
      <c r="TIQ230" s="44"/>
      <c r="TIR230" s="44"/>
      <c r="TIS230" s="44"/>
      <c r="TIT230" s="44"/>
      <c r="TIU230" s="44"/>
      <c r="TIV230" s="44"/>
      <c r="TIW230" s="44"/>
      <c r="TIX230" s="44"/>
      <c r="TIY230" s="44"/>
      <c r="TIZ230" s="44"/>
      <c r="TJA230" s="44"/>
      <c r="TJB230" s="44"/>
      <c r="TJC230" s="44"/>
      <c r="TJD230" s="44"/>
      <c r="TJE230" s="44"/>
      <c r="TJF230" s="44"/>
      <c r="TJG230" s="44"/>
      <c r="TJH230" s="44"/>
      <c r="TJI230" s="44"/>
      <c r="TJJ230" s="44"/>
      <c r="TJK230" s="44"/>
      <c r="TJL230" s="44"/>
      <c r="TJM230" s="44"/>
      <c r="TJN230" s="44"/>
      <c r="TJO230" s="44"/>
      <c r="TJP230" s="44"/>
      <c r="TJQ230" s="44"/>
      <c r="TJR230" s="44"/>
      <c r="TJS230" s="44"/>
      <c r="TJT230" s="44"/>
      <c r="TJU230" s="44"/>
      <c r="TJV230" s="44"/>
      <c r="TJW230" s="44"/>
      <c r="TJX230" s="44"/>
      <c r="TJY230" s="44"/>
      <c r="TJZ230" s="44"/>
      <c r="TKA230" s="44"/>
      <c r="TKB230" s="44"/>
      <c r="TKC230" s="44"/>
      <c r="TKD230" s="44"/>
      <c r="TKE230" s="44"/>
      <c r="TKF230" s="44"/>
      <c r="TKG230" s="44"/>
      <c r="TKH230" s="44"/>
      <c r="TKI230" s="44"/>
      <c r="TKJ230" s="44"/>
      <c r="TKK230" s="44"/>
      <c r="TKL230" s="44"/>
      <c r="TKM230" s="44"/>
      <c r="TKN230" s="44"/>
      <c r="TKO230" s="44"/>
      <c r="TKP230" s="44"/>
      <c r="TKQ230" s="44"/>
      <c r="TKR230" s="44"/>
      <c r="TKS230" s="44"/>
      <c r="TKT230" s="44"/>
      <c r="TKU230" s="44"/>
      <c r="TKV230" s="44"/>
      <c r="TKW230" s="44"/>
      <c r="TKX230" s="44"/>
      <c r="TKY230" s="44"/>
      <c r="TKZ230" s="44"/>
      <c r="TLA230" s="44"/>
      <c r="TLB230" s="44"/>
      <c r="TLC230" s="44"/>
      <c r="TLD230" s="44"/>
      <c r="TLE230" s="44"/>
      <c r="TLF230" s="44"/>
      <c r="TLG230" s="44"/>
      <c r="TLH230" s="44"/>
      <c r="TLI230" s="44"/>
      <c r="TLJ230" s="44"/>
      <c r="TLK230" s="44"/>
      <c r="TLL230" s="44"/>
      <c r="TLM230" s="44"/>
      <c r="TLN230" s="44"/>
      <c r="TLO230" s="44"/>
      <c r="TLP230" s="44"/>
      <c r="TLQ230" s="44"/>
      <c r="TLR230" s="44"/>
      <c r="TLS230" s="44"/>
      <c r="TLT230" s="44"/>
      <c r="TLU230" s="44"/>
      <c r="TLV230" s="44"/>
      <c r="TLW230" s="44"/>
      <c r="TLX230" s="44"/>
      <c r="TLY230" s="44"/>
      <c r="TLZ230" s="44"/>
      <c r="TMA230" s="44"/>
      <c r="TMB230" s="44"/>
      <c r="TMC230" s="44"/>
      <c r="TMD230" s="44"/>
      <c r="TME230" s="44"/>
      <c r="TMF230" s="44"/>
      <c r="TMG230" s="44"/>
      <c r="TMH230" s="44"/>
      <c r="TMI230" s="44"/>
      <c r="TMJ230" s="44"/>
      <c r="TMK230" s="44"/>
      <c r="TML230" s="44"/>
      <c r="TMM230" s="44"/>
      <c r="TMN230" s="44"/>
      <c r="TMO230" s="44"/>
      <c r="TMP230" s="44"/>
      <c r="TMQ230" s="44"/>
      <c r="TMR230" s="44"/>
      <c r="TMS230" s="44"/>
      <c r="TMT230" s="44"/>
      <c r="TMU230" s="44"/>
      <c r="TMV230" s="44"/>
      <c r="TMW230" s="44"/>
      <c r="TMX230" s="44"/>
      <c r="TMY230" s="44"/>
      <c r="TMZ230" s="44"/>
      <c r="TNA230" s="44"/>
      <c r="TNB230" s="44"/>
      <c r="TNC230" s="44"/>
      <c r="TND230" s="44"/>
      <c r="TNE230" s="44"/>
      <c r="TNF230" s="44"/>
      <c r="TNG230" s="44"/>
      <c r="TNH230" s="44"/>
      <c r="TNI230" s="44"/>
      <c r="TNJ230" s="44"/>
      <c r="TNK230" s="44"/>
      <c r="TNL230" s="44"/>
      <c r="TNM230" s="44"/>
      <c r="TNN230" s="44"/>
      <c r="TNO230" s="44"/>
      <c r="TNP230" s="44"/>
      <c r="TNQ230" s="44"/>
      <c r="TNR230" s="44"/>
      <c r="TNS230" s="44"/>
      <c r="TNT230" s="44"/>
      <c r="TNU230" s="44"/>
      <c r="TNV230" s="44"/>
      <c r="TNW230" s="44"/>
      <c r="TNX230" s="44"/>
      <c r="TNY230" s="44"/>
      <c r="TNZ230" s="44"/>
      <c r="TOA230" s="44"/>
      <c r="TOB230" s="44"/>
      <c r="TOC230" s="44"/>
      <c r="TOD230" s="44"/>
      <c r="TOE230" s="44"/>
      <c r="TOF230" s="44"/>
      <c r="TOG230" s="44"/>
      <c r="TOH230" s="44"/>
      <c r="TOI230" s="44"/>
      <c r="TOJ230" s="44"/>
      <c r="TOK230" s="44"/>
      <c r="TOL230" s="44"/>
      <c r="TOM230" s="44"/>
      <c r="TON230" s="44"/>
      <c r="TOO230" s="44"/>
      <c r="TOP230" s="44"/>
      <c r="TOQ230" s="44"/>
      <c r="TOR230" s="44"/>
      <c r="TOS230" s="44"/>
      <c r="TOT230" s="44"/>
      <c r="TOU230" s="44"/>
      <c r="TOV230" s="44"/>
      <c r="TOW230" s="44"/>
      <c r="TOX230" s="44"/>
      <c r="TOY230" s="44"/>
      <c r="TOZ230" s="44"/>
      <c r="TPA230" s="44"/>
      <c r="TPB230" s="44"/>
      <c r="TPC230" s="44"/>
      <c r="TPD230" s="44"/>
      <c r="TPE230" s="44"/>
      <c r="TPF230" s="44"/>
      <c r="TPG230" s="44"/>
      <c r="TPH230" s="44"/>
      <c r="TPI230" s="44"/>
      <c r="TPJ230" s="44"/>
      <c r="TPK230" s="44"/>
      <c r="TPL230" s="44"/>
      <c r="TPM230" s="44"/>
      <c r="TPN230" s="44"/>
      <c r="TPO230" s="44"/>
      <c r="TPP230" s="44"/>
      <c r="TPQ230" s="44"/>
      <c r="TPR230" s="44"/>
      <c r="TPS230" s="44"/>
      <c r="TPT230" s="44"/>
      <c r="TPU230" s="44"/>
      <c r="TPV230" s="44"/>
      <c r="TPW230" s="44"/>
      <c r="TPX230" s="44"/>
      <c r="TPY230" s="44"/>
      <c r="TPZ230" s="44"/>
      <c r="TQA230" s="44"/>
      <c r="TQB230" s="44"/>
      <c r="TQC230" s="44"/>
      <c r="TQD230" s="44"/>
      <c r="TQE230" s="44"/>
      <c r="TQF230" s="44"/>
      <c r="TQG230" s="44"/>
      <c r="TQH230" s="44"/>
      <c r="TQI230" s="44"/>
      <c r="TQJ230" s="44"/>
      <c r="TQK230" s="44"/>
      <c r="TQL230" s="44"/>
      <c r="TQM230" s="44"/>
      <c r="TQN230" s="44"/>
      <c r="TQO230" s="44"/>
      <c r="TQP230" s="44"/>
      <c r="TQQ230" s="44"/>
      <c r="TQR230" s="44"/>
      <c r="TQS230" s="44"/>
      <c r="TQT230" s="44"/>
      <c r="TQU230" s="44"/>
      <c r="TQV230" s="44"/>
      <c r="TQW230" s="44"/>
      <c r="TQX230" s="44"/>
      <c r="TQY230" s="44"/>
      <c r="TQZ230" s="44"/>
      <c r="TRA230" s="44"/>
      <c r="TRB230" s="44"/>
      <c r="TRC230" s="44"/>
      <c r="TRD230" s="44"/>
      <c r="TRE230" s="44"/>
      <c r="TRF230" s="44"/>
      <c r="TRG230" s="44"/>
      <c r="TRH230" s="44"/>
      <c r="TRI230" s="44"/>
      <c r="TRJ230" s="44"/>
      <c r="TRK230" s="44"/>
      <c r="TRL230" s="44"/>
      <c r="TRM230" s="44"/>
      <c r="TRN230" s="44"/>
      <c r="TRO230" s="44"/>
      <c r="TRP230" s="44"/>
      <c r="TRQ230" s="44"/>
      <c r="TRR230" s="44"/>
      <c r="TRS230" s="44"/>
      <c r="TRT230" s="44"/>
      <c r="TRU230" s="44"/>
      <c r="TRV230" s="44"/>
      <c r="TRW230" s="44"/>
      <c r="TRX230" s="44"/>
      <c r="TRY230" s="44"/>
      <c r="TRZ230" s="44"/>
      <c r="TSA230" s="44"/>
      <c r="TSB230" s="44"/>
      <c r="TSC230" s="44"/>
      <c r="TSD230" s="44"/>
      <c r="TSE230" s="44"/>
      <c r="TSF230" s="44"/>
      <c r="TSG230" s="44"/>
      <c r="TSH230" s="44"/>
      <c r="TSI230" s="44"/>
      <c r="TSJ230" s="44"/>
      <c r="TSK230" s="44"/>
      <c r="TSL230" s="44"/>
      <c r="TSM230" s="44"/>
      <c r="TSN230" s="44"/>
      <c r="TSO230" s="44"/>
      <c r="TSP230" s="44"/>
      <c r="TSQ230" s="44"/>
      <c r="TSR230" s="44"/>
      <c r="TSS230" s="44"/>
      <c r="TST230" s="44"/>
      <c r="TSU230" s="44"/>
      <c r="TSV230" s="44"/>
      <c r="TSW230" s="44"/>
      <c r="TSX230" s="44"/>
      <c r="TSY230" s="44"/>
      <c r="TSZ230" s="44"/>
      <c r="TTA230" s="44"/>
      <c r="TTB230" s="44"/>
      <c r="TTC230" s="44"/>
      <c r="TTD230" s="44"/>
      <c r="TTE230" s="44"/>
      <c r="TTF230" s="44"/>
      <c r="TTG230" s="44"/>
      <c r="TTH230" s="44"/>
      <c r="TTI230" s="44"/>
      <c r="TTJ230" s="44"/>
      <c r="TTK230" s="44"/>
      <c r="TTL230" s="44"/>
      <c r="TTM230" s="44"/>
      <c r="TTN230" s="44"/>
      <c r="TTO230" s="44"/>
      <c r="TTP230" s="44"/>
      <c r="TTQ230" s="44"/>
      <c r="TTR230" s="44"/>
      <c r="TTS230" s="44"/>
      <c r="TTT230" s="44"/>
      <c r="TTU230" s="44"/>
      <c r="TTV230" s="44"/>
      <c r="TTW230" s="44"/>
      <c r="TTX230" s="44"/>
      <c r="TTY230" s="44"/>
      <c r="TTZ230" s="44"/>
      <c r="TUA230" s="44"/>
      <c r="TUB230" s="44"/>
      <c r="TUC230" s="44"/>
      <c r="TUD230" s="44"/>
      <c r="TUE230" s="44"/>
      <c r="TUF230" s="44"/>
      <c r="TUG230" s="44"/>
      <c r="TUH230" s="44"/>
      <c r="TUI230" s="44"/>
      <c r="TUJ230" s="44"/>
      <c r="TUK230" s="44"/>
      <c r="TUL230" s="44"/>
      <c r="TUM230" s="44"/>
      <c r="TUN230" s="44"/>
      <c r="TUO230" s="44"/>
      <c r="TUP230" s="44"/>
      <c r="TUQ230" s="44"/>
      <c r="TUR230" s="44"/>
      <c r="TUS230" s="44"/>
      <c r="TUT230" s="44"/>
      <c r="TUU230" s="44"/>
      <c r="TUV230" s="44"/>
      <c r="TUW230" s="44"/>
      <c r="TUX230" s="44"/>
      <c r="TUY230" s="44"/>
      <c r="TUZ230" s="44"/>
      <c r="TVA230" s="44"/>
      <c r="TVB230" s="44"/>
      <c r="TVC230" s="44"/>
      <c r="TVD230" s="44"/>
      <c r="TVE230" s="44"/>
      <c r="TVF230" s="44"/>
      <c r="TVG230" s="44"/>
      <c r="TVH230" s="44"/>
      <c r="TVI230" s="44"/>
      <c r="TVJ230" s="44"/>
      <c r="TVK230" s="44"/>
      <c r="TVL230" s="44"/>
      <c r="TVM230" s="44"/>
      <c r="TVN230" s="44"/>
      <c r="TVO230" s="44"/>
      <c r="TVP230" s="44"/>
      <c r="TVQ230" s="44"/>
      <c r="TVR230" s="44"/>
      <c r="TVS230" s="44"/>
      <c r="TVT230" s="44"/>
      <c r="TVU230" s="44"/>
      <c r="TVV230" s="44"/>
      <c r="TVW230" s="44"/>
      <c r="TVX230" s="44"/>
      <c r="TVY230" s="44"/>
      <c r="TVZ230" s="44"/>
      <c r="TWA230" s="44"/>
      <c r="TWB230" s="44"/>
      <c r="TWC230" s="44"/>
      <c r="TWD230" s="44"/>
      <c r="TWE230" s="44"/>
      <c r="TWF230" s="44"/>
      <c r="TWG230" s="44"/>
      <c r="TWH230" s="44"/>
      <c r="TWI230" s="44"/>
      <c r="TWJ230" s="44"/>
      <c r="TWK230" s="44"/>
      <c r="TWL230" s="44"/>
      <c r="TWM230" s="44"/>
      <c r="TWN230" s="44"/>
      <c r="TWO230" s="44"/>
      <c r="TWP230" s="44"/>
      <c r="TWQ230" s="44"/>
      <c r="TWR230" s="44"/>
      <c r="TWS230" s="44"/>
      <c r="TWT230" s="44"/>
      <c r="TWU230" s="44"/>
      <c r="TWV230" s="44"/>
      <c r="TWW230" s="44"/>
      <c r="TWX230" s="44"/>
      <c r="TWY230" s="44"/>
      <c r="TWZ230" s="44"/>
      <c r="TXA230" s="44"/>
      <c r="TXB230" s="44"/>
      <c r="TXC230" s="44"/>
      <c r="TXD230" s="44"/>
      <c r="TXE230" s="44"/>
      <c r="TXF230" s="44"/>
      <c r="TXG230" s="44"/>
      <c r="TXH230" s="44"/>
      <c r="TXI230" s="44"/>
      <c r="TXJ230" s="44"/>
      <c r="TXK230" s="44"/>
      <c r="TXL230" s="44"/>
      <c r="TXM230" s="44"/>
      <c r="TXN230" s="44"/>
      <c r="TXO230" s="44"/>
      <c r="TXP230" s="44"/>
      <c r="TXQ230" s="44"/>
      <c r="TXR230" s="44"/>
      <c r="TXS230" s="44"/>
      <c r="TXT230" s="44"/>
      <c r="TXU230" s="44"/>
      <c r="TXV230" s="44"/>
      <c r="TXW230" s="44"/>
      <c r="TXX230" s="44"/>
      <c r="TXY230" s="44"/>
      <c r="TXZ230" s="44"/>
      <c r="TYA230" s="44"/>
      <c r="TYB230" s="44"/>
      <c r="TYC230" s="44"/>
      <c r="TYD230" s="44"/>
      <c r="TYE230" s="44"/>
      <c r="TYF230" s="44"/>
      <c r="TYG230" s="44"/>
      <c r="TYH230" s="44"/>
      <c r="TYI230" s="44"/>
      <c r="TYJ230" s="44"/>
      <c r="TYK230" s="44"/>
      <c r="TYL230" s="44"/>
      <c r="TYM230" s="44"/>
      <c r="TYN230" s="44"/>
      <c r="TYO230" s="44"/>
      <c r="TYP230" s="44"/>
      <c r="TYQ230" s="44"/>
      <c r="TYR230" s="44"/>
      <c r="TYS230" s="44"/>
      <c r="TYT230" s="44"/>
      <c r="TYU230" s="44"/>
      <c r="TYV230" s="44"/>
      <c r="TYW230" s="44"/>
      <c r="TYX230" s="44"/>
      <c r="TYY230" s="44"/>
      <c r="TYZ230" s="44"/>
      <c r="TZA230" s="44"/>
      <c r="TZB230" s="44"/>
      <c r="TZC230" s="44"/>
      <c r="TZD230" s="44"/>
      <c r="TZE230" s="44"/>
      <c r="TZF230" s="44"/>
      <c r="TZG230" s="44"/>
      <c r="TZH230" s="44"/>
      <c r="TZI230" s="44"/>
      <c r="TZJ230" s="44"/>
      <c r="TZK230" s="44"/>
      <c r="TZL230" s="44"/>
      <c r="TZM230" s="44"/>
      <c r="TZN230" s="44"/>
      <c r="TZO230" s="44"/>
      <c r="TZP230" s="44"/>
      <c r="TZQ230" s="44"/>
      <c r="TZR230" s="44"/>
      <c r="TZS230" s="44"/>
      <c r="TZT230" s="44"/>
      <c r="TZU230" s="44"/>
      <c r="TZV230" s="44"/>
      <c r="TZW230" s="44"/>
      <c r="TZX230" s="44"/>
      <c r="TZY230" s="44"/>
      <c r="TZZ230" s="44"/>
      <c r="UAA230" s="44"/>
      <c r="UAB230" s="44"/>
      <c r="UAC230" s="44"/>
      <c r="UAD230" s="44"/>
      <c r="UAE230" s="44"/>
      <c r="UAF230" s="44"/>
      <c r="UAG230" s="44"/>
      <c r="UAH230" s="44"/>
      <c r="UAI230" s="44"/>
      <c r="UAJ230" s="44"/>
      <c r="UAK230" s="44"/>
      <c r="UAL230" s="44"/>
      <c r="UAM230" s="44"/>
      <c r="UAN230" s="44"/>
      <c r="UAO230" s="44"/>
      <c r="UAP230" s="44"/>
      <c r="UAQ230" s="44"/>
      <c r="UAR230" s="44"/>
      <c r="UAS230" s="44"/>
      <c r="UAT230" s="44"/>
      <c r="UAU230" s="44"/>
      <c r="UAV230" s="44"/>
      <c r="UAW230" s="44"/>
      <c r="UAX230" s="44"/>
      <c r="UAY230" s="44"/>
      <c r="UAZ230" s="44"/>
      <c r="UBA230" s="44"/>
      <c r="UBB230" s="44"/>
      <c r="UBC230" s="44"/>
      <c r="UBD230" s="44"/>
      <c r="UBE230" s="44"/>
      <c r="UBF230" s="44"/>
      <c r="UBG230" s="44"/>
      <c r="UBH230" s="44"/>
      <c r="UBI230" s="44"/>
      <c r="UBJ230" s="44"/>
      <c r="UBK230" s="44"/>
      <c r="UBL230" s="44"/>
      <c r="UBM230" s="44"/>
      <c r="UBN230" s="44"/>
      <c r="UBO230" s="44"/>
      <c r="UBP230" s="44"/>
      <c r="UBQ230" s="44"/>
      <c r="UBR230" s="44"/>
      <c r="UBS230" s="44"/>
      <c r="UBT230" s="44"/>
      <c r="UBU230" s="44"/>
      <c r="UBV230" s="44"/>
      <c r="UBW230" s="44"/>
      <c r="UBX230" s="44"/>
      <c r="UBY230" s="44"/>
      <c r="UBZ230" s="44"/>
      <c r="UCA230" s="44"/>
      <c r="UCB230" s="44"/>
      <c r="UCC230" s="44"/>
      <c r="UCD230" s="44"/>
      <c r="UCE230" s="44"/>
      <c r="UCF230" s="44"/>
      <c r="UCG230" s="44"/>
      <c r="UCH230" s="44"/>
      <c r="UCI230" s="44"/>
      <c r="UCJ230" s="44"/>
      <c r="UCK230" s="44"/>
      <c r="UCL230" s="44"/>
      <c r="UCM230" s="44"/>
      <c r="UCN230" s="44"/>
      <c r="UCO230" s="44"/>
      <c r="UCP230" s="44"/>
      <c r="UCQ230" s="44"/>
      <c r="UCR230" s="44"/>
      <c r="UCS230" s="44"/>
      <c r="UCT230" s="44"/>
      <c r="UCU230" s="44"/>
      <c r="UCV230" s="44"/>
      <c r="UCW230" s="44"/>
      <c r="UCX230" s="44"/>
      <c r="UCY230" s="44"/>
      <c r="UCZ230" s="44"/>
      <c r="UDA230" s="44"/>
      <c r="UDB230" s="44"/>
      <c r="UDC230" s="44"/>
      <c r="UDD230" s="44"/>
      <c r="UDE230" s="44"/>
      <c r="UDF230" s="44"/>
      <c r="UDG230" s="44"/>
      <c r="UDH230" s="44"/>
      <c r="UDI230" s="44"/>
      <c r="UDJ230" s="44"/>
      <c r="UDK230" s="44"/>
      <c r="UDL230" s="44"/>
      <c r="UDM230" s="44"/>
      <c r="UDN230" s="44"/>
      <c r="UDO230" s="44"/>
      <c r="UDP230" s="44"/>
      <c r="UDQ230" s="44"/>
      <c r="UDR230" s="44"/>
      <c r="UDS230" s="44"/>
      <c r="UDT230" s="44"/>
      <c r="UDU230" s="44"/>
      <c r="UDV230" s="44"/>
      <c r="UDW230" s="44"/>
      <c r="UDX230" s="44"/>
      <c r="UDY230" s="44"/>
      <c r="UDZ230" s="44"/>
      <c r="UEA230" s="44"/>
      <c r="UEB230" s="44"/>
      <c r="UEC230" s="44"/>
      <c r="UED230" s="44"/>
      <c r="UEE230" s="44"/>
      <c r="UEF230" s="44"/>
      <c r="UEG230" s="44"/>
      <c r="UEH230" s="44"/>
      <c r="UEI230" s="44"/>
      <c r="UEJ230" s="44"/>
      <c r="UEK230" s="44"/>
      <c r="UEL230" s="44"/>
      <c r="UEM230" s="44"/>
      <c r="UEN230" s="44"/>
      <c r="UEO230" s="44"/>
      <c r="UEP230" s="44"/>
      <c r="UEQ230" s="44"/>
      <c r="UER230" s="44"/>
      <c r="UES230" s="44"/>
      <c r="UET230" s="44"/>
      <c r="UEU230" s="44"/>
      <c r="UEV230" s="44"/>
      <c r="UEW230" s="44"/>
      <c r="UEX230" s="44"/>
      <c r="UEY230" s="44"/>
      <c r="UEZ230" s="44"/>
      <c r="UFA230" s="44"/>
      <c r="UFB230" s="44"/>
      <c r="UFC230" s="44"/>
      <c r="UFD230" s="44"/>
      <c r="UFE230" s="44"/>
      <c r="UFF230" s="44"/>
      <c r="UFG230" s="44"/>
      <c r="UFH230" s="44"/>
      <c r="UFI230" s="44"/>
      <c r="UFJ230" s="44"/>
      <c r="UFK230" s="44"/>
      <c r="UFL230" s="44"/>
      <c r="UFM230" s="44"/>
      <c r="UFN230" s="44"/>
      <c r="UFO230" s="44"/>
      <c r="UFP230" s="44"/>
      <c r="UFQ230" s="44"/>
      <c r="UFR230" s="44"/>
      <c r="UFS230" s="44"/>
      <c r="UFT230" s="44"/>
      <c r="UFU230" s="44"/>
      <c r="UFV230" s="44"/>
      <c r="UFW230" s="44"/>
      <c r="UFX230" s="44"/>
      <c r="UFY230" s="44"/>
      <c r="UFZ230" s="44"/>
      <c r="UGA230" s="44"/>
      <c r="UGB230" s="44"/>
      <c r="UGC230" s="44"/>
      <c r="UGD230" s="44"/>
      <c r="UGE230" s="44"/>
      <c r="UGF230" s="44"/>
      <c r="UGG230" s="44"/>
      <c r="UGH230" s="44"/>
      <c r="UGI230" s="44"/>
      <c r="UGJ230" s="44"/>
      <c r="UGK230" s="44"/>
      <c r="UGL230" s="44"/>
      <c r="UGM230" s="44"/>
      <c r="UGN230" s="44"/>
      <c r="UGO230" s="44"/>
      <c r="UGP230" s="44"/>
      <c r="UGQ230" s="44"/>
      <c r="UGR230" s="44"/>
      <c r="UGS230" s="44"/>
      <c r="UGT230" s="44"/>
      <c r="UGU230" s="44"/>
      <c r="UGV230" s="44"/>
      <c r="UGW230" s="44"/>
      <c r="UGX230" s="44"/>
      <c r="UGY230" s="44"/>
      <c r="UGZ230" s="44"/>
      <c r="UHA230" s="44"/>
      <c r="UHB230" s="44"/>
      <c r="UHC230" s="44"/>
      <c r="UHD230" s="44"/>
      <c r="UHE230" s="44"/>
      <c r="UHF230" s="44"/>
      <c r="UHG230" s="44"/>
      <c r="UHH230" s="44"/>
      <c r="UHI230" s="44"/>
      <c r="UHJ230" s="44"/>
      <c r="UHK230" s="44"/>
      <c r="UHL230" s="44"/>
      <c r="UHM230" s="44"/>
      <c r="UHN230" s="44"/>
      <c r="UHO230" s="44"/>
      <c r="UHP230" s="44"/>
      <c r="UHQ230" s="44"/>
      <c r="UHR230" s="44"/>
      <c r="UHS230" s="44"/>
      <c r="UHT230" s="44"/>
      <c r="UHU230" s="44"/>
      <c r="UHV230" s="44"/>
      <c r="UHW230" s="44"/>
      <c r="UHX230" s="44"/>
      <c r="UHY230" s="44"/>
      <c r="UHZ230" s="44"/>
      <c r="UIA230" s="44"/>
      <c r="UIB230" s="44"/>
      <c r="UIC230" s="44"/>
      <c r="UID230" s="44"/>
      <c r="UIE230" s="44"/>
      <c r="UIF230" s="44"/>
      <c r="UIG230" s="44"/>
      <c r="UIH230" s="44"/>
      <c r="UII230" s="44"/>
      <c r="UIJ230" s="44"/>
      <c r="UIK230" s="44"/>
      <c r="UIL230" s="44"/>
      <c r="UIM230" s="44"/>
      <c r="UIN230" s="44"/>
      <c r="UIO230" s="44"/>
      <c r="UIP230" s="44"/>
      <c r="UIQ230" s="44"/>
      <c r="UIR230" s="44"/>
      <c r="UIS230" s="44"/>
      <c r="UIT230" s="44"/>
      <c r="UIU230" s="44"/>
      <c r="UIV230" s="44"/>
      <c r="UIW230" s="44"/>
      <c r="UIX230" s="44"/>
      <c r="UIY230" s="44"/>
      <c r="UIZ230" s="44"/>
      <c r="UJA230" s="44"/>
      <c r="UJB230" s="44"/>
      <c r="UJC230" s="44"/>
      <c r="UJD230" s="44"/>
      <c r="UJE230" s="44"/>
      <c r="UJF230" s="44"/>
      <c r="UJG230" s="44"/>
      <c r="UJH230" s="44"/>
      <c r="UJI230" s="44"/>
      <c r="UJJ230" s="44"/>
      <c r="UJK230" s="44"/>
      <c r="UJL230" s="44"/>
      <c r="UJM230" s="44"/>
      <c r="UJN230" s="44"/>
      <c r="UJO230" s="44"/>
      <c r="UJP230" s="44"/>
      <c r="UJQ230" s="44"/>
      <c r="UJR230" s="44"/>
      <c r="UJS230" s="44"/>
      <c r="UJT230" s="44"/>
      <c r="UJU230" s="44"/>
      <c r="UJV230" s="44"/>
      <c r="UJW230" s="44"/>
      <c r="UJX230" s="44"/>
      <c r="UJY230" s="44"/>
      <c r="UJZ230" s="44"/>
      <c r="UKA230" s="44"/>
      <c r="UKB230" s="44"/>
      <c r="UKC230" s="44"/>
      <c r="UKD230" s="44"/>
      <c r="UKE230" s="44"/>
      <c r="UKF230" s="44"/>
      <c r="UKG230" s="44"/>
      <c r="UKH230" s="44"/>
      <c r="UKI230" s="44"/>
      <c r="UKJ230" s="44"/>
      <c r="UKK230" s="44"/>
      <c r="UKL230" s="44"/>
      <c r="UKM230" s="44"/>
      <c r="UKN230" s="44"/>
      <c r="UKO230" s="44"/>
      <c r="UKP230" s="44"/>
      <c r="UKQ230" s="44"/>
      <c r="UKR230" s="44"/>
      <c r="UKS230" s="44"/>
      <c r="UKT230" s="44"/>
      <c r="UKU230" s="44"/>
      <c r="UKV230" s="44"/>
      <c r="UKW230" s="44"/>
      <c r="UKX230" s="44"/>
      <c r="UKY230" s="44"/>
      <c r="UKZ230" s="44"/>
      <c r="ULA230" s="44"/>
      <c r="ULB230" s="44"/>
      <c r="ULC230" s="44"/>
      <c r="ULD230" s="44"/>
      <c r="ULE230" s="44"/>
      <c r="ULF230" s="44"/>
      <c r="ULG230" s="44"/>
      <c r="ULH230" s="44"/>
      <c r="ULI230" s="44"/>
      <c r="ULJ230" s="44"/>
      <c r="ULK230" s="44"/>
      <c r="ULL230" s="44"/>
      <c r="ULM230" s="44"/>
      <c r="ULN230" s="44"/>
      <c r="ULO230" s="44"/>
      <c r="ULP230" s="44"/>
      <c r="ULQ230" s="44"/>
      <c r="ULR230" s="44"/>
      <c r="ULS230" s="44"/>
      <c r="ULT230" s="44"/>
      <c r="ULU230" s="44"/>
      <c r="ULV230" s="44"/>
      <c r="ULW230" s="44"/>
      <c r="ULX230" s="44"/>
      <c r="ULY230" s="44"/>
      <c r="ULZ230" s="44"/>
      <c r="UMA230" s="44"/>
      <c r="UMB230" s="44"/>
      <c r="UMC230" s="44"/>
      <c r="UMD230" s="44"/>
      <c r="UME230" s="44"/>
      <c r="UMF230" s="44"/>
      <c r="UMG230" s="44"/>
      <c r="UMH230" s="44"/>
      <c r="UMI230" s="44"/>
      <c r="UMJ230" s="44"/>
      <c r="UMK230" s="44"/>
      <c r="UML230" s="44"/>
      <c r="UMM230" s="44"/>
      <c r="UMN230" s="44"/>
      <c r="UMO230" s="44"/>
      <c r="UMP230" s="44"/>
      <c r="UMQ230" s="44"/>
      <c r="UMR230" s="44"/>
      <c r="UMS230" s="44"/>
      <c r="UMT230" s="44"/>
      <c r="UMU230" s="44"/>
      <c r="UMV230" s="44"/>
      <c r="UMW230" s="44"/>
      <c r="UMX230" s="44"/>
      <c r="UMY230" s="44"/>
      <c r="UMZ230" s="44"/>
      <c r="UNA230" s="44"/>
      <c r="UNB230" s="44"/>
      <c r="UNC230" s="44"/>
      <c r="UND230" s="44"/>
      <c r="UNE230" s="44"/>
      <c r="UNF230" s="44"/>
      <c r="UNG230" s="44"/>
      <c r="UNH230" s="44"/>
      <c r="UNI230" s="44"/>
      <c r="UNJ230" s="44"/>
      <c r="UNK230" s="44"/>
      <c r="UNL230" s="44"/>
      <c r="UNM230" s="44"/>
      <c r="UNN230" s="44"/>
      <c r="UNO230" s="44"/>
      <c r="UNP230" s="44"/>
      <c r="UNQ230" s="44"/>
      <c r="UNR230" s="44"/>
      <c r="UNS230" s="44"/>
      <c r="UNT230" s="44"/>
      <c r="UNU230" s="44"/>
      <c r="UNV230" s="44"/>
      <c r="UNW230" s="44"/>
      <c r="UNX230" s="44"/>
      <c r="UNY230" s="44"/>
      <c r="UNZ230" s="44"/>
      <c r="UOA230" s="44"/>
      <c r="UOB230" s="44"/>
      <c r="UOC230" s="44"/>
      <c r="UOD230" s="44"/>
      <c r="UOE230" s="44"/>
      <c r="UOF230" s="44"/>
      <c r="UOG230" s="44"/>
      <c r="UOH230" s="44"/>
      <c r="UOI230" s="44"/>
      <c r="UOJ230" s="44"/>
      <c r="UOK230" s="44"/>
      <c r="UOL230" s="44"/>
      <c r="UOM230" s="44"/>
      <c r="UON230" s="44"/>
      <c r="UOO230" s="44"/>
      <c r="UOP230" s="44"/>
      <c r="UOQ230" s="44"/>
      <c r="UOR230" s="44"/>
      <c r="UOS230" s="44"/>
      <c r="UOT230" s="44"/>
      <c r="UOU230" s="44"/>
      <c r="UOV230" s="44"/>
      <c r="UOW230" s="44"/>
      <c r="UOX230" s="44"/>
      <c r="UOY230" s="44"/>
      <c r="UOZ230" s="44"/>
      <c r="UPA230" s="44"/>
      <c r="UPB230" s="44"/>
      <c r="UPC230" s="44"/>
      <c r="UPD230" s="44"/>
      <c r="UPE230" s="44"/>
      <c r="UPF230" s="44"/>
      <c r="UPG230" s="44"/>
      <c r="UPH230" s="44"/>
      <c r="UPI230" s="44"/>
      <c r="UPJ230" s="44"/>
      <c r="UPK230" s="44"/>
      <c r="UPL230" s="44"/>
      <c r="UPM230" s="44"/>
      <c r="UPN230" s="44"/>
      <c r="UPO230" s="44"/>
      <c r="UPP230" s="44"/>
      <c r="UPQ230" s="44"/>
      <c r="UPR230" s="44"/>
      <c r="UPS230" s="44"/>
      <c r="UPT230" s="44"/>
      <c r="UPU230" s="44"/>
      <c r="UPV230" s="44"/>
      <c r="UPW230" s="44"/>
      <c r="UPX230" s="44"/>
      <c r="UPY230" s="44"/>
      <c r="UPZ230" s="44"/>
      <c r="UQA230" s="44"/>
      <c r="UQB230" s="44"/>
      <c r="UQC230" s="44"/>
      <c r="UQD230" s="44"/>
      <c r="UQE230" s="44"/>
      <c r="UQF230" s="44"/>
      <c r="UQG230" s="44"/>
      <c r="UQH230" s="44"/>
      <c r="UQI230" s="44"/>
      <c r="UQJ230" s="44"/>
      <c r="UQK230" s="44"/>
      <c r="UQL230" s="44"/>
      <c r="UQM230" s="44"/>
      <c r="UQN230" s="44"/>
      <c r="UQO230" s="44"/>
      <c r="UQP230" s="44"/>
      <c r="UQQ230" s="44"/>
      <c r="UQR230" s="44"/>
      <c r="UQS230" s="44"/>
      <c r="UQT230" s="44"/>
      <c r="UQU230" s="44"/>
      <c r="UQV230" s="44"/>
      <c r="UQW230" s="44"/>
      <c r="UQX230" s="44"/>
      <c r="UQY230" s="44"/>
      <c r="UQZ230" s="44"/>
      <c r="URA230" s="44"/>
      <c r="URB230" s="44"/>
      <c r="URC230" s="44"/>
      <c r="URD230" s="44"/>
      <c r="URE230" s="44"/>
      <c r="URF230" s="44"/>
      <c r="URG230" s="44"/>
      <c r="URH230" s="44"/>
      <c r="URI230" s="44"/>
      <c r="URJ230" s="44"/>
      <c r="URK230" s="44"/>
      <c r="URL230" s="44"/>
      <c r="URM230" s="44"/>
      <c r="URN230" s="44"/>
      <c r="URO230" s="44"/>
      <c r="URP230" s="44"/>
      <c r="URQ230" s="44"/>
      <c r="URR230" s="44"/>
      <c r="URS230" s="44"/>
      <c r="URT230" s="44"/>
      <c r="URU230" s="44"/>
      <c r="URV230" s="44"/>
      <c r="URW230" s="44"/>
      <c r="URX230" s="44"/>
      <c r="URY230" s="44"/>
      <c r="URZ230" s="44"/>
      <c r="USA230" s="44"/>
      <c r="USB230" s="44"/>
      <c r="USC230" s="44"/>
      <c r="USD230" s="44"/>
      <c r="USE230" s="44"/>
      <c r="USF230" s="44"/>
      <c r="USG230" s="44"/>
      <c r="USH230" s="44"/>
      <c r="USI230" s="44"/>
      <c r="USJ230" s="44"/>
      <c r="USK230" s="44"/>
      <c r="USL230" s="44"/>
      <c r="USM230" s="44"/>
      <c r="USN230" s="44"/>
      <c r="USO230" s="44"/>
      <c r="USP230" s="44"/>
      <c r="USQ230" s="44"/>
      <c r="USR230" s="44"/>
      <c r="USS230" s="44"/>
      <c r="UST230" s="44"/>
      <c r="USU230" s="44"/>
      <c r="USV230" s="44"/>
      <c r="USW230" s="44"/>
      <c r="USX230" s="44"/>
      <c r="USY230" s="44"/>
      <c r="USZ230" s="44"/>
      <c r="UTA230" s="44"/>
      <c r="UTB230" s="44"/>
      <c r="UTC230" s="44"/>
      <c r="UTD230" s="44"/>
      <c r="UTE230" s="44"/>
      <c r="UTF230" s="44"/>
      <c r="UTG230" s="44"/>
      <c r="UTH230" s="44"/>
      <c r="UTI230" s="44"/>
      <c r="UTJ230" s="44"/>
      <c r="UTK230" s="44"/>
      <c r="UTL230" s="44"/>
      <c r="UTM230" s="44"/>
      <c r="UTN230" s="44"/>
      <c r="UTO230" s="44"/>
      <c r="UTP230" s="44"/>
      <c r="UTQ230" s="44"/>
      <c r="UTR230" s="44"/>
      <c r="UTS230" s="44"/>
      <c r="UTT230" s="44"/>
      <c r="UTU230" s="44"/>
      <c r="UTV230" s="44"/>
      <c r="UTW230" s="44"/>
      <c r="UTX230" s="44"/>
      <c r="UTY230" s="44"/>
      <c r="UTZ230" s="44"/>
      <c r="UUA230" s="44"/>
      <c r="UUB230" s="44"/>
      <c r="UUC230" s="44"/>
      <c r="UUD230" s="44"/>
      <c r="UUE230" s="44"/>
      <c r="UUF230" s="44"/>
      <c r="UUG230" s="44"/>
      <c r="UUH230" s="44"/>
      <c r="UUI230" s="44"/>
      <c r="UUJ230" s="44"/>
      <c r="UUK230" s="44"/>
      <c r="UUL230" s="44"/>
      <c r="UUM230" s="44"/>
      <c r="UUN230" s="44"/>
      <c r="UUO230" s="44"/>
      <c r="UUP230" s="44"/>
      <c r="UUQ230" s="44"/>
      <c r="UUR230" s="44"/>
      <c r="UUS230" s="44"/>
      <c r="UUT230" s="44"/>
      <c r="UUU230" s="44"/>
      <c r="UUV230" s="44"/>
      <c r="UUW230" s="44"/>
      <c r="UUX230" s="44"/>
      <c r="UUY230" s="44"/>
      <c r="UUZ230" s="44"/>
      <c r="UVA230" s="44"/>
      <c r="UVB230" s="44"/>
      <c r="UVC230" s="44"/>
      <c r="UVD230" s="44"/>
      <c r="UVE230" s="44"/>
      <c r="UVF230" s="44"/>
      <c r="UVG230" s="44"/>
      <c r="UVH230" s="44"/>
      <c r="UVI230" s="44"/>
      <c r="UVJ230" s="44"/>
      <c r="UVK230" s="44"/>
      <c r="UVL230" s="44"/>
      <c r="UVM230" s="44"/>
      <c r="UVN230" s="44"/>
      <c r="UVO230" s="44"/>
      <c r="UVP230" s="44"/>
      <c r="UVQ230" s="44"/>
      <c r="UVR230" s="44"/>
      <c r="UVS230" s="44"/>
      <c r="UVT230" s="44"/>
      <c r="UVU230" s="44"/>
      <c r="UVV230" s="44"/>
      <c r="UVW230" s="44"/>
      <c r="UVX230" s="44"/>
      <c r="UVY230" s="44"/>
      <c r="UVZ230" s="44"/>
      <c r="UWA230" s="44"/>
      <c r="UWB230" s="44"/>
      <c r="UWC230" s="44"/>
      <c r="UWD230" s="44"/>
      <c r="UWE230" s="44"/>
      <c r="UWF230" s="44"/>
      <c r="UWG230" s="44"/>
      <c r="UWH230" s="44"/>
      <c r="UWI230" s="44"/>
      <c r="UWJ230" s="44"/>
      <c r="UWK230" s="44"/>
      <c r="UWL230" s="44"/>
      <c r="UWM230" s="44"/>
      <c r="UWN230" s="44"/>
      <c r="UWO230" s="44"/>
      <c r="UWP230" s="44"/>
      <c r="UWQ230" s="44"/>
      <c r="UWR230" s="44"/>
      <c r="UWS230" s="44"/>
      <c r="UWT230" s="44"/>
      <c r="UWU230" s="44"/>
      <c r="UWV230" s="44"/>
      <c r="UWW230" s="44"/>
      <c r="UWX230" s="44"/>
      <c r="UWY230" s="44"/>
      <c r="UWZ230" s="44"/>
      <c r="UXA230" s="44"/>
      <c r="UXB230" s="44"/>
      <c r="UXC230" s="44"/>
      <c r="UXD230" s="44"/>
      <c r="UXE230" s="44"/>
      <c r="UXF230" s="44"/>
      <c r="UXG230" s="44"/>
      <c r="UXH230" s="44"/>
      <c r="UXI230" s="44"/>
      <c r="UXJ230" s="44"/>
      <c r="UXK230" s="44"/>
      <c r="UXL230" s="44"/>
      <c r="UXM230" s="44"/>
      <c r="UXN230" s="44"/>
      <c r="UXO230" s="44"/>
      <c r="UXP230" s="44"/>
      <c r="UXQ230" s="44"/>
      <c r="UXR230" s="44"/>
      <c r="UXS230" s="44"/>
      <c r="UXT230" s="44"/>
      <c r="UXU230" s="44"/>
      <c r="UXV230" s="44"/>
      <c r="UXW230" s="44"/>
      <c r="UXX230" s="44"/>
      <c r="UXY230" s="44"/>
      <c r="UXZ230" s="44"/>
      <c r="UYA230" s="44"/>
      <c r="UYB230" s="44"/>
      <c r="UYC230" s="44"/>
      <c r="UYD230" s="44"/>
      <c r="UYE230" s="44"/>
      <c r="UYF230" s="44"/>
      <c r="UYG230" s="44"/>
      <c r="UYH230" s="44"/>
      <c r="UYI230" s="44"/>
      <c r="UYJ230" s="44"/>
      <c r="UYK230" s="44"/>
      <c r="UYL230" s="44"/>
      <c r="UYM230" s="44"/>
      <c r="UYN230" s="44"/>
      <c r="UYO230" s="44"/>
      <c r="UYP230" s="44"/>
      <c r="UYQ230" s="44"/>
      <c r="UYR230" s="44"/>
      <c r="UYS230" s="44"/>
      <c r="UYT230" s="44"/>
      <c r="UYU230" s="44"/>
      <c r="UYV230" s="44"/>
      <c r="UYW230" s="44"/>
      <c r="UYX230" s="44"/>
      <c r="UYY230" s="44"/>
      <c r="UYZ230" s="44"/>
      <c r="UZA230" s="44"/>
      <c r="UZB230" s="44"/>
      <c r="UZC230" s="44"/>
      <c r="UZD230" s="44"/>
      <c r="UZE230" s="44"/>
      <c r="UZF230" s="44"/>
      <c r="UZG230" s="44"/>
      <c r="UZH230" s="44"/>
      <c r="UZI230" s="44"/>
      <c r="UZJ230" s="44"/>
      <c r="UZK230" s="44"/>
      <c r="UZL230" s="44"/>
      <c r="UZM230" s="44"/>
      <c r="UZN230" s="44"/>
      <c r="UZO230" s="44"/>
      <c r="UZP230" s="44"/>
      <c r="UZQ230" s="44"/>
      <c r="UZR230" s="44"/>
      <c r="UZS230" s="44"/>
      <c r="UZT230" s="44"/>
      <c r="UZU230" s="44"/>
      <c r="UZV230" s="44"/>
      <c r="UZW230" s="44"/>
      <c r="UZX230" s="44"/>
      <c r="UZY230" s="44"/>
      <c r="UZZ230" s="44"/>
      <c r="VAA230" s="44"/>
      <c r="VAB230" s="44"/>
      <c r="VAC230" s="44"/>
      <c r="VAD230" s="44"/>
      <c r="VAE230" s="44"/>
      <c r="VAF230" s="44"/>
      <c r="VAG230" s="44"/>
      <c r="VAH230" s="44"/>
      <c r="VAI230" s="44"/>
      <c r="VAJ230" s="44"/>
      <c r="VAK230" s="44"/>
      <c r="VAL230" s="44"/>
      <c r="VAM230" s="44"/>
      <c r="VAN230" s="44"/>
      <c r="VAO230" s="44"/>
      <c r="VAP230" s="44"/>
      <c r="VAQ230" s="44"/>
      <c r="VAR230" s="44"/>
      <c r="VAS230" s="44"/>
      <c r="VAT230" s="44"/>
      <c r="VAU230" s="44"/>
      <c r="VAV230" s="44"/>
      <c r="VAW230" s="44"/>
      <c r="VAX230" s="44"/>
      <c r="VAY230" s="44"/>
      <c r="VAZ230" s="44"/>
      <c r="VBA230" s="44"/>
      <c r="VBB230" s="44"/>
      <c r="VBC230" s="44"/>
      <c r="VBD230" s="44"/>
      <c r="VBE230" s="44"/>
      <c r="VBF230" s="44"/>
      <c r="VBG230" s="44"/>
      <c r="VBH230" s="44"/>
      <c r="VBI230" s="44"/>
      <c r="VBJ230" s="44"/>
      <c r="VBK230" s="44"/>
      <c r="VBL230" s="44"/>
      <c r="VBM230" s="44"/>
      <c r="VBN230" s="44"/>
      <c r="VBO230" s="44"/>
      <c r="VBP230" s="44"/>
      <c r="VBQ230" s="44"/>
      <c r="VBR230" s="44"/>
      <c r="VBS230" s="44"/>
      <c r="VBT230" s="44"/>
      <c r="VBU230" s="44"/>
      <c r="VBV230" s="44"/>
      <c r="VBW230" s="44"/>
      <c r="VBX230" s="44"/>
      <c r="VBY230" s="44"/>
      <c r="VBZ230" s="44"/>
      <c r="VCA230" s="44"/>
      <c r="VCB230" s="44"/>
      <c r="VCC230" s="44"/>
      <c r="VCD230" s="44"/>
      <c r="VCE230" s="44"/>
      <c r="VCF230" s="44"/>
      <c r="VCG230" s="44"/>
      <c r="VCH230" s="44"/>
      <c r="VCI230" s="44"/>
      <c r="VCJ230" s="44"/>
      <c r="VCK230" s="44"/>
      <c r="VCL230" s="44"/>
      <c r="VCM230" s="44"/>
      <c r="VCN230" s="44"/>
      <c r="VCO230" s="44"/>
      <c r="VCP230" s="44"/>
      <c r="VCQ230" s="44"/>
      <c r="VCR230" s="44"/>
      <c r="VCS230" s="44"/>
      <c r="VCT230" s="44"/>
      <c r="VCU230" s="44"/>
      <c r="VCV230" s="44"/>
      <c r="VCW230" s="44"/>
      <c r="VCX230" s="44"/>
      <c r="VCY230" s="44"/>
      <c r="VCZ230" s="44"/>
      <c r="VDA230" s="44"/>
      <c r="VDB230" s="44"/>
      <c r="VDC230" s="44"/>
      <c r="VDD230" s="44"/>
      <c r="VDE230" s="44"/>
      <c r="VDF230" s="44"/>
      <c r="VDG230" s="44"/>
      <c r="VDH230" s="44"/>
      <c r="VDI230" s="44"/>
      <c r="VDJ230" s="44"/>
      <c r="VDK230" s="44"/>
      <c r="VDL230" s="44"/>
      <c r="VDM230" s="44"/>
      <c r="VDN230" s="44"/>
      <c r="VDO230" s="44"/>
      <c r="VDP230" s="44"/>
      <c r="VDQ230" s="44"/>
      <c r="VDR230" s="44"/>
      <c r="VDS230" s="44"/>
      <c r="VDT230" s="44"/>
      <c r="VDU230" s="44"/>
      <c r="VDV230" s="44"/>
      <c r="VDW230" s="44"/>
      <c r="VDX230" s="44"/>
      <c r="VDY230" s="44"/>
      <c r="VDZ230" s="44"/>
      <c r="VEA230" s="44"/>
      <c r="VEB230" s="44"/>
      <c r="VEC230" s="44"/>
      <c r="VED230" s="44"/>
      <c r="VEE230" s="44"/>
      <c r="VEF230" s="44"/>
      <c r="VEG230" s="44"/>
      <c r="VEH230" s="44"/>
      <c r="VEI230" s="44"/>
      <c r="VEJ230" s="44"/>
      <c r="VEK230" s="44"/>
      <c r="VEL230" s="44"/>
      <c r="VEM230" s="44"/>
      <c r="VEN230" s="44"/>
      <c r="VEO230" s="44"/>
      <c r="VEP230" s="44"/>
      <c r="VEQ230" s="44"/>
      <c r="VER230" s="44"/>
      <c r="VES230" s="44"/>
      <c r="VET230" s="44"/>
      <c r="VEU230" s="44"/>
      <c r="VEV230" s="44"/>
      <c r="VEW230" s="44"/>
      <c r="VEX230" s="44"/>
      <c r="VEY230" s="44"/>
      <c r="VEZ230" s="44"/>
      <c r="VFA230" s="44"/>
      <c r="VFB230" s="44"/>
      <c r="VFC230" s="44"/>
      <c r="VFD230" s="44"/>
      <c r="VFE230" s="44"/>
      <c r="VFF230" s="44"/>
      <c r="VFG230" s="44"/>
      <c r="VFH230" s="44"/>
      <c r="VFI230" s="44"/>
      <c r="VFJ230" s="44"/>
      <c r="VFK230" s="44"/>
      <c r="VFL230" s="44"/>
      <c r="VFM230" s="44"/>
      <c r="VFN230" s="44"/>
      <c r="VFO230" s="44"/>
      <c r="VFP230" s="44"/>
      <c r="VFQ230" s="44"/>
      <c r="VFR230" s="44"/>
      <c r="VFS230" s="44"/>
      <c r="VFT230" s="44"/>
      <c r="VFU230" s="44"/>
      <c r="VFV230" s="44"/>
      <c r="VFW230" s="44"/>
      <c r="VFX230" s="44"/>
      <c r="VFY230" s="44"/>
      <c r="VFZ230" s="44"/>
      <c r="VGA230" s="44"/>
      <c r="VGB230" s="44"/>
      <c r="VGC230" s="44"/>
      <c r="VGD230" s="44"/>
      <c r="VGE230" s="44"/>
      <c r="VGF230" s="44"/>
      <c r="VGG230" s="44"/>
      <c r="VGH230" s="44"/>
      <c r="VGI230" s="44"/>
      <c r="VGJ230" s="44"/>
      <c r="VGK230" s="44"/>
      <c r="VGL230" s="44"/>
      <c r="VGM230" s="44"/>
      <c r="VGN230" s="44"/>
      <c r="VGO230" s="44"/>
      <c r="VGP230" s="44"/>
      <c r="VGQ230" s="44"/>
      <c r="VGR230" s="44"/>
      <c r="VGS230" s="44"/>
      <c r="VGT230" s="44"/>
      <c r="VGU230" s="44"/>
      <c r="VGV230" s="44"/>
      <c r="VGW230" s="44"/>
      <c r="VGX230" s="44"/>
      <c r="VGY230" s="44"/>
      <c r="VGZ230" s="44"/>
      <c r="VHA230" s="44"/>
      <c r="VHB230" s="44"/>
      <c r="VHC230" s="44"/>
      <c r="VHD230" s="44"/>
      <c r="VHE230" s="44"/>
      <c r="VHF230" s="44"/>
      <c r="VHG230" s="44"/>
      <c r="VHH230" s="44"/>
      <c r="VHI230" s="44"/>
      <c r="VHJ230" s="44"/>
      <c r="VHK230" s="44"/>
      <c r="VHL230" s="44"/>
      <c r="VHM230" s="44"/>
      <c r="VHN230" s="44"/>
      <c r="VHO230" s="44"/>
      <c r="VHP230" s="44"/>
      <c r="VHQ230" s="44"/>
      <c r="VHR230" s="44"/>
      <c r="VHS230" s="44"/>
      <c r="VHT230" s="44"/>
      <c r="VHU230" s="44"/>
      <c r="VHV230" s="44"/>
      <c r="VHW230" s="44"/>
      <c r="VHX230" s="44"/>
      <c r="VHY230" s="44"/>
      <c r="VHZ230" s="44"/>
      <c r="VIA230" s="44"/>
      <c r="VIB230" s="44"/>
      <c r="VIC230" s="44"/>
      <c r="VID230" s="44"/>
      <c r="VIE230" s="44"/>
      <c r="VIF230" s="44"/>
      <c r="VIG230" s="44"/>
      <c r="VIH230" s="44"/>
      <c r="VII230" s="44"/>
      <c r="VIJ230" s="44"/>
      <c r="VIK230" s="44"/>
      <c r="VIL230" s="44"/>
      <c r="VIM230" s="44"/>
      <c r="VIN230" s="44"/>
      <c r="VIO230" s="44"/>
      <c r="VIP230" s="44"/>
      <c r="VIQ230" s="44"/>
      <c r="VIR230" s="44"/>
      <c r="VIS230" s="44"/>
      <c r="VIT230" s="44"/>
      <c r="VIU230" s="44"/>
      <c r="VIV230" s="44"/>
      <c r="VIW230" s="44"/>
      <c r="VIX230" s="44"/>
      <c r="VIY230" s="44"/>
      <c r="VIZ230" s="44"/>
      <c r="VJA230" s="44"/>
      <c r="VJB230" s="44"/>
      <c r="VJC230" s="44"/>
      <c r="VJD230" s="44"/>
      <c r="VJE230" s="44"/>
      <c r="VJF230" s="44"/>
      <c r="VJG230" s="44"/>
      <c r="VJH230" s="44"/>
      <c r="VJI230" s="44"/>
      <c r="VJJ230" s="44"/>
      <c r="VJK230" s="44"/>
      <c r="VJL230" s="44"/>
      <c r="VJM230" s="44"/>
      <c r="VJN230" s="44"/>
      <c r="VJO230" s="44"/>
      <c r="VJP230" s="44"/>
      <c r="VJQ230" s="44"/>
      <c r="VJR230" s="44"/>
      <c r="VJS230" s="44"/>
      <c r="VJT230" s="44"/>
      <c r="VJU230" s="44"/>
      <c r="VJV230" s="44"/>
      <c r="VJW230" s="44"/>
      <c r="VJX230" s="44"/>
      <c r="VJY230" s="44"/>
      <c r="VJZ230" s="44"/>
      <c r="VKA230" s="44"/>
      <c r="VKB230" s="44"/>
      <c r="VKC230" s="44"/>
      <c r="VKD230" s="44"/>
      <c r="VKE230" s="44"/>
      <c r="VKF230" s="44"/>
      <c r="VKG230" s="44"/>
      <c r="VKH230" s="44"/>
      <c r="VKI230" s="44"/>
      <c r="VKJ230" s="44"/>
      <c r="VKK230" s="44"/>
      <c r="VKL230" s="44"/>
      <c r="VKM230" s="44"/>
      <c r="VKN230" s="44"/>
      <c r="VKO230" s="44"/>
      <c r="VKP230" s="44"/>
      <c r="VKQ230" s="44"/>
      <c r="VKR230" s="44"/>
      <c r="VKS230" s="44"/>
      <c r="VKT230" s="44"/>
      <c r="VKU230" s="44"/>
      <c r="VKV230" s="44"/>
      <c r="VKW230" s="44"/>
      <c r="VKX230" s="44"/>
      <c r="VKY230" s="44"/>
      <c r="VKZ230" s="44"/>
      <c r="VLA230" s="44"/>
      <c r="VLB230" s="44"/>
      <c r="VLC230" s="44"/>
      <c r="VLD230" s="44"/>
      <c r="VLE230" s="44"/>
      <c r="VLF230" s="44"/>
      <c r="VLG230" s="44"/>
      <c r="VLH230" s="44"/>
      <c r="VLI230" s="44"/>
      <c r="VLJ230" s="44"/>
      <c r="VLK230" s="44"/>
      <c r="VLL230" s="44"/>
      <c r="VLM230" s="44"/>
      <c r="VLN230" s="44"/>
      <c r="VLO230" s="44"/>
      <c r="VLP230" s="44"/>
      <c r="VLQ230" s="44"/>
      <c r="VLR230" s="44"/>
      <c r="VLS230" s="44"/>
      <c r="VLT230" s="44"/>
      <c r="VLU230" s="44"/>
      <c r="VLV230" s="44"/>
      <c r="VLW230" s="44"/>
      <c r="VLX230" s="44"/>
      <c r="VLY230" s="44"/>
      <c r="VLZ230" s="44"/>
      <c r="VMA230" s="44"/>
      <c r="VMB230" s="44"/>
      <c r="VMC230" s="44"/>
      <c r="VMD230" s="44"/>
      <c r="VME230" s="44"/>
      <c r="VMF230" s="44"/>
      <c r="VMG230" s="44"/>
      <c r="VMH230" s="44"/>
      <c r="VMI230" s="44"/>
      <c r="VMJ230" s="44"/>
      <c r="VMK230" s="44"/>
      <c r="VML230" s="44"/>
      <c r="VMM230" s="44"/>
      <c r="VMN230" s="44"/>
      <c r="VMO230" s="44"/>
      <c r="VMP230" s="44"/>
      <c r="VMQ230" s="44"/>
      <c r="VMR230" s="44"/>
      <c r="VMS230" s="44"/>
      <c r="VMT230" s="44"/>
      <c r="VMU230" s="44"/>
      <c r="VMV230" s="44"/>
      <c r="VMW230" s="44"/>
      <c r="VMX230" s="44"/>
      <c r="VMY230" s="44"/>
      <c r="VMZ230" s="44"/>
      <c r="VNA230" s="44"/>
      <c r="VNB230" s="44"/>
      <c r="VNC230" s="44"/>
      <c r="VND230" s="44"/>
      <c r="VNE230" s="44"/>
      <c r="VNF230" s="44"/>
      <c r="VNG230" s="44"/>
      <c r="VNH230" s="44"/>
      <c r="VNI230" s="44"/>
      <c r="VNJ230" s="44"/>
      <c r="VNK230" s="44"/>
      <c r="VNL230" s="44"/>
      <c r="VNM230" s="44"/>
      <c r="VNN230" s="44"/>
      <c r="VNO230" s="44"/>
      <c r="VNP230" s="44"/>
      <c r="VNQ230" s="44"/>
      <c r="VNR230" s="44"/>
      <c r="VNS230" s="44"/>
      <c r="VNT230" s="44"/>
      <c r="VNU230" s="44"/>
      <c r="VNV230" s="44"/>
      <c r="VNW230" s="44"/>
      <c r="VNX230" s="44"/>
      <c r="VNY230" s="44"/>
      <c r="VNZ230" s="44"/>
      <c r="VOA230" s="44"/>
      <c r="VOB230" s="44"/>
      <c r="VOC230" s="44"/>
      <c r="VOD230" s="44"/>
      <c r="VOE230" s="44"/>
      <c r="VOF230" s="44"/>
      <c r="VOG230" s="44"/>
      <c r="VOH230" s="44"/>
      <c r="VOI230" s="44"/>
      <c r="VOJ230" s="44"/>
      <c r="VOK230" s="44"/>
      <c r="VOL230" s="44"/>
      <c r="VOM230" s="44"/>
      <c r="VON230" s="44"/>
      <c r="VOO230" s="44"/>
      <c r="VOP230" s="44"/>
      <c r="VOQ230" s="44"/>
      <c r="VOR230" s="44"/>
      <c r="VOS230" s="44"/>
      <c r="VOT230" s="44"/>
      <c r="VOU230" s="44"/>
      <c r="VOV230" s="44"/>
      <c r="VOW230" s="44"/>
      <c r="VOX230" s="44"/>
      <c r="VOY230" s="44"/>
      <c r="VOZ230" s="44"/>
      <c r="VPA230" s="44"/>
      <c r="VPB230" s="44"/>
      <c r="VPC230" s="44"/>
      <c r="VPD230" s="44"/>
      <c r="VPE230" s="44"/>
      <c r="VPF230" s="44"/>
      <c r="VPG230" s="44"/>
      <c r="VPH230" s="44"/>
      <c r="VPI230" s="44"/>
      <c r="VPJ230" s="44"/>
      <c r="VPK230" s="44"/>
      <c r="VPL230" s="44"/>
      <c r="VPM230" s="44"/>
      <c r="VPN230" s="44"/>
      <c r="VPO230" s="44"/>
      <c r="VPP230" s="44"/>
      <c r="VPQ230" s="44"/>
      <c r="VPR230" s="44"/>
      <c r="VPS230" s="44"/>
      <c r="VPT230" s="44"/>
      <c r="VPU230" s="44"/>
      <c r="VPV230" s="44"/>
      <c r="VPW230" s="44"/>
      <c r="VPX230" s="44"/>
      <c r="VPY230" s="44"/>
      <c r="VPZ230" s="44"/>
      <c r="VQA230" s="44"/>
      <c r="VQB230" s="44"/>
      <c r="VQC230" s="44"/>
      <c r="VQD230" s="44"/>
      <c r="VQE230" s="44"/>
      <c r="VQF230" s="44"/>
      <c r="VQG230" s="44"/>
      <c r="VQH230" s="44"/>
      <c r="VQI230" s="44"/>
      <c r="VQJ230" s="44"/>
      <c r="VQK230" s="44"/>
      <c r="VQL230" s="44"/>
      <c r="VQM230" s="44"/>
      <c r="VQN230" s="44"/>
      <c r="VQO230" s="44"/>
      <c r="VQP230" s="44"/>
      <c r="VQQ230" s="44"/>
      <c r="VQR230" s="44"/>
      <c r="VQS230" s="44"/>
      <c r="VQT230" s="44"/>
      <c r="VQU230" s="44"/>
      <c r="VQV230" s="44"/>
      <c r="VQW230" s="44"/>
      <c r="VQX230" s="44"/>
      <c r="VQY230" s="44"/>
      <c r="VQZ230" s="44"/>
      <c r="VRA230" s="44"/>
      <c r="VRB230" s="44"/>
      <c r="VRC230" s="44"/>
      <c r="VRD230" s="44"/>
      <c r="VRE230" s="44"/>
      <c r="VRF230" s="44"/>
      <c r="VRG230" s="44"/>
      <c r="VRH230" s="44"/>
      <c r="VRI230" s="44"/>
      <c r="VRJ230" s="44"/>
      <c r="VRK230" s="44"/>
      <c r="VRL230" s="44"/>
      <c r="VRM230" s="44"/>
      <c r="VRN230" s="44"/>
      <c r="VRO230" s="44"/>
      <c r="VRP230" s="44"/>
      <c r="VRQ230" s="44"/>
      <c r="VRR230" s="44"/>
      <c r="VRS230" s="44"/>
      <c r="VRT230" s="44"/>
      <c r="VRU230" s="44"/>
      <c r="VRV230" s="44"/>
      <c r="VRW230" s="44"/>
      <c r="VRX230" s="44"/>
      <c r="VRY230" s="44"/>
      <c r="VRZ230" s="44"/>
      <c r="VSA230" s="44"/>
      <c r="VSB230" s="44"/>
      <c r="VSC230" s="44"/>
      <c r="VSD230" s="44"/>
      <c r="VSE230" s="44"/>
      <c r="VSF230" s="44"/>
      <c r="VSG230" s="44"/>
      <c r="VSH230" s="44"/>
      <c r="VSI230" s="44"/>
      <c r="VSJ230" s="44"/>
      <c r="VSK230" s="44"/>
      <c r="VSL230" s="44"/>
      <c r="VSM230" s="44"/>
      <c r="VSN230" s="44"/>
      <c r="VSO230" s="44"/>
      <c r="VSP230" s="44"/>
      <c r="VSQ230" s="44"/>
      <c r="VSR230" s="44"/>
      <c r="VSS230" s="44"/>
      <c r="VST230" s="44"/>
      <c r="VSU230" s="44"/>
      <c r="VSV230" s="44"/>
      <c r="VSW230" s="44"/>
      <c r="VSX230" s="44"/>
      <c r="VSY230" s="44"/>
      <c r="VSZ230" s="44"/>
      <c r="VTA230" s="44"/>
      <c r="VTB230" s="44"/>
      <c r="VTC230" s="44"/>
      <c r="VTD230" s="44"/>
      <c r="VTE230" s="44"/>
      <c r="VTF230" s="44"/>
      <c r="VTG230" s="44"/>
      <c r="VTH230" s="44"/>
      <c r="VTI230" s="44"/>
      <c r="VTJ230" s="44"/>
      <c r="VTK230" s="44"/>
      <c r="VTL230" s="44"/>
      <c r="VTM230" s="44"/>
      <c r="VTN230" s="44"/>
      <c r="VTO230" s="44"/>
      <c r="VTP230" s="44"/>
      <c r="VTQ230" s="44"/>
      <c r="VTR230" s="44"/>
      <c r="VTS230" s="44"/>
      <c r="VTT230" s="44"/>
      <c r="VTU230" s="44"/>
      <c r="VTV230" s="44"/>
      <c r="VTW230" s="44"/>
      <c r="VTX230" s="44"/>
      <c r="VTY230" s="44"/>
      <c r="VTZ230" s="44"/>
      <c r="VUA230" s="44"/>
      <c r="VUB230" s="44"/>
      <c r="VUC230" s="44"/>
      <c r="VUD230" s="44"/>
      <c r="VUE230" s="44"/>
      <c r="VUF230" s="44"/>
      <c r="VUG230" s="44"/>
      <c r="VUH230" s="44"/>
      <c r="VUI230" s="44"/>
      <c r="VUJ230" s="44"/>
      <c r="VUK230" s="44"/>
      <c r="VUL230" s="44"/>
      <c r="VUM230" s="44"/>
      <c r="VUN230" s="44"/>
      <c r="VUO230" s="44"/>
      <c r="VUP230" s="44"/>
      <c r="VUQ230" s="44"/>
      <c r="VUR230" s="44"/>
      <c r="VUS230" s="44"/>
      <c r="VUT230" s="44"/>
      <c r="VUU230" s="44"/>
      <c r="VUV230" s="44"/>
      <c r="VUW230" s="44"/>
      <c r="VUX230" s="44"/>
      <c r="VUY230" s="44"/>
      <c r="VUZ230" s="44"/>
      <c r="VVA230" s="44"/>
      <c r="VVB230" s="44"/>
      <c r="VVC230" s="44"/>
      <c r="VVD230" s="44"/>
      <c r="VVE230" s="44"/>
      <c r="VVF230" s="44"/>
      <c r="VVG230" s="44"/>
      <c r="VVH230" s="44"/>
      <c r="VVI230" s="44"/>
      <c r="VVJ230" s="44"/>
      <c r="VVK230" s="44"/>
      <c r="VVL230" s="44"/>
      <c r="VVM230" s="44"/>
      <c r="VVN230" s="44"/>
      <c r="VVO230" s="44"/>
      <c r="VVP230" s="44"/>
      <c r="VVQ230" s="44"/>
      <c r="VVR230" s="44"/>
      <c r="VVS230" s="44"/>
      <c r="VVT230" s="44"/>
      <c r="VVU230" s="44"/>
      <c r="VVV230" s="44"/>
      <c r="VVW230" s="44"/>
      <c r="VVX230" s="44"/>
      <c r="VVY230" s="44"/>
      <c r="VVZ230" s="44"/>
      <c r="VWA230" s="44"/>
      <c r="VWB230" s="44"/>
      <c r="VWC230" s="44"/>
      <c r="VWD230" s="44"/>
      <c r="VWE230" s="44"/>
      <c r="VWF230" s="44"/>
      <c r="VWG230" s="44"/>
      <c r="VWH230" s="44"/>
      <c r="VWI230" s="44"/>
      <c r="VWJ230" s="44"/>
      <c r="VWK230" s="44"/>
      <c r="VWL230" s="44"/>
      <c r="VWM230" s="44"/>
      <c r="VWN230" s="44"/>
      <c r="VWO230" s="44"/>
      <c r="VWP230" s="44"/>
      <c r="VWQ230" s="44"/>
      <c r="VWR230" s="44"/>
      <c r="VWS230" s="44"/>
      <c r="VWT230" s="44"/>
      <c r="VWU230" s="44"/>
      <c r="VWV230" s="44"/>
      <c r="VWW230" s="44"/>
      <c r="VWX230" s="44"/>
      <c r="VWY230" s="44"/>
      <c r="VWZ230" s="44"/>
      <c r="VXA230" s="44"/>
      <c r="VXB230" s="44"/>
      <c r="VXC230" s="44"/>
      <c r="VXD230" s="44"/>
      <c r="VXE230" s="44"/>
      <c r="VXF230" s="44"/>
      <c r="VXG230" s="44"/>
      <c r="VXH230" s="44"/>
      <c r="VXI230" s="44"/>
      <c r="VXJ230" s="44"/>
      <c r="VXK230" s="44"/>
      <c r="VXL230" s="44"/>
      <c r="VXM230" s="44"/>
      <c r="VXN230" s="44"/>
      <c r="VXO230" s="44"/>
      <c r="VXP230" s="44"/>
      <c r="VXQ230" s="44"/>
      <c r="VXR230" s="44"/>
      <c r="VXS230" s="44"/>
      <c r="VXT230" s="44"/>
      <c r="VXU230" s="44"/>
      <c r="VXV230" s="44"/>
      <c r="VXW230" s="44"/>
      <c r="VXX230" s="44"/>
      <c r="VXY230" s="44"/>
      <c r="VXZ230" s="44"/>
      <c r="VYA230" s="44"/>
      <c r="VYB230" s="44"/>
      <c r="VYC230" s="44"/>
      <c r="VYD230" s="44"/>
      <c r="VYE230" s="44"/>
      <c r="VYF230" s="44"/>
      <c r="VYG230" s="44"/>
      <c r="VYH230" s="44"/>
      <c r="VYI230" s="44"/>
      <c r="VYJ230" s="44"/>
      <c r="VYK230" s="44"/>
      <c r="VYL230" s="44"/>
      <c r="VYM230" s="44"/>
      <c r="VYN230" s="44"/>
      <c r="VYO230" s="44"/>
      <c r="VYP230" s="44"/>
      <c r="VYQ230" s="44"/>
      <c r="VYR230" s="44"/>
      <c r="VYS230" s="44"/>
      <c r="VYT230" s="44"/>
      <c r="VYU230" s="44"/>
      <c r="VYV230" s="44"/>
      <c r="VYW230" s="44"/>
      <c r="VYX230" s="44"/>
      <c r="VYY230" s="44"/>
      <c r="VYZ230" s="44"/>
      <c r="VZA230" s="44"/>
      <c r="VZB230" s="44"/>
      <c r="VZC230" s="44"/>
      <c r="VZD230" s="44"/>
      <c r="VZE230" s="44"/>
      <c r="VZF230" s="44"/>
      <c r="VZG230" s="44"/>
      <c r="VZH230" s="44"/>
      <c r="VZI230" s="44"/>
      <c r="VZJ230" s="44"/>
      <c r="VZK230" s="44"/>
      <c r="VZL230" s="44"/>
      <c r="VZM230" s="44"/>
      <c r="VZN230" s="44"/>
      <c r="VZO230" s="44"/>
      <c r="VZP230" s="44"/>
      <c r="VZQ230" s="44"/>
      <c r="VZR230" s="44"/>
      <c r="VZS230" s="44"/>
      <c r="VZT230" s="44"/>
      <c r="VZU230" s="44"/>
      <c r="VZV230" s="44"/>
      <c r="VZW230" s="44"/>
      <c r="VZX230" s="44"/>
      <c r="VZY230" s="44"/>
      <c r="VZZ230" s="44"/>
      <c r="WAA230" s="44"/>
      <c r="WAB230" s="44"/>
      <c r="WAC230" s="44"/>
      <c r="WAD230" s="44"/>
      <c r="WAE230" s="44"/>
      <c r="WAF230" s="44"/>
      <c r="WAG230" s="44"/>
      <c r="WAH230" s="44"/>
      <c r="WAI230" s="44"/>
      <c r="WAJ230" s="44"/>
      <c r="WAK230" s="44"/>
      <c r="WAL230" s="44"/>
      <c r="WAM230" s="44"/>
      <c r="WAN230" s="44"/>
      <c r="WAO230" s="44"/>
      <c r="WAP230" s="44"/>
      <c r="WAQ230" s="44"/>
      <c r="WAR230" s="44"/>
      <c r="WAS230" s="44"/>
      <c r="WAT230" s="44"/>
      <c r="WAU230" s="44"/>
      <c r="WAV230" s="44"/>
      <c r="WAW230" s="44"/>
      <c r="WAX230" s="44"/>
      <c r="WAY230" s="44"/>
      <c r="WAZ230" s="44"/>
      <c r="WBA230" s="44"/>
      <c r="WBB230" s="44"/>
      <c r="WBC230" s="44"/>
      <c r="WBD230" s="44"/>
      <c r="WBE230" s="44"/>
      <c r="WBF230" s="44"/>
      <c r="WBG230" s="44"/>
      <c r="WBH230" s="44"/>
      <c r="WBI230" s="44"/>
      <c r="WBJ230" s="44"/>
      <c r="WBK230" s="44"/>
      <c r="WBL230" s="44"/>
      <c r="WBM230" s="44"/>
      <c r="WBN230" s="44"/>
      <c r="WBO230" s="44"/>
      <c r="WBP230" s="44"/>
      <c r="WBQ230" s="44"/>
      <c r="WBR230" s="44"/>
      <c r="WBS230" s="44"/>
      <c r="WBT230" s="44"/>
      <c r="WBU230" s="44"/>
      <c r="WBV230" s="44"/>
      <c r="WBW230" s="44"/>
      <c r="WBX230" s="44"/>
      <c r="WBY230" s="44"/>
      <c r="WBZ230" s="44"/>
      <c r="WCA230" s="44"/>
      <c r="WCB230" s="44"/>
      <c r="WCC230" s="44"/>
      <c r="WCD230" s="44"/>
      <c r="WCE230" s="44"/>
      <c r="WCF230" s="44"/>
      <c r="WCG230" s="44"/>
      <c r="WCH230" s="44"/>
      <c r="WCI230" s="44"/>
      <c r="WCJ230" s="44"/>
      <c r="WCK230" s="44"/>
      <c r="WCL230" s="44"/>
      <c r="WCM230" s="44"/>
      <c r="WCN230" s="44"/>
      <c r="WCO230" s="44"/>
      <c r="WCP230" s="44"/>
      <c r="WCQ230" s="44"/>
      <c r="WCR230" s="44"/>
      <c r="WCS230" s="44"/>
      <c r="WCT230" s="44"/>
      <c r="WCU230" s="44"/>
      <c r="WCV230" s="44"/>
      <c r="WCW230" s="44"/>
      <c r="WCX230" s="44"/>
      <c r="WCY230" s="44"/>
      <c r="WCZ230" s="44"/>
      <c r="WDA230" s="44"/>
      <c r="WDB230" s="44"/>
      <c r="WDC230" s="44"/>
      <c r="WDD230" s="44"/>
      <c r="WDE230" s="44"/>
      <c r="WDF230" s="44"/>
      <c r="WDG230" s="44"/>
      <c r="WDH230" s="44"/>
      <c r="WDI230" s="44"/>
      <c r="WDJ230" s="44"/>
      <c r="WDK230" s="44"/>
      <c r="WDL230" s="44"/>
      <c r="WDM230" s="44"/>
      <c r="WDN230" s="44"/>
      <c r="WDO230" s="44"/>
      <c r="WDP230" s="44"/>
      <c r="WDQ230" s="44"/>
      <c r="WDR230" s="44"/>
      <c r="WDS230" s="44"/>
      <c r="WDT230" s="44"/>
      <c r="WDU230" s="44"/>
      <c r="WDV230" s="44"/>
      <c r="WDW230" s="44"/>
      <c r="WDX230" s="44"/>
      <c r="WDY230" s="44"/>
      <c r="WDZ230" s="44"/>
      <c r="WEA230" s="44"/>
      <c r="WEB230" s="44"/>
      <c r="WEC230" s="44"/>
      <c r="WED230" s="44"/>
      <c r="WEE230" s="44"/>
      <c r="WEF230" s="44"/>
      <c r="WEG230" s="44"/>
      <c r="WEH230" s="44"/>
      <c r="WEI230" s="44"/>
      <c r="WEJ230" s="44"/>
      <c r="WEK230" s="44"/>
      <c r="WEL230" s="44"/>
      <c r="WEM230" s="44"/>
      <c r="WEN230" s="44"/>
      <c r="WEO230" s="44"/>
      <c r="WEP230" s="44"/>
      <c r="WEQ230" s="44"/>
      <c r="WER230" s="44"/>
      <c r="WES230" s="44"/>
      <c r="WET230" s="44"/>
      <c r="WEU230" s="44"/>
      <c r="WEV230" s="44"/>
      <c r="WEW230" s="44"/>
      <c r="WEX230" s="44"/>
      <c r="WEY230" s="44"/>
      <c r="WEZ230" s="44"/>
      <c r="WFA230" s="44"/>
      <c r="WFB230" s="44"/>
      <c r="WFC230" s="44"/>
      <c r="WFD230" s="44"/>
      <c r="WFE230" s="44"/>
      <c r="WFF230" s="44"/>
      <c r="WFG230" s="44"/>
      <c r="WFH230" s="44"/>
      <c r="WFI230" s="44"/>
      <c r="WFJ230" s="44"/>
      <c r="WFK230" s="44"/>
      <c r="WFL230" s="44"/>
      <c r="WFM230" s="44"/>
      <c r="WFN230" s="44"/>
      <c r="WFO230" s="44"/>
      <c r="WFP230" s="44"/>
      <c r="WFQ230" s="44"/>
      <c r="WFR230" s="44"/>
      <c r="WFS230" s="44"/>
      <c r="WFT230" s="44"/>
      <c r="WFU230" s="44"/>
      <c r="WFV230" s="44"/>
      <c r="WFW230" s="44"/>
      <c r="WFX230" s="44"/>
      <c r="WFY230" s="44"/>
      <c r="WFZ230" s="44"/>
      <c r="WGA230" s="44"/>
      <c r="WGB230" s="44"/>
      <c r="WGC230" s="44"/>
      <c r="WGD230" s="44"/>
      <c r="WGE230" s="44"/>
      <c r="WGF230" s="44"/>
      <c r="WGG230" s="44"/>
      <c r="WGH230" s="44"/>
      <c r="WGI230" s="44"/>
      <c r="WGJ230" s="44"/>
      <c r="WGK230" s="44"/>
      <c r="WGL230" s="44"/>
      <c r="WGM230" s="44"/>
      <c r="WGN230" s="44"/>
      <c r="WGO230" s="44"/>
      <c r="WGP230" s="44"/>
      <c r="WGQ230" s="44"/>
      <c r="WGR230" s="44"/>
      <c r="WGS230" s="44"/>
      <c r="WGT230" s="44"/>
      <c r="WGU230" s="44"/>
      <c r="WGV230" s="44"/>
      <c r="WGW230" s="44"/>
      <c r="WGX230" s="44"/>
      <c r="WGY230" s="44"/>
      <c r="WGZ230" s="44"/>
      <c r="WHA230" s="44"/>
      <c r="WHB230" s="44"/>
      <c r="WHC230" s="44"/>
      <c r="WHD230" s="44"/>
      <c r="WHE230" s="44"/>
      <c r="WHF230" s="44"/>
      <c r="WHG230" s="44"/>
      <c r="WHH230" s="44"/>
      <c r="WHI230" s="44"/>
      <c r="WHJ230" s="44"/>
      <c r="WHK230" s="44"/>
      <c r="WHL230" s="44"/>
      <c r="WHM230" s="44"/>
      <c r="WHN230" s="44"/>
      <c r="WHO230" s="44"/>
      <c r="WHP230" s="44"/>
      <c r="WHQ230" s="44"/>
      <c r="WHR230" s="44"/>
      <c r="WHS230" s="44"/>
      <c r="WHT230" s="44"/>
      <c r="WHU230" s="44"/>
      <c r="WHV230" s="44"/>
      <c r="WHW230" s="44"/>
      <c r="WHX230" s="44"/>
      <c r="WHY230" s="44"/>
      <c r="WHZ230" s="44"/>
      <c r="WIA230" s="44"/>
      <c r="WIB230" s="44"/>
      <c r="WIC230" s="44"/>
      <c r="WID230" s="44"/>
      <c r="WIE230" s="44"/>
      <c r="WIF230" s="44"/>
      <c r="WIG230" s="44"/>
      <c r="WIH230" s="44"/>
      <c r="WII230" s="44"/>
      <c r="WIJ230" s="44"/>
      <c r="WIK230" s="44"/>
      <c r="WIL230" s="44"/>
      <c r="WIM230" s="44"/>
      <c r="WIN230" s="44"/>
      <c r="WIO230" s="44"/>
      <c r="WIP230" s="44"/>
      <c r="WIQ230" s="44"/>
      <c r="WIR230" s="44"/>
      <c r="WIS230" s="44"/>
      <c r="WIT230" s="44"/>
      <c r="WIU230" s="44"/>
      <c r="WIV230" s="44"/>
      <c r="WIW230" s="44"/>
      <c r="WIX230" s="44"/>
      <c r="WIY230" s="44"/>
      <c r="WIZ230" s="44"/>
      <c r="WJA230" s="44"/>
      <c r="WJB230" s="44"/>
      <c r="WJC230" s="44"/>
      <c r="WJD230" s="44"/>
      <c r="WJE230" s="44"/>
      <c r="WJF230" s="44"/>
      <c r="WJG230" s="44"/>
      <c r="WJH230" s="44"/>
      <c r="WJI230" s="44"/>
      <c r="WJJ230" s="44"/>
      <c r="WJK230" s="44"/>
      <c r="WJL230" s="44"/>
      <c r="WJM230" s="44"/>
      <c r="WJN230" s="44"/>
      <c r="WJO230" s="44"/>
      <c r="WJP230" s="44"/>
      <c r="WJQ230" s="44"/>
      <c r="WJR230" s="44"/>
      <c r="WJS230" s="44"/>
      <c r="WJT230" s="44"/>
      <c r="WJU230" s="44"/>
      <c r="WJV230" s="44"/>
      <c r="WJW230" s="44"/>
      <c r="WJX230" s="44"/>
      <c r="WJY230" s="44"/>
      <c r="WJZ230" s="44"/>
      <c r="WKA230" s="44"/>
      <c r="WKB230" s="44"/>
      <c r="WKC230" s="44"/>
      <c r="WKD230" s="44"/>
      <c r="WKE230" s="44"/>
      <c r="WKF230" s="44"/>
      <c r="WKG230" s="44"/>
      <c r="WKH230" s="44"/>
      <c r="WKI230" s="44"/>
      <c r="WKJ230" s="44"/>
      <c r="WKK230" s="44"/>
      <c r="WKL230" s="44"/>
      <c r="WKM230" s="44"/>
      <c r="WKN230" s="44"/>
      <c r="WKO230" s="44"/>
      <c r="WKP230" s="44"/>
      <c r="WKQ230" s="44"/>
      <c r="WKR230" s="44"/>
      <c r="WKS230" s="44"/>
      <c r="WKT230" s="44"/>
      <c r="WKU230" s="44"/>
      <c r="WKV230" s="44"/>
      <c r="WKW230" s="44"/>
      <c r="WKX230" s="44"/>
      <c r="WKY230" s="44"/>
      <c r="WKZ230" s="44"/>
      <c r="WLA230" s="44"/>
      <c r="WLB230" s="44"/>
      <c r="WLC230" s="44"/>
      <c r="WLD230" s="44"/>
      <c r="WLE230" s="44"/>
      <c r="WLF230" s="44"/>
      <c r="WLG230" s="44"/>
      <c r="WLH230" s="44"/>
      <c r="WLI230" s="44"/>
      <c r="WLJ230" s="44"/>
      <c r="WLK230" s="44"/>
      <c r="WLL230" s="44"/>
      <c r="WLM230" s="44"/>
      <c r="WLN230" s="44"/>
      <c r="WLO230" s="44"/>
      <c r="WLP230" s="44"/>
      <c r="WLQ230" s="44"/>
      <c r="WLR230" s="44"/>
      <c r="WLS230" s="44"/>
      <c r="WLT230" s="44"/>
      <c r="WLU230" s="44"/>
      <c r="WLV230" s="44"/>
      <c r="WLW230" s="44"/>
      <c r="WLX230" s="44"/>
      <c r="WLY230" s="44"/>
      <c r="WLZ230" s="44"/>
      <c r="WMA230" s="44"/>
      <c r="WMB230" s="44"/>
      <c r="WMC230" s="44"/>
      <c r="WMD230" s="44"/>
      <c r="WME230" s="44"/>
      <c r="WMF230" s="44"/>
      <c r="WMG230" s="44"/>
      <c r="WMH230" s="44"/>
      <c r="WMI230" s="44"/>
      <c r="WMJ230" s="44"/>
      <c r="WMK230" s="44"/>
      <c r="WML230" s="44"/>
      <c r="WMM230" s="44"/>
      <c r="WMN230" s="44"/>
      <c r="WMO230" s="44"/>
      <c r="WMP230" s="44"/>
      <c r="WMQ230" s="44"/>
      <c r="WMR230" s="44"/>
      <c r="WMS230" s="44"/>
      <c r="WMT230" s="44"/>
      <c r="WMU230" s="44"/>
      <c r="WMV230" s="44"/>
      <c r="WMW230" s="44"/>
      <c r="WMX230" s="44"/>
      <c r="WMY230" s="44"/>
      <c r="WMZ230" s="44"/>
      <c r="WNA230" s="44"/>
      <c r="WNB230" s="44"/>
      <c r="WNC230" s="44"/>
      <c r="WND230" s="44"/>
      <c r="WNE230" s="44"/>
      <c r="WNF230" s="44"/>
      <c r="WNG230" s="44"/>
      <c r="WNH230" s="44"/>
      <c r="WNI230" s="44"/>
      <c r="WNJ230" s="44"/>
      <c r="WNK230" s="44"/>
      <c r="WNL230" s="44"/>
      <c r="WNM230" s="44"/>
      <c r="WNN230" s="44"/>
      <c r="WNO230" s="44"/>
      <c r="WNP230" s="44"/>
      <c r="WNQ230" s="44"/>
      <c r="WNR230" s="44"/>
      <c r="WNS230" s="44"/>
      <c r="WNT230" s="44"/>
      <c r="WNU230" s="44"/>
      <c r="WNV230" s="44"/>
      <c r="WNW230" s="44"/>
      <c r="WNX230" s="44"/>
      <c r="WNY230" s="44"/>
      <c r="WNZ230" s="44"/>
      <c r="WOA230" s="44"/>
      <c r="WOB230" s="44"/>
      <c r="WOC230" s="44"/>
      <c r="WOD230" s="44"/>
      <c r="WOE230" s="44"/>
      <c r="WOF230" s="44"/>
      <c r="WOG230" s="44"/>
      <c r="WOH230" s="44"/>
      <c r="WOI230" s="44"/>
      <c r="WOJ230" s="44"/>
      <c r="WOK230" s="44"/>
      <c r="WOL230" s="44"/>
      <c r="WOM230" s="44"/>
      <c r="WON230" s="44"/>
      <c r="WOO230" s="44"/>
      <c r="WOP230" s="44"/>
      <c r="WOQ230" s="44"/>
      <c r="WOR230" s="44"/>
      <c r="WOS230" s="44"/>
      <c r="WOT230" s="44"/>
      <c r="WOU230" s="44"/>
      <c r="WOV230" s="44"/>
      <c r="WOW230" s="44"/>
      <c r="WOX230" s="44"/>
      <c r="WOY230" s="44"/>
      <c r="WOZ230" s="44"/>
      <c r="WPA230" s="44"/>
      <c r="WPB230" s="44"/>
      <c r="WPC230" s="44"/>
      <c r="WPD230" s="44"/>
      <c r="WPE230" s="44"/>
      <c r="WPF230" s="44"/>
      <c r="WPG230" s="44"/>
      <c r="WPH230" s="44"/>
      <c r="WPI230" s="44"/>
      <c r="WPJ230" s="44"/>
      <c r="WPK230" s="44"/>
      <c r="WPL230" s="44"/>
      <c r="WPM230" s="44"/>
      <c r="WPN230" s="44"/>
      <c r="WPO230" s="44"/>
      <c r="WPP230" s="44"/>
      <c r="WPQ230" s="44"/>
      <c r="WPR230" s="44"/>
      <c r="WPS230" s="44"/>
      <c r="WPT230" s="44"/>
      <c r="WPU230" s="44"/>
      <c r="WPV230" s="44"/>
      <c r="WPW230" s="44"/>
      <c r="WPX230" s="44"/>
      <c r="WPY230" s="44"/>
      <c r="WPZ230" s="44"/>
      <c r="WQA230" s="44"/>
      <c r="WQB230" s="44"/>
      <c r="WQC230" s="44"/>
      <c r="WQD230" s="44"/>
      <c r="WQE230" s="44"/>
      <c r="WQF230" s="44"/>
      <c r="WQG230" s="44"/>
      <c r="WQH230" s="44"/>
      <c r="WQI230" s="44"/>
      <c r="WQJ230" s="44"/>
      <c r="WQK230" s="44"/>
      <c r="WQL230" s="44"/>
      <c r="WQM230" s="44"/>
      <c r="WQN230" s="44"/>
      <c r="WQO230" s="44"/>
      <c r="WQP230" s="44"/>
      <c r="WQQ230" s="44"/>
      <c r="WQR230" s="44"/>
      <c r="WQS230" s="44"/>
      <c r="WQT230" s="44"/>
      <c r="WQU230" s="44"/>
      <c r="WQV230" s="44"/>
      <c r="WQW230" s="44"/>
      <c r="WQX230" s="44"/>
      <c r="WQY230" s="44"/>
      <c r="WQZ230" s="44"/>
      <c r="WRA230" s="44"/>
      <c r="WRB230" s="44"/>
      <c r="WRC230" s="44"/>
      <c r="WRD230" s="44"/>
      <c r="WRE230" s="44"/>
      <c r="WRF230" s="44"/>
      <c r="WRG230" s="44"/>
      <c r="WRH230" s="44"/>
      <c r="WRI230" s="44"/>
      <c r="WRJ230" s="44"/>
      <c r="WRK230" s="44"/>
      <c r="WRL230" s="44"/>
      <c r="WRM230" s="44"/>
      <c r="WRN230" s="44"/>
      <c r="WRO230" s="44"/>
      <c r="WRP230" s="44"/>
      <c r="WRQ230" s="44"/>
      <c r="WRR230" s="44"/>
      <c r="WRS230" s="44"/>
      <c r="WRT230" s="44"/>
      <c r="WRU230" s="44"/>
      <c r="WRV230" s="44"/>
      <c r="WRW230" s="44"/>
      <c r="WRX230" s="44"/>
      <c r="WRY230" s="44"/>
      <c r="WRZ230" s="44"/>
      <c r="WSA230" s="44"/>
      <c r="WSB230" s="44"/>
      <c r="WSC230" s="44"/>
      <c r="WSD230" s="44"/>
      <c r="WSE230" s="44"/>
      <c r="WSF230" s="44"/>
      <c r="WSG230" s="44"/>
      <c r="WSH230" s="44"/>
      <c r="WSI230" s="44"/>
      <c r="WSJ230" s="44"/>
      <c r="WSK230" s="44"/>
      <c r="WSL230" s="44"/>
      <c r="WSM230" s="44"/>
      <c r="WSN230" s="44"/>
      <c r="WSO230" s="44"/>
      <c r="WSP230" s="44"/>
      <c r="WSQ230" s="44"/>
      <c r="WSR230" s="44"/>
      <c r="WSS230" s="44"/>
      <c r="WST230" s="44"/>
      <c r="WSU230" s="44"/>
      <c r="WSV230" s="44"/>
      <c r="WSW230" s="44"/>
      <c r="WSX230" s="44"/>
      <c r="WSY230" s="44"/>
      <c r="WSZ230" s="44"/>
      <c r="WTA230" s="44"/>
      <c r="WTB230" s="44"/>
      <c r="WTC230" s="44"/>
      <c r="WTD230" s="44"/>
      <c r="WTE230" s="44"/>
      <c r="WTF230" s="44"/>
      <c r="WTG230" s="44"/>
      <c r="WTH230" s="44"/>
      <c r="WTI230" s="44"/>
      <c r="WTJ230" s="44"/>
      <c r="WTK230" s="44"/>
      <c r="WTL230" s="44"/>
      <c r="WTM230" s="44"/>
      <c r="WTN230" s="44"/>
      <c r="WTO230" s="44"/>
      <c r="WTP230" s="44"/>
      <c r="WTQ230" s="44"/>
      <c r="WTR230" s="44"/>
      <c r="WTS230" s="44"/>
      <c r="WTT230" s="44"/>
      <c r="WTU230" s="44"/>
      <c r="WTV230" s="44"/>
      <c r="WTW230" s="44"/>
      <c r="WTX230" s="44"/>
      <c r="WTY230" s="44"/>
      <c r="WTZ230" s="44"/>
      <c r="WUA230" s="44"/>
      <c r="WUB230" s="44"/>
      <c r="WUC230" s="44"/>
      <c r="WUD230" s="44"/>
      <c r="WUE230" s="44"/>
      <c r="WUF230" s="44"/>
      <c r="WUG230" s="44"/>
      <c r="WUH230" s="44"/>
      <c r="WUI230" s="44"/>
      <c r="WUJ230" s="44"/>
      <c r="WUK230" s="44"/>
      <c r="WUL230" s="44"/>
      <c r="WUM230" s="44"/>
      <c r="WUN230" s="44"/>
      <c r="WUO230" s="44"/>
      <c r="WUP230" s="44"/>
      <c r="WUQ230" s="44"/>
      <c r="WUR230" s="44"/>
      <c r="WUS230" s="44"/>
      <c r="WUT230" s="44"/>
      <c r="WUU230" s="44"/>
      <c r="WUV230" s="44"/>
      <c r="WUW230" s="44"/>
      <c r="WUX230" s="44"/>
      <c r="WUY230" s="44"/>
      <c r="WUZ230" s="44"/>
      <c r="WVA230" s="44"/>
      <c r="WVB230" s="44"/>
      <c r="WVC230" s="44"/>
      <c r="WVD230" s="44"/>
      <c r="WVE230" s="44"/>
      <c r="WVF230" s="44"/>
      <c r="WVG230" s="44"/>
      <c r="WVH230" s="44"/>
      <c r="WVI230" s="44"/>
      <c r="WVJ230" s="44"/>
      <c r="WVK230" s="44"/>
      <c r="WVL230" s="44"/>
      <c r="WVM230" s="44"/>
      <c r="WVN230" s="44"/>
      <c r="WVO230" s="44"/>
      <c r="WVP230" s="44"/>
      <c r="WVQ230" s="44"/>
      <c r="WVR230" s="44"/>
      <c r="WVS230" s="44"/>
      <c r="WVT230" s="44"/>
      <c r="WVU230" s="44"/>
      <c r="WVV230" s="44"/>
      <c r="WVW230" s="44"/>
      <c r="WVX230" s="44"/>
      <c r="WVY230" s="44"/>
      <c r="WVZ230" s="44"/>
      <c r="WWA230" s="44"/>
      <c r="WWB230" s="44"/>
      <c r="WWC230" s="44"/>
      <c r="WWD230" s="44"/>
      <c r="WWE230" s="44"/>
      <c r="WWF230" s="44"/>
      <c r="WWG230" s="44"/>
      <c r="WWH230" s="44"/>
      <c r="WWI230" s="44"/>
      <c r="WWJ230" s="44"/>
      <c r="WWK230" s="44"/>
      <c r="WWL230" s="44"/>
      <c r="WWM230" s="44"/>
      <c r="WWN230" s="44"/>
      <c r="WWO230" s="44"/>
      <c r="WWP230" s="44"/>
      <c r="WWQ230" s="44"/>
      <c r="WWR230" s="44"/>
      <c r="WWS230" s="44"/>
      <c r="WWT230" s="44"/>
      <c r="WWU230" s="44"/>
      <c r="WWV230" s="44"/>
      <c r="WWW230" s="44"/>
      <c r="WWX230" s="44"/>
      <c r="WWY230" s="44"/>
      <c r="WWZ230" s="44"/>
      <c r="WXA230" s="44"/>
      <c r="WXB230" s="44"/>
      <c r="WXC230" s="44"/>
      <c r="WXD230" s="44"/>
      <c r="WXE230" s="44"/>
      <c r="WXF230" s="44"/>
      <c r="WXG230" s="44"/>
      <c r="WXH230" s="44"/>
      <c r="WXI230" s="44"/>
      <c r="WXJ230" s="44"/>
      <c r="WXK230" s="44"/>
      <c r="WXL230" s="44"/>
      <c r="WXM230" s="44"/>
      <c r="WXN230" s="44"/>
      <c r="WXO230" s="44"/>
      <c r="WXP230" s="44"/>
      <c r="WXQ230" s="44"/>
      <c r="WXR230" s="44"/>
      <c r="WXS230" s="44"/>
      <c r="WXT230" s="44"/>
      <c r="WXU230" s="44"/>
      <c r="WXV230" s="44"/>
      <c r="WXW230" s="44"/>
      <c r="WXX230" s="44"/>
      <c r="WXY230" s="44"/>
      <c r="WXZ230" s="44"/>
      <c r="WYA230" s="44"/>
      <c r="WYB230" s="44"/>
      <c r="WYC230" s="44"/>
      <c r="WYD230" s="44"/>
      <c r="WYE230" s="44"/>
      <c r="WYF230" s="44"/>
      <c r="WYG230" s="44"/>
      <c r="WYH230" s="44"/>
      <c r="WYI230" s="44"/>
      <c r="WYJ230" s="44"/>
      <c r="WYK230" s="44"/>
      <c r="WYL230" s="44"/>
      <c r="WYM230" s="44"/>
      <c r="WYN230" s="44"/>
      <c r="WYO230" s="44"/>
      <c r="WYP230" s="44"/>
      <c r="WYQ230" s="44"/>
      <c r="WYR230" s="44"/>
      <c r="WYS230" s="44"/>
      <c r="WYT230" s="44"/>
      <c r="WYU230" s="44"/>
      <c r="WYV230" s="44"/>
      <c r="WYW230" s="44"/>
      <c r="WYX230" s="44"/>
      <c r="WYY230" s="44"/>
      <c r="WYZ230" s="44"/>
      <c r="WZA230" s="44"/>
      <c r="WZB230" s="44"/>
      <c r="WZC230" s="44"/>
      <c r="WZD230" s="44"/>
      <c r="WZE230" s="44"/>
      <c r="WZF230" s="44"/>
      <c r="WZG230" s="44"/>
      <c r="WZH230" s="44"/>
      <c r="WZI230" s="44"/>
      <c r="WZJ230" s="44"/>
      <c r="WZK230" s="44"/>
      <c r="WZL230" s="44"/>
      <c r="WZM230" s="44"/>
      <c r="WZN230" s="44"/>
      <c r="WZO230" s="44"/>
      <c r="WZP230" s="44"/>
      <c r="WZQ230" s="44"/>
      <c r="WZR230" s="44"/>
      <c r="WZS230" s="44"/>
      <c r="WZT230" s="44"/>
      <c r="WZU230" s="44"/>
      <c r="WZV230" s="44"/>
      <c r="WZW230" s="44"/>
      <c r="WZX230" s="44"/>
      <c r="WZY230" s="44"/>
      <c r="WZZ230" s="44"/>
      <c r="XAA230" s="44"/>
      <c r="XAB230" s="44"/>
      <c r="XAC230" s="44"/>
      <c r="XAD230" s="44"/>
      <c r="XAE230" s="44"/>
      <c r="XAF230" s="44"/>
      <c r="XAG230" s="44"/>
      <c r="XAH230" s="44"/>
      <c r="XAI230" s="44"/>
      <c r="XAJ230" s="44"/>
      <c r="XAK230" s="44"/>
      <c r="XAL230" s="44"/>
      <c r="XAM230" s="44"/>
      <c r="XAN230" s="44"/>
      <c r="XAO230" s="44"/>
      <c r="XAP230" s="44"/>
      <c r="XAQ230" s="44"/>
      <c r="XAR230" s="44"/>
      <c r="XAS230" s="44"/>
      <c r="XAT230" s="44"/>
      <c r="XAU230" s="44"/>
      <c r="XAV230" s="44"/>
      <c r="XAW230" s="44"/>
      <c r="XAX230" s="44"/>
      <c r="XAY230" s="44"/>
      <c r="XAZ230" s="44"/>
      <c r="XBA230" s="44"/>
      <c r="XBB230" s="44"/>
      <c r="XBC230" s="44"/>
      <c r="XBD230" s="44"/>
      <c r="XBE230" s="44"/>
      <c r="XBF230" s="44"/>
      <c r="XBG230" s="44"/>
      <c r="XBH230" s="44"/>
      <c r="XBI230" s="44"/>
      <c r="XBJ230" s="44"/>
      <c r="XBK230" s="44"/>
      <c r="XBL230" s="44"/>
      <c r="XBM230" s="44"/>
      <c r="XBN230" s="44"/>
      <c r="XBO230" s="44"/>
      <c r="XBP230" s="44"/>
      <c r="XBQ230" s="44"/>
      <c r="XBR230" s="44"/>
      <c r="XBS230" s="44"/>
      <c r="XBT230" s="44"/>
      <c r="XBU230" s="44"/>
      <c r="XBV230" s="44"/>
      <c r="XBW230" s="44"/>
      <c r="XBX230" s="44"/>
      <c r="XBY230" s="44"/>
      <c r="XBZ230" s="44"/>
      <c r="XCA230" s="44"/>
      <c r="XCB230" s="44"/>
      <c r="XCC230" s="44"/>
      <c r="XCD230" s="44"/>
      <c r="XCE230" s="44"/>
      <c r="XCF230" s="44"/>
      <c r="XCG230" s="44"/>
      <c r="XCH230" s="44"/>
      <c r="XCI230" s="44"/>
      <c r="XCJ230" s="44"/>
      <c r="XCK230" s="44"/>
      <c r="XCL230" s="44"/>
      <c r="XCM230" s="44"/>
      <c r="XCN230" s="44"/>
      <c r="XCO230" s="44"/>
      <c r="XCP230" s="44"/>
      <c r="XCQ230" s="44"/>
      <c r="XCR230" s="44"/>
      <c r="XCS230" s="44"/>
      <c r="XCT230" s="44"/>
      <c r="XCU230" s="44"/>
      <c r="XCV230" s="44"/>
      <c r="XCW230" s="44"/>
      <c r="XCX230" s="44"/>
      <c r="XCY230" s="44"/>
      <c r="XCZ230" s="44"/>
      <c r="XDA230" s="44"/>
      <c r="XDB230" s="44"/>
      <c r="XDC230" s="44"/>
      <c r="XDD230" s="44"/>
      <c r="XDE230" s="44"/>
      <c r="XDF230" s="44"/>
      <c r="XDG230" s="44"/>
      <c r="XDH230" s="44"/>
      <c r="XDI230" s="44"/>
      <c r="XDJ230" s="44"/>
      <c r="XDK230" s="44"/>
      <c r="XDL230" s="44"/>
      <c r="XDM230" s="44"/>
      <c r="XDN230" s="44"/>
      <c r="XDO230" s="44"/>
      <c r="XDP230" s="44"/>
      <c r="XDQ230" s="44"/>
      <c r="XDR230" s="44"/>
      <c r="XDS230" s="44"/>
      <c r="XDT230" s="44"/>
      <c r="XDU230" s="44"/>
      <c r="XDV230" s="44"/>
      <c r="XDW230" s="44"/>
      <c r="XDX230" s="44"/>
      <c r="XDY230" s="44"/>
      <c r="XDZ230" s="44"/>
      <c r="XEA230" s="44"/>
      <c r="XEB230" s="44"/>
      <c r="XEC230" s="44"/>
      <c r="XED230" s="44"/>
      <c r="XEE230" s="44"/>
      <c r="XEF230" s="44"/>
      <c r="XEG230" s="44"/>
      <c r="XEH230" s="44"/>
      <c r="XEI230" s="44"/>
      <c r="XEJ230" s="44"/>
      <c r="XEK230" s="44"/>
      <c r="XEL230" s="44"/>
      <c r="XEM230" s="44"/>
      <c r="XEN230" s="44"/>
      <c r="XEO230" s="44"/>
      <c r="XEP230" s="44"/>
      <c r="XEQ230" s="44"/>
      <c r="XER230" s="44"/>
      <c r="XES230" s="44"/>
      <c r="XET230" s="44"/>
      <c r="XEU230" s="44"/>
      <c r="XEV230" s="44"/>
      <c r="XEW230" s="44"/>
      <c r="XEX230" s="44"/>
      <c r="XEY230" s="44"/>
      <c r="XEZ230" s="44"/>
      <c r="XFA230" s="44"/>
      <c r="XFB230" s="44"/>
    </row>
    <row r="231" spans="1:16382" s="42" customFormat="1" ht="30.6" customHeight="1">
      <c r="A231" s="13">
        <v>222</v>
      </c>
      <c r="B231" s="45" t="s">
        <v>699</v>
      </c>
      <c r="C231" s="23" t="s">
        <v>699</v>
      </c>
      <c r="D231" s="12" t="s">
        <v>700</v>
      </c>
      <c r="E231" s="12" t="s">
        <v>76</v>
      </c>
      <c r="F231" s="17">
        <v>1113781647</v>
      </c>
      <c r="G231" s="17">
        <v>754</v>
      </c>
      <c r="H231" s="149" t="s">
        <v>701</v>
      </c>
      <c r="I231" s="28">
        <v>18000</v>
      </c>
      <c r="J231" s="28">
        <v>0</v>
      </c>
      <c r="K231" s="28">
        <v>0</v>
      </c>
      <c r="L231" s="28">
        <v>0</v>
      </c>
      <c r="M231" s="28">
        <f t="shared" si="190"/>
        <v>18000</v>
      </c>
      <c r="N231" s="17">
        <v>31</v>
      </c>
      <c r="O231" s="17">
        <v>0</v>
      </c>
      <c r="P231" s="28">
        <f t="shared" si="186"/>
        <v>18000</v>
      </c>
      <c r="Q231" s="28">
        <f t="shared" si="187"/>
        <v>0</v>
      </c>
      <c r="R231" s="28">
        <f t="shared" si="188"/>
        <v>0</v>
      </c>
      <c r="S231" s="28">
        <v>0</v>
      </c>
      <c r="T231" s="28">
        <v>0</v>
      </c>
      <c r="U231" s="28">
        <v>0</v>
      </c>
      <c r="V231" s="28">
        <f t="shared" si="191"/>
        <v>18000</v>
      </c>
      <c r="W231" s="28">
        <f t="shared" si="192"/>
        <v>15000</v>
      </c>
      <c r="X231" s="28">
        <f t="shared" si="193"/>
        <v>18000</v>
      </c>
      <c r="Y231" s="28">
        <f t="shared" si="185"/>
        <v>1800</v>
      </c>
      <c r="Z231" s="28">
        <f t="shared" si="178"/>
        <v>135</v>
      </c>
      <c r="AA231" s="38">
        <v>0</v>
      </c>
      <c r="AB231" s="28">
        <v>0</v>
      </c>
      <c r="AC231" s="28">
        <v>0</v>
      </c>
      <c r="AD231" s="28">
        <f t="shared" si="194"/>
        <v>1935</v>
      </c>
      <c r="AE231" s="28">
        <f t="shared" ref="AE231:AE238" si="195">V231-AD231</f>
        <v>16065</v>
      </c>
      <c r="AF231" s="34" t="s">
        <v>38</v>
      </c>
      <c r="AG231" s="47"/>
      <c r="AH231" s="56"/>
      <c r="AI231" s="56"/>
      <c r="AJ231" s="56"/>
      <c r="AK231" s="56"/>
      <c r="AL231" s="56"/>
      <c r="AM231" s="56"/>
      <c r="AN231" s="56"/>
      <c r="AO231" s="56"/>
      <c r="AP231" s="57"/>
    </row>
    <row r="232" spans="1:16382" s="42" customFormat="1" ht="30.6" customHeight="1">
      <c r="A232" s="164">
        <v>223</v>
      </c>
      <c r="B232" s="45" t="s">
        <v>699</v>
      </c>
      <c r="C232" s="23" t="s">
        <v>702</v>
      </c>
      <c r="D232" s="12" t="s">
        <v>700</v>
      </c>
      <c r="E232" s="12" t="s">
        <v>79</v>
      </c>
      <c r="F232" s="17">
        <v>1106652253</v>
      </c>
      <c r="G232" s="17">
        <v>72</v>
      </c>
      <c r="H232" s="149" t="s">
        <v>703</v>
      </c>
      <c r="I232" s="28">
        <v>18000</v>
      </c>
      <c r="J232" s="28">
        <v>0</v>
      </c>
      <c r="K232" s="28">
        <v>0</v>
      </c>
      <c r="L232" s="28">
        <v>0</v>
      </c>
      <c r="M232" s="28">
        <f t="shared" si="190"/>
        <v>18000</v>
      </c>
      <c r="N232" s="17">
        <v>31</v>
      </c>
      <c r="O232" s="17">
        <v>0</v>
      </c>
      <c r="P232" s="28">
        <f t="shared" si="186"/>
        <v>18000</v>
      </c>
      <c r="Q232" s="28">
        <f t="shared" si="187"/>
        <v>0</v>
      </c>
      <c r="R232" s="28">
        <f t="shared" si="188"/>
        <v>0</v>
      </c>
      <c r="S232" s="28">
        <v>0</v>
      </c>
      <c r="T232" s="28">
        <v>0</v>
      </c>
      <c r="U232" s="28">
        <v>0</v>
      </c>
      <c r="V232" s="28">
        <f t="shared" si="191"/>
        <v>18000</v>
      </c>
      <c r="W232" s="28">
        <f t="shared" si="192"/>
        <v>15000</v>
      </c>
      <c r="X232" s="28">
        <f t="shared" si="193"/>
        <v>18000</v>
      </c>
      <c r="Y232" s="28">
        <f t="shared" si="185"/>
        <v>1800</v>
      </c>
      <c r="Z232" s="28">
        <f t="shared" si="178"/>
        <v>135</v>
      </c>
      <c r="AA232" s="38">
        <v>0</v>
      </c>
      <c r="AB232" s="28">
        <v>0</v>
      </c>
      <c r="AC232" s="28">
        <v>0</v>
      </c>
      <c r="AD232" s="28">
        <f t="shared" si="194"/>
        <v>1935</v>
      </c>
      <c r="AE232" s="28">
        <f t="shared" si="195"/>
        <v>16065</v>
      </c>
      <c r="AF232" s="34" t="s">
        <v>38</v>
      </c>
      <c r="AG232" s="47"/>
      <c r="AH232" s="56"/>
      <c r="AI232" s="56"/>
      <c r="AJ232" s="56"/>
      <c r="AK232" s="56"/>
      <c r="AL232" s="59"/>
      <c r="AM232" s="56"/>
      <c r="AN232" s="56"/>
      <c r="AO232" s="56"/>
      <c r="AP232" s="57"/>
    </row>
    <row r="233" spans="1:16382" s="42" customFormat="1" ht="30.6" customHeight="1">
      <c r="A233" s="164">
        <v>224</v>
      </c>
      <c r="B233" s="45" t="s">
        <v>699</v>
      </c>
      <c r="C233" s="23" t="s">
        <v>704</v>
      </c>
      <c r="D233" s="12" t="s">
        <v>700</v>
      </c>
      <c r="E233" s="12" t="s">
        <v>79</v>
      </c>
      <c r="F233" s="17">
        <v>1106652254</v>
      </c>
      <c r="G233" s="17">
        <v>73</v>
      </c>
      <c r="H233" s="149" t="s">
        <v>705</v>
      </c>
      <c r="I233" s="28">
        <v>18000</v>
      </c>
      <c r="J233" s="28">
        <v>0</v>
      </c>
      <c r="K233" s="28">
        <v>0</v>
      </c>
      <c r="L233" s="28">
        <v>0</v>
      </c>
      <c r="M233" s="28">
        <f t="shared" si="190"/>
        <v>18000</v>
      </c>
      <c r="N233" s="17">
        <v>31</v>
      </c>
      <c r="O233" s="17">
        <v>0</v>
      </c>
      <c r="P233" s="28">
        <f t="shared" si="186"/>
        <v>18000</v>
      </c>
      <c r="Q233" s="28">
        <f t="shared" si="187"/>
        <v>0</v>
      </c>
      <c r="R233" s="28">
        <f t="shared" si="188"/>
        <v>0</v>
      </c>
      <c r="S233" s="28">
        <v>0</v>
      </c>
      <c r="T233" s="28">
        <v>0</v>
      </c>
      <c r="U233" s="28">
        <v>0</v>
      </c>
      <c r="V233" s="28">
        <f t="shared" si="191"/>
        <v>18000</v>
      </c>
      <c r="W233" s="28">
        <f t="shared" si="192"/>
        <v>15000</v>
      </c>
      <c r="X233" s="28">
        <f t="shared" si="193"/>
        <v>18000</v>
      </c>
      <c r="Y233" s="28">
        <f t="shared" si="185"/>
        <v>1800</v>
      </c>
      <c r="Z233" s="28">
        <f t="shared" si="178"/>
        <v>135</v>
      </c>
      <c r="AA233" s="38">
        <v>0</v>
      </c>
      <c r="AB233" s="28">
        <v>0</v>
      </c>
      <c r="AC233" s="28">
        <v>0</v>
      </c>
      <c r="AD233" s="28">
        <f t="shared" si="194"/>
        <v>1935</v>
      </c>
      <c r="AE233" s="28">
        <f t="shared" si="195"/>
        <v>16065</v>
      </c>
      <c r="AF233" s="34" t="s">
        <v>38</v>
      </c>
      <c r="AG233" s="47"/>
      <c r="AH233" s="56"/>
      <c r="AI233" s="56"/>
      <c r="AJ233" s="56"/>
      <c r="AK233" s="56"/>
      <c r="AL233" s="59"/>
      <c r="AM233" s="56"/>
      <c r="AN233" s="56"/>
      <c r="AO233" s="56"/>
      <c r="AP233" s="57"/>
    </row>
    <row r="234" spans="1:16382" s="42" customFormat="1" ht="30.6" customHeight="1">
      <c r="A234" s="13">
        <v>225</v>
      </c>
      <c r="B234" s="45" t="s">
        <v>699</v>
      </c>
      <c r="C234" s="12" t="s">
        <v>706</v>
      </c>
      <c r="D234" s="12" t="s">
        <v>707</v>
      </c>
      <c r="E234" s="12" t="s">
        <v>79</v>
      </c>
      <c r="F234" s="17">
        <v>1112305750</v>
      </c>
      <c r="G234" s="17">
        <v>484</v>
      </c>
      <c r="H234" s="149" t="s">
        <v>708</v>
      </c>
      <c r="I234" s="28">
        <v>14900</v>
      </c>
      <c r="J234" s="28">
        <v>0</v>
      </c>
      <c r="K234" s="28">
        <v>0</v>
      </c>
      <c r="L234" s="28">
        <v>0</v>
      </c>
      <c r="M234" s="28">
        <f t="shared" si="190"/>
        <v>14900</v>
      </c>
      <c r="N234" s="17">
        <v>25</v>
      </c>
      <c r="O234" s="17">
        <v>0</v>
      </c>
      <c r="P234" s="28">
        <f t="shared" si="186"/>
        <v>12016</v>
      </c>
      <c r="Q234" s="28">
        <f t="shared" si="187"/>
        <v>0</v>
      </c>
      <c r="R234" s="28">
        <f t="shared" si="188"/>
        <v>0</v>
      </c>
      <c r="S234" s="28">
        <v>0</v>
      </c>
      <c r="T234" s="28">
        <v>0</v>
      </c>
      <c r="U234" s="28">
        <v>0</v>
      </c>
      <c r="V234" s="28">
        <f t="shared" si="191"/>
        <v>12016</v>
      </c>
      <c r="W234" s="28">
        <f t="shared" si="192"/>
        <v>12016</v>
      </c>
      <c r="X234" s="28">
        <f t="shared" si="193"/>
        <v>12016</v>
      </c>
      <c r="Y234" s="28">
        <f t="shared" si="185"/>
        <v>1442</v>
      </c>
      <c r="Z234" s="28">
        <f t="shared" si="178"/>
        <v>91</v>
      </c>
      <c r="AA234" s="38">
        <v>0</v>
      </c>
      <c r="AB234" s="28">
        <v>0</v>
      </c>
      <c r="AC234" s="28">
        <v>0</v>
      </c>
      <c r="AD234" s="28">
        <f t="shared" si="194"/>
        <v>1533</v>
      </c>
      <c r="AE234" s="28">
        <f t="shared" si="195"/>
        <v>10483</v>
      </c>
      <c r="AF234" s="78"/>
      <c r="AG234" s="49"/>
      <c r="AI234" s="56"/>
      <c r="AJ234" s="56"/>
      <c r="AK234" s="56"/>
      <c r="AL234" s="58"/>
      <c r="AM234" s="56"/>
      <c r="AN234" s="56"/>
      <c r="AO234" s="56"/>
      <c r="AP234" s="57"/>
    </row>
    <row r="235" spans="1:16382" s="42" customFormat="1" ht="30.6" customHeight="1">
      <c r="A235" s="164">
        <v>226</v>
      </c>
      <c r="B235" s="45" t="s">
        <v>699</v>
      </c>
      <c r="C235" s="23" t="s">
        <v>709</v>
      </c>
      <c r="D235" s="23" t="s">
        <v>710</v>
      </c>
      <c r="E235" s="12" t="s">
        <v>82</v>
      </c>
      <c r="F235" s="17">
        <v>1112027145</v>
      </c>
      <c r="G235" s="17">
        <v>11877</v>
      </c>
      <c r="H235" s="149" t="s">
        <v>711</v>
      </c>
      <c r="I235" s="28">
        <v>14900</v>
      </c>
      <c r="J235" s="28">
        <v>0</v>
      </c>
      <c r="K235" s="28">
        <v>0</v>
      </c>
      <c r="L235" s="28">
        <v>0</v>
      </c>
      <c r="M235" s="28">
        <f t="shared" si="190"/>
        <v>14900</v>
      </c>
      <c r="N235" s="17">
        <v>10</v>
      </c>
      <c r="O235" s="17">
        <v>0</v>
      </c>
      <c r="P235" s="28">
        <f t="shared" si="186"/>
        <v>4806</v>
      </c>
      <c r="Q235" s="28">
        <f t="shared" si="187"/>
        <v>0</v>
      </c>
      <c r="R235" s="28">
        <f t="shared" si="188"/>
        <v>0</v>
      </c>
      <c r="S235" s="28">
        <v>0</v>
      </c>
      <c r="T235" s="28">
        <v>0</v>
      </c>
      <c r="U235" s="28">
        <v>0</v>
      </c>
      <c r="V235" s="28">
        <f t="shared" si="191"/>
        <v>4806</v>
      </c>
      <c r="W235" s="28">
        <f t="shared" si="192"/>
        <v>4806</v>
      </c>
      <c r="X235" s="28">
        <f t="shared" si="193"/>
        <v>4806</v>
      </c>
      <c r="Y235" s="28">
        <f t="shared" si="185"/>
        <v>577</v>
      </c>
      <c r="Z235" s="28">
        <f t="shared" si="178"/>
        <v>37</v>
      </c>
      <c r="AA235" s="38">
        <v>0</v>
      </c>
      <c r="AB235" s="28">
        <v>0</v>
      </c>
      <c r="AC235" s="28">
        <v>0</v>
      </c>
      <c r="AD235" s="28">
        <f t="shared" si="194"/>
        <v>614</v>
      </c>
      <c r="AE235" s="28">
        <f t="shared" si="195"/>
        <v>4192</v>
      </c>
      <c r="AF235" s="77"/>
      <c r="AG235" s="49"/>
      <c r="AH235" s="56"/>
      <c r="AI235" s="56"/>
      <c r="AJ235" s="56"/>
      <c r="AK235" s="56"/>
      <c r="AL235" s="56"/>
      <c r="AM235" s="56"/>
      <c r="AN235" s="56"/>
      <c r="AO235" s="56"/>
      <c r="AP235" s="57"/>
    </row>
    <row r="236" spans="1:16382" s="42" customFormat="1" ht="30.6" customHeight="1">
      <c r="A236" s="164">
        <v>227</v>
      </c>
      <c r="B236" s="45" t="s">
        <v>699</v>
      </c>
      <c r="C236" s="125" t="s">
        <v>712</v>
      </c>
      <c r="D236" s="23" t="s">
        <v>713</v>
      </c>
      <c r="E236" s="12" t="s">
        <v>82</v>
      </c>
      <c r="F236" s="14">
        <v>1113773663</v>
      </c>
      <c r="G236" s="14">
        <v>11820</v>
      </c>
      <c r="H236" s="149" t="s">
        <v>714</v>
      </c>
      <c r="I236" s="28">
        <v>14900</v>
      </c>
      <c r="J236" s="28">
        <v>0</v>
      </c>
      <c r="K236" s="28">
        <v>0</v>
      </c>
      <c r="L236" s="28">
        <v>0</v>
      </c>
      <c r="M236" s="28">
        <f t="shared" si="190"/>
        <v>14900</v>
      </c>
      <c r="N236" s="17">
        <v>0</v>
      </c>
      <c r="O236" s="17">
        <v>0</v>
      </c>
      <c r="P236" s="28">
        <f t="shared" si="186"/>
        <v>0</v>
      </c>
      <c r="Q236" s="28">
        <f t="shared" si="187"/>
        <v>0</v>
      </c>
      <c r="R236" s="28">
        <f t="shared" si="188"/>
        <v>0</v>
      </c>
      <c r="S236" s="28">
        <v>0</v>
      </c>
      <c r="T236" s="28">
        <v>0</v>
      </c>
      <c r="U236" s="28">
        <v>0</v>
      </c>
      <c r="V236" s="28">
        <f t="shared" si="191"/>
        <v>0</v>
      </c>
      <c r="W236" s="28">
        <f t="shared" si="192"/>
        <v>0</v>
      </c>
      <c r="X236" s="28">
        <f t="shared" si="193"/>
        <v>0</v>
      </c>
      <c r="Y236" s="28">
        <f t="shared" si="185"/>
        <v>0</v>
      </c>
      <c r="Z236" s="28">
        <f t="shared" si="178"/>
        <v>0</v>
      </c>
      <c r="AA236" s="38">
        <v>0</v>
      </c>
      <c r="AB236" s="38">
        <v>0</v>
      </c>
      <c r="AC236" s="28">
        <v>0</v>
      </c>
      <c r="AD236" s="28">
        <f t="shared" si="194"/>
        <v>0</v>
      </c>
      <c r="AE236" s="28">
        <f t="shared" si="195"/>
        <v>0</v>
      </c>
      <c r="AF236" s="78"/>
      <c r="AG236" s="49"/>
      <c r="AH236" s="56"/>
      <c r="AI236" s="56"/>
      <c r="AJ236" s="56"/>
      <c r="AK236" s="56"/>
      <c r="AL236" s="56"/>
      <c r="AM236" s="56"/>
      <c r="AN236" s="56"/>
      <c r="AO236" s="56"/>
      <c r="AP236" s="57"/>
    </row>
    <row r="237" spans="1:16382" s="42" customFormat="1" ht="30.6" customHeight="1">
      <c r="A237" s="13">
        <v>228</v>
      </c>
      <c r="B237" s="45" t="s">
        <v>699</v>
      </c>
      <c r="C237" s="12" t="s">
        <v>715</v>
      </c>
      <c r="D237" s="12" t="s">
        <v>716</v>
      </c>
      <c r="E237" s="12" t="s">
        <v>76</v>
      </c>
      <c r="F237" s="16">
        <v>4112606298</v>
      </c>
      <c r="G237" s="14">
        <v>11730</v>
      </c>
      <c r="H237" s="80" t="s">
        <v>717</v>
      </c>
      <c r="I237" s="28">
        <v>18000</v>
      </c>
      <c r="J237" s="28">
        <v>0</v>
      </c>
      <c r="K237" s="28">
        <v>0</v>
      </c>
      <c r="L237" s="28">
        <v>0</v>
      </c>
      <c r="M237" s="28">
        <f t="shared" si="190"/>
        <v>18000</v>
      </c>
      <c r="N237" s="17">
        <v>24</v>
      </c>
      <c r="O237" s="17">
        <v>0</v>
      </c>
      <c r="P237" s="28">
        <f t="shared" si="186"/>
        <v>13935</v>
      </c>
      <c r="Q237" s="28">
        <f t="shared" si="187"/>
        <v>0</v>
      </c>
      <c r="R237" s="28">
        <f t="shared" si="188"/>
        <v>0</v>
      </c>
      <c r="S237" s="28">
        <v>0</v>
      </c>
      <c r="T237" s="28">
        <v>0</v>
      </c>
      <c r="U237" s="28">
        <v>0</v>
      </c>
      <c r="V237" s="28">
        <f t="shared" si="191"/>
        <v>13935</v>
      </c>
      <c r="W237" s="28">
        <f t="shared" si="192"/>
        <v>13935</v>
      </c>
      <c r="X237" s="28">
        <f t="shared" si="193"/>
        <v>13935</v>
      </c>
      <c r="Y237" s="28">
        <f t="shared" si="185"/>
        <v>1672</v>
      </c>
      <c r="Z237" s="28">
        <f t="shared" si="178"/>
        <v>105</v>
      </c>
      <c r="AA237" s="38">
        <v>0</v>
      </c>
      <c r="AB237" s="38">
        <v>0</v>
      </c>
      <c r="AC237" s="28">
        <v>0</v>
      </c>
      <c r="AD237" s="28">
        <f t="shared" si="194"/>
        <v>1777</v>
      </c>
      <c r="AE237" s="28">
        <f t="shared" si="195"/>
        <v>12158</v>
      </c>
      <c r="AF237" s="52" t="s">
        <v>879</v>
      </c>
      <c r="AG237" s="47">
        <v>44144</v>
      </c>
      <c r="AH237" s="56"/>
      <c r="AI237" s="56"/>
      <c r="AJ237" s="56"/>
      <c r="AK237" s="56"/>
      <c r="AL237" s="57"/>
    </row>
    <row r="238" spans="1:16382" s="42" customFormat="1" ht="30.6" customHeight="1">
      <c r="A238" s="164">
        <v>229</v>
      </c>
      <c r="B238" s="45" t="s">
        <v>699</v>
      </c>
      <c r="C238" s="23" t="s">
        <v>718</v>
      </c>
      <c r="D238" s="23" t="s">
        <v>719</v>
      </c>
      <c r="E238" s="12" t="s">
        <v>82</v>
      </c>
      <c r="F238" s="16">
        <v>1115066055</v>
      </c>
      <c r="G238" s="14">
        <v>11518</v>
      </c>
      <c r="H238" s="33" t="s">
        <v>720</v>
      </c>
      <c r="I238" s="28">
        <v>14900</v>
      </c>
      <c r="J238" s="28">
        <v>0</v>
      </c>
      <c r="K238" s="28">
        <v>0</v>
      </c>
      <c r="L238" s="28">
        <v>0</v>
      </c>
      <c r="M238" s="28">
        <f t="shared" si="190"/>
        <v>14900</v>
      </c>
      <c r="N238" s="17">
        <v>0</v>
      </c>
      <c r="O238" s="17">
        <v>0</v>
      </c>
      <c r="P238" s="28">
        <f t="shared" si="186"/>
        <v>0</v>
      </c>
      <c r="Q238" s="28">
        <f t="shared" si="187"/>
        <v>0</v>
      </c>
      <c r="R238" s="28">
        <f t="shared" si="188"/>
        <v>0</v>
      </c>
      <c r="S238" s="28">
        <v>0</v>
      </c>
      <c r="T238" s="28">
        <v>0</v>
      </c>
      <c r="U238" s="28">
        <v>0</v>
      </c>
      <c r="V238" s="28">
        <f t="shared" si="191"/>
        <v>0</v>
      </c>
      <c r="W238" s="28">
        <f t="shared" si="192"/>
        <v>0</v>
      </c>
      <c r="X238" s="28">
        <f t="shared" si="193"/>
        <v>0</v>
      </c>
      <c r="Y238" s="28">
        <f t="shared" si="185"/>
        <v>0</v>
      </c>
      <c r="Z238" s="28">
        <f t="shared" si="178"/>
        <v>0</v>
      </c>
      <c r="AA238" s="38">
        <v>0</v>
      </c>
      <c r="AB238" s="38">
        <v>0</v>
      </c>
      <c r="AC238" s="28">
        <v>0</v>
      </c>
      <c r="AD238" s="28">
        <f t="shared" si="194"/>
        <v>0</v>
      </c>
      <c r="AE238" s="28">
        <f t="shared" si="195"/>
        <v>0</v>
      </c>
      <c r="AF238" s="78"/>
      <c r="AG238" s="47"/>
      <c r="AH238" s="58"/>
      <c r="AI238" s="56"/>
      <c r="AJ238" s="56"/>
      <c r="AK238" s="56"/>
      <c r="AL238" s="59"/>
      <c r="AM238" s="56"/>
      <c r="AN238" s="56"/>
      <c r="AO238" s="56"/>
      <c r="AP238" s="57"/>
    </row>
    <row r="239" spans="1:16382" s="42" customFormat="1" ht="30.6" customHeight="1">
      <c r="A239" s="164">
        <v>230</v>
      </c>
      <c r="B239" s="45" t="s">
        <v>699</v>
      </c>
      <c r="C239" s="12" t="s">
        <v>721</v>
      </c>
      <c r="D239" s="12" t="s">
        <v>722</v>
      </c>
      <c r="E239" s="12" t="s">
        <v>76</v>
      </c>
      <c r="F239" s="17">
        <v>1113773057</v>
      </c>
      <c r="G239" s="17">
        <v>11702</v>
      </c>
      <c r="H239" s="149" t="s">
        <v>723</v>
      </c>
      <c r="I239" s="28">
        <v>18000</v>
      </c>
      <c r="J239" s="28">
        <v>0</v>
      </c>
      <c r="K239" s="28">
        <v>0</v>
      </c>
      <c r="L239" s="28">
        <v>0</v>
      </c>
      <c r="M239" s="28">
        <f>I239+J239+K239+L239</f>
        <v>18000</v>
      </c>
      <c r="N239" s="17">
        <v>24</v>
      </c>
      <c r="O239" s="17">
        <v>0</v>
      </c>
      <c r="P239" s="28">
        <f t="shared" si="186"/>
        <v>13935</v>
      </c>
      <c r="Q239" s="28">
        <f t="shared" si="187"/>
        <v>0</v>
      </c>
      <c r="R239" s="28">
        <f t="shared" si="188"/>
        <v>0</v>
      </c>
      <c r="S239" s="28">
        <v>0</v>
      </c>
      <c r="T239" s="28">
        <v>0</v>
      </c>
      <c r="U239" s="28">
        <v>0</v>
      </c>
      <c r="V239" s="28">
        <f>P239+Q239+R239+S239+T239+U239</f>
        <v>13935</v>
      </c>
      <c r="W239" s="28">
        <f>IF(P239&gt;15000,15000,P239)</f>
        <v>13935</v>
      </c>
      <c r="X239" s="28">
        <f>V239</f>
        <v>13935</v>
      </c>
      <c r="Y239" s="28">
        <f t="shared" si="185"/>
        <v>1672</v>
      </c>
      <c r="Z239" s="28">
        <f t="shared" si="178"/>
        <v>105</v>
      </c>
      <c r="AA239" s="38">
        <v>0</v>
      </c>
      <c r="AB239" s="38">
        <v>0</v>
      </c>
      <c r="AC239" s="28">
        <v>0</v>
      </c>
      <c r="AD239" s="28">
        <f t="shared" si="194"/>
        <v>1777</v>
      </c>
      <c r="AE239" s="28">
        <f>V239-AD239</f>
        <v>12158</v>
      </c>
      <c r="AF239" s="52" t="s">
        <v>879</v>
      </c>
      <c r="AG239" s="47">
        <v>44144</v>
      </c>
      <c r="AH239" s="56"/>
      <c r="AI239" s="56"/>
      <c r="AJ239" s="56"/>
      <c r="AK239" s="56"/>
      <c r="AL239" s="57"/>
    </row>
    <row r="240" spans="1:16382" s="42" customFormat="1" ht="30.6" customHeight="1">
      <c r="A240" s="13">
        <v>231</v>
      </c>
      <c r="B240" s="45" t="s">
        <v>699</v>
      </c>
      <c r="C240" s="12" t="s">
        <v>724</v>
      </c>
      <c r="D240" s="61" t="s">
        <v>725</v>
      </c>
      <c r="E240" s="12" t="s">
        <v>82</v>
      </c>
      <c r="F240" s="17">
        <v>1114370826</v>
      </c>
      <c r="G240" s="17">
        <v>11719</v>
      </c>
      <c r="H240" s="149" t="s">
        <v>726</v>
      </c>
      <c r="I240" s="28">
        <v>14900</v>
      </c>
      <c r="J240" s="28">
        <v>0</v>
      </c>
      <c r="K240" s="28">
        <v>0</v>
      </c>
      <c r="L240" s="28">
        <v>0</v>
      </c>
      <c r="M240" s="28">
        <f t="shared" ref="M240:M242" si="196">I240+J240+K240+L240</f>
        <v>14900</v>
      </c>
      <c r="N240" s="17">
        <v>24</v>
      </c>
      <c r="O240" s="17">
        <v>0</v>
      </c>
      <c r="P240" s="28">
        <f t="shared" si="186"/>
        <v>11535</v>
      </c>
      <c r="Q240" s="28">
        <f t="shared" si="187"/>
        <v>0</v>
      </c>
      <c r="R240" s="28">
        <f t="shared" si="188"/>
        <v>0</v>
      </c>
      <c r="S240" s="28">
        <v>0</v>
      </c>
      <c r="T240" s="28">
        <v>0</v>
      </c>
      <c r="U240" s="28">
        <v>0</v>
      </c>
      <c r="V240" s="28">
        <f>P240+Q240+R240+S240+T240+U240</f>
        <v>11535</v>
      </c>
      <c r="W240" s="28">
        <f>IF(P240&gt;15000,15000,P240)</f>
        <v>11535</v>
      </c>
      <c r="X240" s="28">
        <f>V240</f>
        <v>11535</v>
      </c>
      <c r="Y240" s="28">
        <f t="shared" si="185"/>
        <v>1384</v>
      </c>
      <c r="Z240" s="28">
        <f t="shared" si="178"/>
        <v>87</v>
      </c>
      <c r="AA240" s="38">
        <v>0</v>
      </c>
      <c r="AB240" s="38">
        <v>0</v>
      </c>
      <c r="AC240" s="28">
        <v>0</v>
      </c>
      <c r="AD240" s="28">
        <f t="shared" si="194"/>
        <v>1471</v>
      </c>
      <c r="AE240" s="28">
        <f>V240-AD240</f>
        <v>10064</v>
      </c>
      <c r="AF240" s="78"/>
      <c r="AG240" s="49"/>
      <c r="AH240" s="56"/>
      <c r="AI240" s="56"/>
      <c r="AJ240" s="56"/>
      <c r="AK240" s="56"/>
      <c r="AL240" s="57"/>
    </row>
    <row r="241" spans="1:42" s="42" customFormat="1" ht="30.6" customHeight="1">
      <c r="A241" s="164">
        <v>232</v>
      </c>
      <c r="B241" s="45" t="s">
        <v>699</v>
      </c>
      <c r="C241" s="12" t="s">
        <v>727</v>
      </c>
      <c r="D241" s="99" t="s">
        <v>728</v>
      </c>
      <c r="E241" s="12" t="s">
        <v>82</v>
      </c>
      <c r="F241" s="17">
        <v>1115468866</v>
      </c>
      <c r="G241" s="17">
        <v>11720</v>
      </c>
      <c r="H241" s="119" t="s">
        <v>729</v>
      </c>
      <c r="I241" s="28">
        <v>14900</v>
      </c>
      <c r="J241" s="28">
        <v>0</v>
      </c>
      <c r="K241" s="28">
        <v>0</v>
      </c>
      <c r="L241" s="28">
        <v>0</v>
      </c>
      <c r="M241" s="28">
        <f t="shared" si="196"/>
        <v>14900</v>
      </c>
      <c r="N241" s="17">
        <v>25</v>
      </c>
      <c r="O241" s="17">
        <v>0</v>
      </c>
      <c r="P241" s="28">
        <f t="shared" si="186"/>
        <v>12016</v>
      </c>
      <c r="Q241" s="28">
        <f t="shared" si="187"/>
        <v>0</v>
      </c>
      <c r="R241" s="28">
        <f t="shared" si="188"/>
        <v>0</v>
      </c>
      <c r="S241" s="28">
        <v>0</v>
      </c>
      <c r="T241" s="28">
        <v>0</v>
      </c>
      <c r="U241" s="28">
        <v>0</v>
      </c>
      <c r="V241" s="28">
        <f>P241+Q241+R241+S241+T241+U241</f>
        <v>12016</v>
      </c>
      <c r="W241" s="28">
        <f>IF(P241&gt;15000,15000,P241)</f>
        <v>12016</v>
      </c>
      <c r="X241" s="28">
        <f>V241</f>
        <v>12016</v>
      </c>
      <c r="Y241" s="28">
        <f t="shared" si="185"/>
        <v>1442</v>
      </c>
      <c r="Z241" s="28">
        <f t="shared" si="178"/>
        <v>91</v>
      </c>
      <c r="AA241" s="38">
        <v>0</v>
      </c>
      <c r="AB241" s="38">
        <v>0</v>
      </c>
      <c r="AC241" s="28">
        <v>0</v>
      </c>
      <c r="AD241" s="28">
        <f t="shared" si="194"/>
        <v>1533</v>
      </c>
      <c r="AE241" s="28">
        <f>V241-AD241</f>
        <v>10483</v>
      </c>
      <c r="AF241" s="78"/>
      <c r="AG241" s="49"/>
      <c r="AH241" s="56"/>
      <c r="AI241" s="56"/>
      <c r="AJ241" s="56"/>
      <c r="AK241" s="56"/>
      <c r="AL241" s="57"/>
    </row>
    <row r="242" spans="1:42" s="42" customFormat="1" ht="30.6" customHeight="1">
      <c r="A242" s="164">
        <v>233</v>
      </c>
      <c r="B242" s="45" t="s">
        <v>699</v>
      </c>
      <c r="C242" s="12" t="s">
        <v>730</v>
      </c>
      <c r="D242" s="23" t="s">
        <v>731</v>
      </c>
      <c r="E242" s="12" t="s">
        <v>79</v>
      </c>
      <c r="F242" s="100">
        <v>1112029041</v>
      </c>
      <c r="G242" s="17">
        <v>11836</v>
      </c>
      <c r="H242" s="131" t="s">
        <v>732</v>
      </c>
      <c r="I242" s="28">
        <v>14900</v>
      </c>
      <c r="J242" s="28">
        <v>0</v>
      </c>
      <c r="K242" s="28">
        <v>0</v>
      </c>
      <c r="L242" s="28">
        <v>0</v>
      </c>
      <c r="M242" s="28">
        <f t="shared" si="196"/>
        <v>14900</v>
      </c>
      <c r="N242" s="17">
        <v>20</v>
      </c>
      <c r="O242" s="17">
        <v>0</v>
      </c>
      <c r="P242" s="28">
        <f t="shared" si="186"/>
        <v>9613</v>
      </c>
      <c r="Q242" s="28">
        <f t="shared" si="187"/>
        <v>0</v>
      </c>
      <c r="R242" s="28">
        <f t="shared" si="188"/>
        <v>0</v>
      </c>
      <c r="S242" s="28">
        <v>0</v>
      </c>
      <c r="T242" s="28">
        <v>0</v>
      </c>
      <c r="U242" s="28">
        <v>0</v>
      </c>
      <c r="V242" s="28">
        <f>P242+Q242+R242+S242+T242+U242</f>
        <v>9613</v>
      </c>
      <c r="W242" s="28">
        <f>IF(P242&gt;15000,15000,P242)</f>
        <v>9613</v>
      </c>
      <c r="X242" s="28">
        <f>V242</f>
        <v>9613</v>
      </c>
      <c r="Y242" s="28">
        <f t="shared" si="185"/>
        <v>1154</v>
      </c>
      <c r="Z242" s="28">
        <f t="shared" si="178"/>
        <v>73</v>
      </c>
      <c r="AA242" s="38">
        <v>0</v>
      </c>
      <c r="AB242" s="38">
        <v>0</v>
      </c>
      <c r="AC242" s="28">
        <v>0</v>
      </c>
      <c r="AD242" s="28">
        <f t="shared" si="194"/>
        <v>1227</v>
      </c>
      <c r="AE242" s="28">
        <f>V242-AD242</f>
        <v>8386</v>
      </c>
      <c r="AF242" s="78"/>
      <c r="AG242" s="49"/>
      <c r="AH242" s="56"/>
      <c r="AI242" s="56"/>
      <c r="AJ242" s="56"/>
      <c r="AK242" s="56"/>
      <c r="AL242" s="57"/>
    </row>
    <row r="243" spans="1:42" s="45" customFormat="1" ht="30.6" customHeight="1">
      <c r="A243" s="13">
        <v>234</v>
      </c>
      <c r="B243" s="45" t="s">
        <v>733</v>
      </c>
      <c r="C243" s="23" t="s">
        <v>733</v>
      </c>
      <c r="D243" s="23" t="s">
        <v>734</v>
      </c>
      <c r="E243" s="23" t="s">
        <v>76</v>
      </c>
      <c r="F243" s="45">
        <v>1115158333</v>
      </c>
      <c r="G243" s="45">
        <v>11617</v>
      </c>
      <c r="H243" s="45" t="s">
        <v>735</v>
      </c>
      <c r="I243" s="28">
        <v>18000</v>
      </c>
      <c r="J243" s="14">
        <v>0</v>
      </c>
      <c r="K243" s="14">
        <v>0</v>
      </c>
      <c r="L243" s="14">
        <v>0</v>
      </c>
      <c r="M243" s="14">
        <f>I243+J243+K243+L243</f>
        <v>18000</v>
      </c>
      <c r="N243" s="14">
        <v>31</v>
      </c>
      <c r="O243" s="14">
        <v>0</v>
      </c>
      <c r="P243" s="28">
        <f t="shared" si="186"/>
        <v>18000</v>
      </c>
      <c r="Q243" s="28">
        <f t="shared" si="187"/>
        <v>0</v>
      </c>
      <c r="R243" s="28">
        <f t="shared" si="188"/>
        <v>0</v>
      </c>
      <c r="S243" s="14">
        <v>0</v>
      </c>
      <c r="T243" s="14">
        <v>0</v>
      </c>
      <c r="U243" s="14">
        <v>0</v>
      </c>
      <c r="V243" s="14">
        <f t="shared" ref="V243:V248" si="197">P243+Q243+R243+S243+T243+U243</f>
        <v>18000</v>
      </c>
      <c r="W243" s="14">
        <f t="shared" ref="W243:W248" si="198">IF(P243&gt;15000,15000,P243)</f>
        <v>15000</v>
      </c>
      <c r="X243" s="14">
        <f t="shared" ref="X243:X248" si="199">V243</f>
        <v>18000</v>
      </c>
      <c r="Y243" s="28">
        <f t="shared" si="185"/>
        <v>1800</v>
      </c>
      <c r="Z243" s="28">
        <f t="shared" si="178"/>
        <v>135</v>
      </c>
      <c r="AA243" s="14">
        <v>0</v>
      </c>
      <c r="AB243" s="14">
        <v>0</v>
      </c>
      <c r="AC243" s="14">
        <v>0</v>
      </c>
      <c r="AD243" s="14">
        <f t="shared" si="194"/>
        <v>1935</v>
      </c>
      <c r="AE243" s="14">
        <f t="shared" ref="AE243:AE260" si="200">V243-AD243</f>
        <v>16065</v>
      </c>
      <c r="AF243" s="52" t="s">
        <v>879</v>
      </c>
      <c r="AG243" s="47">
        <v>44144</v>
      </c>
    </row>
    <row r="244" spans="1:42" s="45" customFormat="1" ht="30.6" customHeight="1">
      <c r="A244" s="164">
        <v>235</v>
      </c>
      <c r="B244" s="45" t="s">
        <v>733</v>
      </c>
      <c r="C244" s="23" t="s">
        <v>736</v>
      </c>
      <c r="D244" s="23" t="s">
        <v>737</v>
      </c>
      <c r="E244" s="23" t="s">
        <v>82</v>
      </c>
      <c r="F244" s="45">
        <v>1115249582</v>
      </c>
      <c r="G244" s="45">
        <v>11651</v>
      </c>
      <c r="H244" s="119" t="s">
        <v>738</v>
      </c>
      <c r="I244" s="28">
        <v>14900</v>
      </c>
      <c r="J244" s="45">
        <v>0</v>
      </c>
      <c r="K244" s="45">
        <v>0</v>
      </c>
      <c r="L244" s="45">
        <v>0</v>
      </c>
      <c r="M244" s="14">
        <f t="shared" ref="M244:M275" si="201">I244+J244+K244+L244</f>
        <v>14900</v>
      </c>
      <c r="N244" s="14">
        <v>31</v>
      </c>
      <c r="O244" s="14">
        <v>0</v>
      </c>
      <c r="P244" s="28">
        <f t="shared" si="186"/>
        <v>14900</v>
      </c>
      <c r="Q244" s="28">
        <f t="shared" si="187"/>
        <v>0</v>
      </c>
      <c r="R244" s="28">
        <f t="shared" si="188"/>
        <v>0</v>
      </c>
      <c r="S244" s="14">
        <v>0</v>
      </c>
      <c r="T244" s="14">
        <v>0</v>
      </c>
      <c r="U244" s="14">
        <v>0</v>
      </c>
      <c r="V244" s="14">
        <f t="shared" si="197"/>
        <v>14900</v>
      </c>
      <c r="W244" s="14">
        <f t="shared" si="198"/>
        <v>14900</v>
      </c>
      <c r="X244" s="14">
        <f t="shared" si="199"/>
        <v>14900</v>
      </c>
      <c r="Y244" s="28">
        <f t="shared" si="185"/>
        <v>1788</v>
      </c>
      <c r="Z244" s="28">
        <f t="shared" si="178"/>
        <v>112</v>
      </c>
      <c r="AA244" s="14">
        <v>0</v>
      </c>
      <c r="AB244" s="14">
        <v>0</v>
      </c>
      <c r="AC244" s="14">
        <v>0</v>
      </c>
      <c r="AD244" s="14">
        <f t="shared" si="194"/>
        <v>1900</v>
      </c>
      <c r="AE244" s="14">
        <f t="shared" si="200"/>
        <v>13000</v>
      </c>
      <c r="AF244" s="52" t="s">
        <v>879</v>
      </c>
      <c r="AG244" s="47">
        <v>44144</v>
      </c>
    </row>
    <row r="245" spans="1:42" s="42" customFormat="1" ht="30.6" customHeight="1">
      <c r="A245" s="164">
        <v>236</v>
      </c>
      <c r="B245" s="16" t="s">
        <v>739</v>
      </c>
      <c r="C245" s="12" t="s">
        <v>739</v>
      </c>
      <c r="D245" s="12" t="s">
        <v>740</v>
      </c>
      <c r="E245" s="12" t="s">
        <v>76</v>
      </c>
      <c r="F245" s="17">
        <v>1320265380</v>
      </c>
      <c r="G245" s="17">
        <v>844</v>
      </c>
      <c r="H245" s="80" t="s">
        <v>741</v>
      </c>
      <c r="I245" s="28">
        <v>18000</v>
      </c>
      <c r="J245" s="28">
        <v>0</v>
      </c>
      <c r="K245" s="28">
        <v>0</v>
      </c>
      <c r="L245" s="28">
        <v>0</v>
      </c>
      <c r="M245" s="28">
        <f t="shared" si="201"/>
        <v>18000</v>
      </c>
      <c r="N245" s="17">
        <v>31</v>
      </c>
      <c r="O245" s="17">
        <v>0</v>
      </c>
      <c r="P245" s="28">
        <f t="shared" si="186"/>
        <v>18000</v>
      </c>
      <c r="Q245" s="28">
        <f t="shared" si="187"/>
        <v>0</v>
      </c>
      <c r="R245" s="28">
        <f t="shared" si="188"/>
        <v>0</v>
      </c>
      <c r="S245" s="28">
        <v>0</v>
      </c>
      <c r="T245" s="28">
        <v>0</v>
      </c>
      <c r="U245" s="28">
        <v>0</v>
      </c>
      <c r="V245" s="28">
        <f t="shared" si="197"/>
        <v>18000</v>
      </c>
      <c r="W245" s="28">
        <f t="shared" si="198"/>
        <v>15000</v>
      </c>
      <c r="X245" s="28">
        <f t="shared" si="199"/>
        <v>18000</v>
      </c>
      <c r="Y245" s="28">
        <f t="shared" si="185"/>
        <v>1800</v>
      </c>
      <c r="Z245" s="28">
        <f t="shared" si="178"/>
        <v>135</v>
      </c>
      <c r="AA245" s="38">
        <v>0</v>
      </c>
      <c r="AB245" s="28">
        <v>0</v>
      </c>
      <c r="AC245" s="28">
        <v>0</v>
      </c>
      <c r="AD245" s="28">
        <f t="shared" si="194"/>
        <v>1935</v>
      </c>
      <c r="AE245" s="28">
        <f t="shared" si="200"/>
        <v>16065</v>
      </c>
      <c r="AF245" s="52" t="s">
        <v>879</v>
      </c>
      <c r="AG245" s="47">
        <v>44144</v>
      </c>
      <c r="AH245" s="68"/>
      <c r="AI245" s="72"/>
      <c r="AJ245" s="70"/>
      <c r="AK245" s="70"/>
      <c r="AL245" s="59"/>
      <c r="AM245" s="70"/>
      <c r="AN245" s="70"/>
      <c r="AO245" s="70"/>
      <c r="AP245" s="70"/>
    </row>
    <row r="246" spans="1:42" s="42" customFormat="1" ht="30.6" customHeight="1">
      <c r="A246" s="13">
        <v>237</v>
      </c>
      <c r="B246" s="16" t="s">
        <v>742</v>
      </c>
      <c r="C246" s="23" t="s">
        <v>743</v>
      </c>
      <c r="D246" s="23" t="s">
        <v>744</v>
      </c>
      <c r="E246" s="23" t="s">
        <v>79</v>
      </c>
      <c r="F246" s="17">
        <v>1313595940</v>
      </c>
      <c r="G246" s="17">
        <v>11625</v>
      </c>
      <c r="H246" s="71" t="s">
        <v>745</v>
      </c>
      <c r="I246" s="28">
        <v>18000</v>
      </c>
      <c r="J246" s="28">
        <v>0</v>
      </c>
      <c r="K246" s="28">
        <v>0</v>
      </c>
      <c r="L246" s="28">
        <v>0</v>
      </c>
      <c r="M246" s="28">
        <f t="shared" si="201"/>
        <v>18000</v>
      </c>
      <c r="N246" s="17">
        <v>31</v>
      </c>
      <c r="O246" s="17">
        <v>0</v>
      </c>
      <c r="P246" s="28">
        <f t="shared" si="186"/>
        <v>18000</v>
      </c>
      <c r="Q246" s="28">
        <f t="shared" si="187"/>
        <v>0</v>
      </c>
      <c r="R246" s="28">
        <f t="shared" si="188"/>
        <v>0</v>
      </c>
      <c r="S246" s="28">
        <v>0</v>
      </c>
      <c r="T246" s="28">
        <v>0</v>
      </c>
      <c r="U246" s="28">
        <v>0</v>
      </c>
      <c r="V246" s="28">
        <f t="shared" si="197"/>
        <v>18000</v>
      </c>
      <c r="W246" s="28">
        <f t="shared" si="198"/>
        <v>15000</v>
      </c>
      <c r="X246" s="28">
        <f t="shared" si="199"/>
        <v>18000</v>
      </c>
      <c r="Y246" s="28">
        <f t="shared" si="185"/>
        <v>1800</v>
      </c>
      <c r="Z246" s="28">
        <f t="shared" si="178"/>
        <v>135</v>
      </c>
      <c r="AA246" s="38">
        <v>0</v>
      </c>
      <c r="AB246" s="28">
        <v>0</v>
      </c>
      <c r="AC246" s="28">
        <v>0</v>
      </c>
      <c r="AD246" s="28">
        <f t="shared" si="194"/>
        <v>1935</v>
      </c>
      <c r="AE246" s="28">
        <f t="shared" si="200"/>
        <v>16065</v>
      </c>
      <c r="AF246" s="78"/>
      <c r="AG246" s="49"/>
      <c r="AH246" s="58"/>
      <c r="AI246" s="56"/>
      <c r="AJ246" s="56"/>
      <c r="AK246" s="56"/>
      <c r="AL246" s="59"/>
      <c r="AM246" s="56"/>
      <c r="AN246" s="56"/>
      <c r="AO246" s="56"/>
      <c r="AP246" s="57"/>
    </row>
    <row r="247" spans="1:42" s="42" customFormat="1" ht="30.6" customHeight="1">
      <c r="A247" s="164">
        <v>238</v>
      </c>
      <c r="B247" s="16" t="s">
        <v>742</v>
      </c>
      <c r="C247" s="12" t="s">
        <v>361</v>
      </c>
      <c r="D247" s="12" t="s">
        <v>746</v>
      </c>
      <c r="E247" s="12" t="s">
        <v>82</v>
      </c>
      <c r="F247" s="13">
        <v>1114526820</v>
      </c>
      <c r="G247" s="14">
        <v>1246</v>
      </c>
      <c r="H247" s="149" t="s">
        <v>747</v>
      </c>
      <c r="I247" s="28">
        <v>14900</v>
      </c>
      <c r="J247" s="28">
        <v>0</v>
      </c>
      <c r="K247" s="28">
        <v>0</v>
      </c>
      <c r="L247" s="28">
        <v>0</v>
      </c>
      <c r="M247" s="28">
        <f t="shared" si="201"/>
        <v>14900</v>
      </c>
      <c r="N247" s="17">
        <v>31</v>
      </c>
      <c r="O247" s="17">
        <v>0</v>
      </c>
      <c r="P247" s="28">
        <f t="shared" si="186"/>
        <v>14900</v>
      </c>
      <c r="Q247" s="28">
        <f t="shared" si="187"/>
        <v>0</v>
      </c>
      <c r="R247" s="28">
        <f t="shared" si="188"/>
        <v>0</v>
      </c>
      <c r="S247" s="28">
        <v>0</v>
      </c>
      <c r="T247" s="28">
        <v>0</v>
      </c>
      <c r="U247" s="28">
        <v>0</v>
      </c>
      <c r="V247" s="28">
        <f t="shared" si="197"/>
        <v>14900</v>
      </c>
      <c r="W247" s="28">
        <f t="shared" si="198"/>
        <v>14900</v>
      </c>
      <c r="X247" s="28">
        <f t="shared" si="199"/>
        <v>14900</v>
      </c>
      <c r="Y247" s="28">
        <f t="shared" si="185"/>
        <v>1788</v>
      </c>
      <c r="Z247" s="28">
        <f t="shared" si="178"/>
        <v>112</v>
      </c>
      <c r="AA247" s="38">
        <v>0</v>
      </c>
      <c r="AB247" s="28">
        <v>0</v>
      </c>
      <c r="AC247" s="28">
        <v>0</v>
      </c>
      <c r="AD247" s="28">
        <f t="shared" si="194"/>
        <v>1900</v>
      </c>
      <c r="AE247" s="28">
        <f t="shared" si="200"/>
        <v>13000</v>
      </c>
      <c r="AF247" s="78"/>
      <c r="AG247" s="48"/>
      <c r="AH247" s="58"/>
      <c r="AI247" s="70"/>
      <c r="AJ247" s="70"/>
      <c r="AK247" s="70"/>
      <c r="AL247" s="59"/>
      <c r="AM247" s="70"/>
      <c r="AN247" s="70"/>
      <c r="AO247" s="70"/>
      <c r="AP247" s="70"/>
    </row>
    <row r="248" spans="1:42" s="42" customFormat="1" ht="30.6" customHeight="1">
      <c r="A248" s="164">
        <v>239</v>
      </c>
      <c r="B248" s="16" t="s">
        <v>742</v>
      </c>
      <c r="C248" s="12" t="s">
        <v>319</v>
      </c>
      <c r="D248" s="23" t="s">
        <v>525</v>
      </c>
      <c r="E248" s="12" t="s">
        <v>82</v>
      </c>
      <c r="F248" s="120">
        <v>1115273416</v>
      </c>
      <c r="G248" s="14">
        <v>11628</v>
      </c>
      <c r="H248" s="131" t="s">
        <v>748</v>
      </c>
      <c r="I248" s="28">
        <v>14900</v>
      </c>
      <c r="J248" s="28">
        <v>0</v>
      </c>
      <c r="K248" s="28">
        <v>0</v>
      </c>
      <c r="L248" s="28">
        <v>0</v>
      </c>
      <c r="M248" s="28">
        <f t="shared" si="201"/>
        <v>14900</v>
      </c>
      <c r="N248" s="17">
        <v>0</v>
      </c>
      <c r="O248" s="17">
        <v>0</v>
      </c>
      <c r="P248" s="28">
        <f t="shared" si="186"/>
        <v>0</v>
      </c>
      <c r="Q248" s="28">
        <f t="shared" si="187"/>
        <v>0</v>
      </c>
      <c r="R248" s="28">
        <f t="shared" si="188"/>
        <v>0</v>
      </c>
      <c r="S248" s="28">
        <v>0</v>
      </c>
      <c r="T248" s="28">
        <v>0</v>
      </c>
      <c r="U248" s="28">
        <v>0</v>
      </c>
      <c r="V248" s="28">
        <f t="shared" si="197"/>
        <v>0</v>
      </c>
      <c r="W248" s="28">
        <f t="shared" si="198"/>
        <v>0</v>
      </c>
      <c r="X248" s="28">
        <f t="shared" si="199"/>
        <v>0</v>
      </c>
      <c r="Y248" s="28">
        <f t="shared" si="185"/>
        <v>0</v>
      </c>
      <c r="Z248" s="28">
        <f t="shared" si="178"/>
        <v>0</v>
      </c>
      <c r="AA248" s="38">
        <v>0</v>
      </c>
      <c r="AB248" s="28">
        <v>0</v>
      </c>
      <c r="AC248" s="28">
        <v>0</v>
      </c>
      <c r="AD248" s="28">
        <f t="shared" si="194"/>
        <v>0</v>
      </c>
      <c r="AE248" s="28">
        <f t="shared" si="200"/>
        <v>0</v>
      </c>
      <c r="AF248" s="77"/>
      <c r="AG248" s="47"/>
      <c r="AH248" s="58"/>
      <c r="AI248" s="70"/>
      <c r="AJ248" s="70"/>
      <c r="AK248" s="70"/>
      <c r="AL248" s="59"/>
      <c r="AM248" s="70"/>
      <c r="AN248" s="70"/>
      <c r="AO248" s="70"/>
      <c r="AP248" s="70"/>
    </row>
    <row r="249" spans="1:42" s="42" customFormat="1" ht="30.6" customHeight="1">
      <c r="A249" s="13">
        <v>240</v>
      </c>
      <c r="B249" s="16" t="s">
        <v>749</v>
      </c>
      <c r="C249" s="12" t="s">
        <v>749</v>
      </c>
      <c r="D249" s="12" t="s">
        <v>740</v>
      </c>
      <c r="E249" s="12" t="s">
        <v>79</v>
      </c>
      <c r="F249" s="17">
        <v>1113210036</v>
      </c>
      <c r="G249" s="14">
        <v>11745</v>
      </c>
      <c r="H249" s="158">
        <v>100149533546</v>
      </c>
      <c r="I249" s="28">
        <v>16400</v>
      </c>
      <c r="J249" s="28">
        <v>0</v>
      </c>
      <c r="K249" s="28">
        <v>0</v>
      </c>
      <c r="L249" s="28">
        <v>0</v>
      </c>
      <c r="M249" s="28">
        <f t="shared" si="201"/>
        <v>16400</v>
      </c>
      <c r="N249" s="17">
        <v>31</v>
      </c>
      <c r="O249" s="17">
        <v>0</v>
      </c>
      <c r="P249" s="28">
        <f t="shared" si="186"/>
        <v>16400</v>
      </c>
      <c r="Q249" s="28">
        <f t="shared" si="187"/>
        <v>0</v>
      </c>
      <c r="R249" s="28">
        <f t="shared" si="188"/>
        <v>0</v>
      </c>
      <c r="S249" s="28">
        <v>0</v>
      </c>
      <c r="T249" s="28">
        <v>0</v>
      </c>
      <c r="U249" s="28">
        <v>0</v>
      </c>
      <c r="V249" s="28">
        <f>P249+Q249+R249+S249+T249+U249</f>
        <v>16400</v>
      </c>
      <c r="W249" s="28">
        <f>IF(P249&gt;15000,15000,P249)</f>
        <v>15000</v>
      </c>
      <c r="X249" s="28">
        <f>V249</f>
        <v>16400</v>
      </c>
      <c r="Y249" s="28">
        <f t="shared" si="185"/>
        <v>1800</v>
      </c>
      <c r="Z249" s="28">
        <f t="shared" si="178"/>
        <v>123</v>
      </c>
      <c r="AA249" s="38">
        <v>0</v>
      </c>
      <c r="AB249" s="28">
        <v>0</v>
      </c>
      <c r="AC249" s="28">
        <v>0</v>
      </c>
      <c r="AD249" s="28">
        <f t="shared" si="194"/>
        <v>1923</v>
      </c>
      <c r="AE249" s="28">
        <f t="shared" si="200"/>
        <v>14477</v>
      </c>
      <c r="AF249" s="52" t="s">
        <v>879</v>
      </c>
      <c r="AG249" s="47">
        <v>44144</v>
      </c>
      <c r="AH249" s="58"/>
      <c r="AI249" s="58"/>
      <c r="AJ249" s="59"/>
      <c r="AK249" s="59"/>
      <c r="AL249" s="59"/>
      <c r="AM249" s="59"/>
      <c r="AN249" s="59"/>
      <c r="AO249" s="59"/>
      <c r="AP249" s="59"/>
    </row>
    <row r="250" spans="1:42" s="42" customFormat="1" ht="30.6" customHeight="1">
      <c r="A250" s="164">
        <v>241</v>
      </c>
      <c r="B250" s="16" t="s">
        <v>750</v>
      </c>
      <c r="C250" s="23" t="s">
        <v>750</v>
      </c>
      <c r="D250" s="23" t="s">
        <v>751</v>
      </c>
      <c r="E250" s="23" t="s">
        <v>76</v>
      </c>
      <c r="F250" s="127">
        <v>1013787952</v>
      </c>
      <c r="G250" s="17">
        <v>11705</v>
      </c>
      <c r="H250" s="119" t="s">
        <v>752</v>
      </c>
      <c r="I250" s="28">
        <v>20000</v>
      </c>
      <c r="J250" s="28">
        <v>0</v>
      </c>
      <c r="K250" s="28">
        <v>0</v>
      </c>
      <c r="L250" s="28">
        <v>0</v>
      </c>
      <c r="M250" s="28">
        <f t="shared" si="201"/>
        <v>20000</v>
      </c>
      <c r="N250" s="17">
        <v>31</v>
      </c>
      <c r="O250" s="17">
        <v>0</v>
      </c>
      <c r="P250" s="28">
        <f t="shared" si="186"/>
        <v>20000</v>
      </c>
      <c r="Q250" s="28">
        <f t="shared" si="187"/>
        <v>0</v>
      </c>
      <c r="R250" s="28">
        <f t="shared" si="188"/>
        <v>0</v>
      </c>
      <c r="S250" s="28">
        <v>0</v>
      </c>
      <c r="T250" s="28">
        <v>0</v>
      </c>
      <c r="U250" s="28">
        <v>0</v>
      </c>
      <c r="V250" s="28">
        <f>P250+Q250+R250+S250+T250+U250</f>
        <v>20000</v>
      </c>
      <c r="W250" s="28">
        <f>IF(P250&gt;15000,15000,P250)</f>
        <v>15000</v>
      </c>
      <c r="X250" s="28">
        <f>V250</f>
        <v>20000</v>
      </c>
      <c r="Y250" s="28">
        <f t="shared" si="185"/>
        <v>1800</v>
      </c>
      <c r="Z250" s="28">
        <f t="shared" si="178"/>
        <v>150</v>
      </c>
      <c r="AA250" s="38">
        <v>0</v>
      </c>
      <c r="AB250" s="28">
        <v>0</v>
      </c>
      <c r="AC250" s="28">
        <v>0</v>
      </c>
      <c r="AD250" s="28">
        <f t="shared" si="194"/>
        <v>1950</v>
      </c>
      <c r="AE250" s="28">
        <f t="shared" si="200"/>
        <v>18050</v>
      </c>
      <c r="AF250" s="52" t="s">
        <v>879</v>
      </c>
      <c r="AG250" s="47">
        <v>44144</v>
      </c>
      <c r="AH250" s="58"/>
      <c r="AI250" s="59"/>
      <c r="AJ250" s="59"/>
      <c r="AK250" s="59"/>
      <c r="AL250" s="59"/>
      <c r="AM250" s="59"/>
      <c r="AN250" s="59"/>
      <c r="AO250" s="59"/>
      <c r="AP250" s="59"/>
    </row>
    <row r="251" spans="1:42" s="42" customFormat="1" ht="30.6" customHeight="1">
      <c r="A251" s="164">
        <v>242</v>
      </c>
      <c r="B251" s="16" t="s">
        <v>750</v>
      </c>
      <c r="C251" s="23" t="s">
        <v>228</v>
      </c>
      <c r="D251" s="23" t="s">
        <v>753</v>
      </c>
      <c r="E251" s="23" t="s">
        <v>82</v>
      </c>
      <c r="F251" s="122">
        <v>1014077437</v>
      </c>
      <c r="G251" s="17">
        <v>11706</v>
      </c>
      <c r="H251" s="119" t="s">
        <v>754</v>
      </c>
      <c r="I251" s="28">
        <v>14900</v>
      </c>
      <c r="J251" s="28">
        <v>0</v>
      </c>
      <c r="K251" s="28">
        <v>0</v>
      </c>
      <c r="L251" s="28">
        <v>0</v>
      </c>
      <c r="M251" s="28">
        <f t="shared" si="201"/>
        <v>14900</v>
      </c>
      <c r="N251" s="17">
        <v>16</v>
      </c>
      <c r="O251" s="17">
        <v>0</v>
      </c>
      <c r="P251" s="28">
        <f t="shared" si="186"/>
        <v>7690</v>
      </c>
      <c r="Q251" s="28">
        <f t="shared" si="187"/>
        <v>0</v>
      </c>
      <c r="R251" s="28">
        <f t="shared" si="188"/>
        <v>0</v>
      </c>
      <c r="S251" s="28">
        <v>0</v>
      </c>
      <c r="T251" s="28">
        <v>0</v>
      </c>
      <c r="U251" s="28">
        <v>0</v>
      </c>
      <c r="V251" s="28">
        <f>P251+Q251+R251+S251+T251+U251</f>
        <v>7690</v>
      </c>
      <c r="W251" s="28">
        <f>IF(P251&gt;15000,15000,P251)</f>
        <v>7690</v>
      </c>
      <c r="X251" s="28">
        <f>V251</f>
        <v>7690</v>
      </c>
      <c r="Y251" s="28">
        <f t="shared" si="185"/>
        <v>923</v>
      </c>
      <c r="Z251" s="28">
        <f t="shared" si="178"/>
        <v>58</v>
      </c>
      <c r="AA251" s="38">
        <v>0</v>
      </c>
      <c r="AB251" s="28">
        <v>0</v>
      </c>
      <c r="AC251" s="28">
        <v>0</v>
      </c>
      <c r="AD251" s="28">
        <f t="shared" si="194"/>
        <v>981</v>
      </c>
      <c r="AE251" s="28">
        <f t="shared" si="200"/>
        <v>6709</v>
      </c>
      <c r="AF251" s="34"/>
      <c r="AG251" s="47"/>
      <c r="AH251" s="58"/>
      <c r="AI251" s="59"/>
      <c r="AJ251" s="59"/>
      <c r="AK251" s="59"/>
      <c r="AL251" s="59"/>
      <c r="AM251" s="59"/>
      <c r="AN251" s="59"/>
      <c r="AO251" s="59"/>
      <c r="AP251" s="59"/>
    </row>
    <row r="252" spans="1:42" s="42" customFormat="1" ht="30.6" customHeight="1">
      <c r="A252" s="13">
        <v>243</v>
      </c>
      <c r="B252" s="16" t="s">
        <v>750</v>
      </c>
      <c r="C252" s="277" t="s">
        <v>755</v>
      </c>
      <c r="D252" s="23" t="s">
        <v>756</v>
      </c>
      <c r="E252" s="23" t="s">
        <v>82</v>
      </c>
      <c r="F252" s="207">
        <v>1115742393</v>
      </c>
      <c r="G252" s="17">
        <v>11893</v>
      </c>
      <c r="H252" s="131" t="s">
        <v>757</v>
      </c>
      <c r="I252" s="28">
        <v>14900</v>
      </c>
      <c r="J252" s="28">
        <v>0</v>
      </c>
      <c r="K252" s="28">
        <v>0</v>
      </c>
      <c r="L252" s="28">
        <v>0</v>
      </c>
      <c r="M252" s="28">
        <f t="shared" si="201"/>
        <v>14900</v>
      </c>
      <c r="N252" s="17">
        <v>16</v>
      </c>
      <c r="O252" s="17">
        <v>0</v>
      </c>
      <c r="P252" s="28">
        <f t="shared" si="186"/>
        <v>7690</v>
      </c>
      <c r="Q252" s="28">
        <f t="shared" si="187"/>
        <v>0</v>
      </c>
      <c r="R252" s="28">
        <f t="shared" si="188"/>
        <v>0</v>
      </c>
      <c r="S252" s="28">
        <v>0</v>
      </c>
      <c r="T252" s="28">
        <v>0</v>
      </c>
      <c r="U252" s="28">
        <v>0</v>
      </c>
      <c r="V252" s="28">
        <f>P252+Q252+R252+S252+T252+U252</f>
        <v>7690</v>
      </c>
      <c r="W252" s="28">
        <f>IF(P252&gt;15000,15000,P252)</f>
        <v>7690</v>
      </c>
      <c r="X252" s="28">
        <f>V252</f>
        <v>7690</v>
      </c>
      <c r="Y252" s="28">
        <f t="shared" si="185"/>
        <v>923</v>
      </c>
      <c r="Z252" s="28">
        <f t="shared" si="178"/>
        <v>58</v>
      </c>
      <c r="AA252" s="38">
        <v>0</v>
      </c>
      <c r="AB252" s="28">
        <v>0</v>
      </c>
      <c r="AC252" s="28">
        <v>0</v>
      </c>
      <c r="AD252" s="28">
        <f t="shared" si="194"/>
        <v>981</v>
      </c>
      <c r="AE252" s="28">
        <f t="shared" si="200"/>
        <v>6709</v>
      </c>
      <c r="AF252" s="52" t="s">
        <v>879</v>
      </c>
      <c r="AG252" s="47">
        <v>44144</v>
      </c>
      <c r="AH252" s="58"/>
      <c r="AI252" s="59"/>
      <c r="AJ252" s="59"/>
      <c r="AK252" s="59"/>
      <c r="AL252" s="59"/>
      <c r="AM252" s="59"/>
      <c r="AN252" s="59"/>
      <c r="AO252" s="59"/>
      <c r="AP252" s="59"/>
    </row>
    <row r="253" spans="1:42" s="42" customFormat="1" ht="30.6" customHeight="1">
      <c r="A253" s="164">
        <v>244</v>
      </c>
      <c r="B253" s="16" t="s">
        <v>758</v>
      </c>
      <c r="C253" s="12" t="s">
        <v>758</v>
      </c>
      <c r="D253" s="23" t="s">
        <v>759</v>
      </c>
      <c r="E253" s="23" t="s">
        <v>76</v>
      </c>
      <c r="F253" s="127">
        <v>1013574868</v>
      </c>
      <c r="G253" s="17">
        <v>11895</v>
      </c>
      <c r="H253" s="119" t="s">
        <v>760</v>
      </c>
      <c r="I253" s="28">
        <v>20000</v>
      </c>
      <c r="J253" s="28">
        <v>0</v>
      </c>
      <c r="K253" s="28">
        <v>0</v>
      </c>
      <c r="L253" s="28">
        <v>0</v>
      </c>
      <c r="M253" s="28">
        <f t="shared" si="201"/>
        <v>20000</v>
      </c>
      <c r="N253" s="17">
        <v>31</v>
      </c>
      <c r="O253" s="17">
        <v>0</v>
      </c>
      <c r="P253" s="28">
        <f t="shared" si="186"/>
        <v>20000</v>
      </c>
      <c r="Q253" s="28">
        <f t="shared" si="187"/>
        <v>0</v>
      </c>
      <c r="R253" s="28">
        <f t="shared" si="188"/>
        <v>0</v>
      </c>
      <c r="S253" s="28">
        <v>0</v>
      </c>
      <c r="T253" s="28">
        <v>0</v>
      </c>
      <c r="U253" s="28">
        <v>0</v>
      </c>
      <c r="V253" s="28">
        <f>P253+Q253+R253+S253+T253+U253</f>
        <v>20000</v>
      </c>
      <c r="W253" s="28">
        <f>IF(P253&gt;15000,15000,P253)</f>
        <v>15000</v>
      </c>
      <c r="X253" s="28">
        <f>V253</f>
        <v>20000</v>
      </c>
      <c r="Y253" s="28">
        <f t="shared" si="185"/>
        <v>1800</v>
      </c>
      <c r="Z253" s="28">
        <f t="shared" si="178"/>
        <v>150</v>
      </c>
      <c r="AA253" s="38">
        <v>0</v>
      </c>
      <c r="AB253" s="28">
        <v>0</v>
      </c>
      <c r="AC253" s="28">
        <v>0</v>
      </c>
      <c r="AD253" s="28">
        <f t="shared" si="194"/>
        <v>1950</v>
      </c>
      <c r="AE253" s="28">
        <f t="shared" si="200"/>
        <v>18050</v>
      </c>
      <c r="AF253" s="52" t="s">
        <v>879</v>
      </c>
      <c r="AG253" s="47">
        <v>44144</v>
      </c>
      <c r="AH253" s="58"/>
      <c r="AI253" s="58"/>
      <c r="AJ253" s="59"/>
      <c r="AK253" s="59"/>
      <c r="AL253" s="59"/>
      <c r="AM253" s="59"/>
      <c r="AN253" s="59"/>
      <c r="AO253" s="59"/>
      <c r="AP253" s="59"/>
    </row>
    <row r="254" spans="1:42" s="42" customFormat="1" ht="30.6" customHeight="1">
      <c r="A254" s="164">
        <v>245</v>
      </c>
      <c r="B254" s="61" t="s">
        <v>761</v>
      </c>
      <c r="C254" s="12" t="s">
        <v>761</v>
      </c>
      <c r="D254" s="23" t="s">
        <v>762</v>
      </c>
      <c r="E254" s="23" t="s">
        <v>76</v>
      </c>
      <c r="F254" s="13">
        <v>1115393257</v>
      </c>
      <c r="G254" s="60">
        <v>11671</v>
      </c>
      <c r="H254" s="15" t="s">
        <v>763</v>
      </c>
      <c r="I254" s="28">
        <v>16400</v>
      </c>
      <c r="J254" s="28">
        <v>0</v>
      </c>
      <c r="K254" s="28">
        <v>0</v>
      </c>
      <c r="L254" s="28">
        <v>0</v>
      </c>
      <c r="M254" s="28">
        <f t="shared" si="201"/>
        <v>16400</v>
      </c>
      <c r="N254" s="17">
        <v>11</v>
      </c>
      <c r="O254" s="17">
        <v>0</v>
      </c>
      <c r="P254" s="28">
        <f t="shared" si="186"/>
        <v>5819</v>
      </c>
      <c r="Q254" s="28">
        <f t="shared" si="187"/>
        <v>0</v>
      </c>
      <c r="R254" s="28">
        <f t="shared" si="188"/>
        <v>0</v>
      </c>
      <c r="S254" s="28">
        <v>0</v>
      </c>
      <c r="T254" s="28">
        <v>0</v>
      </c>
      <c r="U254" s="28">
        <v>0</v>
      </c>
      <c r="V254" s="28">
        <f t="shared" ref="V254:V260" si="202">P254+Q254+R254+S254+T254+U254</f>
        <v>5819</v>
      </c>
      <c r="W254" s="28">
        <f t="shared" ref="W254:W261" si="203">IF(P254&gt;15000,15000,P254)</f>
        <v>5819</v>
      </c>
      <c r="X254" s="28">
        <f t="shared" ref="X254:X261" si="204">V254</f>
        <v>5819</v>
      </c>
      <c r="Y254" s="28">
        <f t="shared" si="185"/>
        <v>698</v>
      </c>
      <c r="Z254" s="28">
        <f t="shared" si="178"/>
        <v>44</v>
      </c>
      <c r="AA254" s="38">
        <v>0</v>
      </c>
      <c r="AB254" s="28">
        <v>0</v>
      </c>
      <c r="AC254" s="28">
        <v>0</v>
      </c>
      <c r="AD254" s="28">
        <f t="shared" si="194"/>
        <v>742</v>
      </c>
      <c r="AE254" s="28">
        <f t="shared" si="200"/>
        <v>5077</v>
      </c>
      <c r="AF254" s="52" t="s">
        <v>879</v>
      </c>
      <c r="AG254" s="47">
        <v>44144</v>
      </c>
      <c r="AH254" s="58"/>
      <c r="AI254" s="58"/>
      <c r="AJ254" s="59"/>
      <c r="AK254" s="59"/>
      <c r="AL254" s="59"/>
      <c r="AM254" s="59"/>
      <c r="AN254" s="59"/>
      <c r="AO254" s="59"/>
      <c r="AP254" s="59"/>
    </row>
    <row r="255" spans="1:42" s="42" customFormat="1" ht="30.6" customHeight="1">
      <c r="A255" s="13">
        <v>246</v>
      </c>
      <c r="B255" s="61" t="s">
        <v>761</v>
      </c>
      <c r="C255" s="12" t="s">
        <v>416</v>
      </c>
      <c r="D255" s="23" t="s">
        <v>764</v>
      </c>
      <c r="E255" s="23" t="s">
        <v>82</v>
      </c>
      <c r="F255" s="13">
        <v>1115393295</v>
      </c>
      <c r="G255" s="16">
        <v>11670</v>
      </c>
      <c r="H255" s="15" t="s">
        <v>765</v>
      </c>
      <c r="I255" s="28">
        <v>14900</v>
      </c>
      <c r="J255" s="28">
        <v>0</v>
      </c>
      <c r="K255" s="28">
        <v>0</v>
      </c>
      <c r="L255" s="28">
        <v>0</v>
      </c>
      <c r="M255" s="28">
        <f t="shared" si="201"/>
        <v>14900</v>
      </c>
      <c r="N255" s="17">
        <v>5</v>
      </c>
      <c r="O255" s="17">
        <v>0</v>
      </c>
      <c r="P255" s="28">
        <f t="shared" si="186"/>
        <v>2403</v>
      </c>
      <c r="Q255" s="28">
        <f t="shared" si="187"/>
        <v>0</v>
      </c>
      <c r="R255" s="28">
        <f t="shared" si="188"/>
        <v>0</v>
      </c>
      <c r="S255" s="28">
        <v>0</v>
      </c>
      <c r="T255" s="28">
        <v>0</v>
      </c>
      <c r="U255" s="28">
        <v>0</v>
      </c>
      <c r="V255" s="28">
        <f t="shared" si="202"/>
        <v>2403</v>
      </c>
      <c r="W255" s="28">
        <f t="shared" si="203"/>
        <v>2403</v>
      </c>
      <c r="X255" s="28">
        <f t="shared" si="204"/>
        <v>2403</v>
      </c>
      <c r="Y255" s="28">
        <f t="shared" si="185"/>
        <v>288</v>
      </c>
      <c r="Z255" s="28">
        <f t="shared" si="178"/>
        <v>19</v>
      </c>
      <c r="AA255" s="38">
        <v>0</v>
      </c>
      <c r="AB255" s="28">
        <v>0</v>
      </c>
      <c r="AC255" s="28">
        <v>0</v>
      </c>
      <c r="AD255" s="28">
        <f t="shared" si="194"/>
        <v>307</v>
      </c>
      <c r="AE255" s="28">
        <f t="shared" si="200"/>
        <v>2096</v>
      </c>
      <c r="AF255" s="93"/>
      <c r="AG255" s="48"/>
      <c r="AH255" s="58"/>
      <c r="AI255" s="58"/>
      <c r="AJ255" s="59"/>
      <c r="AK255" s="59"/>
      <c r="AL255" s="59"/>
      <c r="AM255" s="59"/>
      <c r="AN255" s="59"/>
      <c r="AO255" s="59"/>
      <c r="AP255" s="59"/>
    </row>
    <row r="256" spans="1:42" s="42" customFormat="1" ht="30.6" customHeight="1">
      <c r="A256" s="164">
        <v>247</v>
      </c>
      <c r="B256" s="61" t="s">
        <v>761</v>
      </c>
      <c r="C256" s="12" t="s">
        <v>441</v>
      </c>
      <c r="D256" s="23" t="s">
        <v>766</v>
      </c>
      <c r="E256" s="23" t="s">
        <v>82</v>
      </c>
      <c r="F256" s="13">
        <v>1115393303</v>
      </c>
      <c r="G256" s="16">
        <v>11668</v>
      </c>
      <c r="H256" s="15" t="s">
        <v>767</v>
      </c>
      <c r="I256" s="28">
        <v>14900</v>
      </c>
      <c r="J256" s="28">
        <v>0</v>
      </c>
      <c r="K256" s="28">
        <v>0</v>
      </c>
      <c r="L256" s="28">
        <v>0</v>
      </c>
      <c r="M256" s="28">
        <f t="shared" si="201"/>
        <v>14900</v>
      </c>
      <c r="N256" s="17">
        <v>6</v>
      </c>
      <c r="O256" s="17">
        <v>0</v>
      </c>
      <c r="P256" s="28">
        <f t="shared" si="186"/>
        <v>2884</v>
      </c>
      <c r="Q256" s="28">
        <f t="shared" si="187"/>
        <v>0</v>
      </c>
      <c r="R256" s="28">
        <f t="shared" si="188"/>
        <v>0</v>
      </c>
      <c r="S256" s="28">
        <v>0</v>
      </c>
      <c r="T256" s="28">
        <v>0</v>
      </c>
      <c r="U256" s="28">
        <v>0</v>
      </c>
      <c r="V256" s="28">
        <f t="shared" si="202"/>
        <v>2884</v>
      </c>
      <c r="W256" s="28">
        <f t="shared" si="203"/>
        <v>2884</v>
      </c>
      <c r="X256" s="28">
        <f t="shared" si="204"/>
        <v>2884</v>
      </c>
      <c r="Y256" s="28">
        <f t="shared" si="185"/>
        <v>346</v>
      </c>
      <c r="Z256" s="28">
        <f t="shared" si="178"/>
        <v>22</v>
      </c>
      <c r="AA256" s="38">
        <v>0</v>
      </c>
      <c r="AB256" s="28">
        <v>0</v>
      </c>
      <c r="AC256" s="28">
        <v>0</v>
      </c>
      <c r="AD256" s="28">
        <f t="shared" si="194"/>
        <v>368</v>
      </c>
      <c r="AE256" s="28">
        <f t="shared" si="200"/>
        <v>2516</v>
      </c>
      <c r="AF256" s="93"/>
      <c r="AG256" s="48"/>
      <c r="AH256" s="58"/>
      <c r="AI256" s="58"/>
      <c r="AJ256" s="59"/>
      <c r="AK256" s="59"/>
      <c r="AL256" s="59"/>
      <c r="AM256" s="59"/>
      <c r="AN256" s="59"/>
      <c r="AO256" s="59"/>
      <c r="AP256" s="59"/>
    </row>
    <row r="257" spans="1:42" s="42" customFormat="1" ht="30.6" customHeight="1">
      <c r="A257" s="164">
        <v>248</v>
      </c>
      <c r="B257" s="61" t="s">
        <v>761</v>
      </c>
      <c r="C257" s="12" t="s">
        <v>768</v>
      </c>
      <c r="D257" s="23" t="s">
        <v>656</v>
      </c>
      <c r="E257" s="23" t="s">
        <v>82</v>
      </c>
      <c r="F257" s="13">
        <v>1115393285</v>
      </c>
      <c r="G257" s="16">
        <v>11669</v>
      </c>
      <c r="H257" s="15" t="s">
        <v>769</v>
      </c>
      <c r="I257" s="28">
        <v>14900</v>
      </c>
      <c r="J257" s="28">
        <v>0</v>
      </c>
      <c r="K257" s="28">
        <v>0</v>
      </c>
      <c r="L257" s="28">
        <v>0</v>
      </c>
      <c r="M257" s="28">
        <f t="shared" si="201"/>
        <v>14900</v>
      </c>
      <c r="N257" s="17">
        <v>10</v>
      </c>
      <c r="O257" s="17">
        <v>0</v>
      </c>
      <c r="P257" s="28">
        <f t="shared" si="186"/>
        <v>4806</v>
      </c>
      <c r="Q257" s="28">
        <f t="shared" si="187"/>
        <v>0</v>
      </c>
      <c r="R257" s="28">
        <f t="shared" si="188"/>
        <v>0</v>
      </c>
      <c r="S257" s="28">
        <v>0</v>
      </c>
      <c r="T257" s="28">
        <v>0</v>
      </c>
      <c r="U257" s="28">
        <v>0</v>
      </c>
      <c r="V257" s="28">
        <f t="shared" si="202"/>
        <v>4806</v>
      </c>
      <c r="W257" s="28">
        <f t="shared" si="203"/>
        <v>4806</v>
      </c>
      <c r="X257" s="28">
        <f t="shared" si="204"/>
        <v>4806</v>
      </c>
      <c r="Y257" s="28">
        <f t="shared" si="185"/>
        <v>577</v>
      </c>
      <c r="Z257" s="28">
        <f t="shared" si="178"/>
        <v>37</v>
      </c>
      <c r="AA257" s="38">
        <v>0</v>
      </c>
      <c r="AB257" s="28">
        <v>0</v>
      </c>
      <c r="AC257" s="28">
        <v>0</v>
      </c>
      <c r="AD257" s="28">
        <f t="shared" si="194"/>
        <v>614</v>
      </c>
      <c r="AE257" s="28">
        <f t="shared" si="200"/>
        <v>4192</v>
      </c>
      <c r="AF257" s="52" t="s">
        <v>879</v>
      </c>
      <c r="AG257" s="47">
        <v>44144</v>
      </c>
      <c r="AH257" s="58"/>
      <c r="AI257" s="58"/>
      <c r="AJ257" s="59"/>
      <c r="AK257" s="59"/>
      <c r="AL257" s="59"/>
      <c r="AM257" s="59"/>
      <c r="AN257" s="59"/>
      <c r="AO257" s="59"/>
      <c r="AP257" s="59"/>
    </row>
    <row r="258" spans="1:42" s="42" customFormat="1" ht="30.6" customHeight="1">
      <c r="A258" s="13">
        <v>249</v>
      </c>
      <c r="B258" s="45" t="s">
        <v>770</v>
      </c>
      <c r="C258" s="23" t="s">
        <v>770</v>
      </c>
      <c r="D258" s="23" t="s">
        <v>771</v>
      </c>
      <c r="E258" s="23" t="s">
        <v>76</v>
      </c>
      <c r="F258" s="17">
        <v>2913650409</v>
      </c>
      <c r="G258" s="17">
        <v>11767</v>
      </c>
      <c r="H258" s="119" t="s">
        <v>772</v>
      </c>
      <c r="I258" s="28">
        <v>16400</v>
      </c>
      <c r="J258" s="28">
        <v>0</v>
      </c>
      <c r="K258" s="28">
        <v>0</v>
      </c>
      <c r="L258" s="28">
        <v>0</v>
      </c>
      <c r="M258" s="28">
        <f t="shared" si="201"/>
        <v>16400</v>
      </c>
      <c r="N258" s="17">
        <v>31</v>
      </c>
      <c r="O258" s="17">
        <v>0</v>
      </c>
      <c r="P258" s="28">
        <f t="shared" si="186"/>
        <v>16400</v>
      </c>
      <c r="Q258" s="28">
        <f t="shared" si="187"/>
        <v>0</v>
      </c>
      <c r="R258" s="28">
        <f t="shared" si="188"/>
        <v>0</v>
      </c>
      <c r="S258" s="28">
        <v>0</v>
      </c>
      <c r="T258" s="28">
        <v>0</v>
      </c>
      <c r="U258" s="28">
        <v>0</v>
      </c>
      <c r="V258" s="28">
        <f t="shared" si="202"/>
        <v>16400</v>
      </c>
      <c r="W258" s="28">
        <f t="shared" si="203"/>
        <v>15000</v>
      </c>
      <c r="X258" s="28">
        <f t="shared" si="204"/>
        <v>16400</v>
      </c>
      <c r="Y258" s="28">
        <f t="shared" si="185"/>
        <v>1800</v>
      </c>
      <c r="Z258" s="28">
        <f t="shared" si="178"/>
        <v>123</v>
      </c>
      <c r="AA258" s="38">
        <v>0</v>
      </c>
      <c r="AB258" s="28">
        <v>0</v>
      </c>
      <c r="AC258" s="28">
        <v>0</v>
      </c>
      <c r="AD258" s="28">
        <f t="shared" si="194"/>
        <v>1923</v>
      </c>
      <c r="AE258" s="28">
        <f t="shared" si="200"/>
        <v>14477</v>
      </c>
      <c r="AF258" s="52" t="s">
        <v>879</v>
      </c>
      <c r="AG258" s="47">
        <v>44144</v>
      </c>
      <c r="AH258" s="58"/>
      <c r="AI258" s="59"/>
      <c r="AJ258" s="59"/>
      <c r="AK258" s="59"/>
      <c r="AL258" s="59"/>
      <c r="AM258" s="59"/>
      <c r="AN258" s="59"/>
      <c r="AO258" s="59"/>
      <c r="AP258" s="59"/>
    </row>
    <row r="259" spans="1:42" s="42" customFormat="1" ht="30.6" customHeight="1">
      <c r="A259" s="164">
        <v>250</v>
      </c>
      <c r="B259" s="45" t="s">
        <v>770</v>
      </c>
      <c r="C259" s="23" t="s">
        <v>773</v>
      </c>
      <c r="D259" s="23" t="s">
        <v>774</v>
      </c>
      <c r="E259" s="23" t="s">
        <v>82</v>
      </c>
      <c r="F259" s="17">
        <v>1115639863</v>
      </c>
      <c r="G259" s="17">
        <v>11837</v>
      </c>
      <c r="H259" s="131" t="s">
        <v>775</v>
      </c>
      <c r="I259" s="28">
        <v>14900</v>
      </c>
      <c r="J259" s="28">
        <v>0</v>
      </c>
      <c r="K259" s="28">
        <v>0</v>
      </c>
      <c r="L259" s="28">
        <v>0</v>
      </c>
      <c r="M259" s="28">
        <f t="shared" si="201"/>
        <v>14900</v>
      </c>
      <c r="N259" s="17">
        <v>10</v>
      </c>
      <c r="O259" s="17">
        <v>0</v>
      </c>
      <c r="P259" s="28">
        <f t="shared" si="186"/>
        <v>4806</v>
      </c>
      <c r="Q259" s="28">
        <f t="shared" si="187"/>
        <v>0</v>
      </c>
      <c r="R259" s="28">
        <f t="shared" si="188"/>
        <v>0</v>
      </c>
      <c r="S259" s="28">
        <v>0</v>
      </c>
      <c r="T259" s="28">
        <v>0</v>
      </c>
      <c r="U259" s="28">
        <v>0</v>
      </c>
      <c r="V259" s="28">
        <f t="shared" si="202"/>
        <v>4806</v>
      </c>
      <c r="W259" s="28">
        <f t="shared" si="203"/>
        <v>4806</v>
      </c>
      <c r="X259" s="28">
        <f t="shared" si="204"/>
        <v>4806</v>
      </c>
      <c r="Y259" s="28">
        <f t="shared" si="185"/>
        <v>577</v>
      </c>
      <c r="Z259" s="28">
        <f t="shared" si="178"/>
        <v>37</v>
      </c>
      <c r="AA259" s="38">
        <v>0</v>
      </c>
      <c r="AB259" s="28">
        <v>0</v>
      </c>
      <c r="AC259" s="28">
        <v>0</v>
      </c>
      <c r="AD259" s="28">
        <f t="shared" si="194"/>
        <v>614</v>
      </c>
      <c r="AE259" s="28">
        <f t="shared" si="200"/>
        <v>4192</v>
      </c>
      <c r="AF259" s="52" t="s">
        <v>879</v>
      </c>
      <c r="AG259" s="47">
        <v>44144</v>
      </c>
      <c r="AH259" s="58"/>
      <c r="AI259" s="59"/>
      <c r="AJ259" s="59"/>
      <c r="AK259" s="59"/>
      <c r="AL259" s="59"/>
      <c r="AM259" s="59"/>
      <c r="AN259" s="59"/>
      <c r="AO259" s="59"/>
      <c r="AP259" s="59"/>
    </row>
    <row r="260" spans="1:42" s="42" customFormat="1" ht="30.6" customHeight="1">
      <c r="A260" s="164">
        <v>251</v>
      </c>
      <c r="B260" s="45" t="s">
        <v>770</v>
      </c>
      <c r="C260" s="23" t="s">
        <v>776</v>
      </c>
      <c r="D260" s="23" t="s">
        <v>777</v>
      </c>
      <c r="E260" s="23" t="s">
        <v>82</v>
      </c>
      <c r="F260" s="91">
        <v>1115756095</v>
      </c>
      <c r="G260" s="17">
        <v>11914</v>
      </c>
      <c r="H260" s="131" t="s">
        <v>778</v>
      </c>
      <c r="I260" s="28">
        <v>14900</v>
      </c>
      <c r="J260" s="28">
        <v>0</v>
      </c>
      <c r="K260" s="28">
        <v>0</v>
      </c>
      <c r="L260" s="28">
        <v>0</v>
      </c>
      <c r="M260" s="28">
        <f t="shared" si="201"/>
        <v>14900</v>
      </c>
      <c r="N260" s="17">
        <v>13</v>
      </c>
      <c r="O260" s="17">
        <v>0</v>
      </c>
      <c r="P260" s="28">
        <f t="shared" si="186"/>
        <v>6248</v>
      </c>
      <c r="Q260" s="28">
        <f t="shared" si="187"/>
        <v>0</v>
      </c>
      <c r="R260" s="28">
        <f t="shared" si="188"/>
        <v>0</v>
      </c>
      <c r="S260" s="28">
        <v>0</v>
      </c>
      <c r="T260" s="28">
        <v>0</v>
      </c>
      <c r="U260" s="28">
        <v>0</v>
      </c>
      <c r="V260" s="28">
        <f t="shared" si="202"/>
        <v>6248</v>
      </c>
      <c r="W260" s="28">
        <f t="shared" si="203"/>
        <v>6248</v>
      </c>
      <c r="X260" s="28">
        <f t="shared" si="204"/>
        <v>6248</v>
      </c>
      <c r="Y260" s="28">
        <f t="shared" si="185"/>
        <v>750</v>
      </c>
      <c r="Z260" s="28">
        <f t="shared" si="178"/>
        <v>47</v>
      </c>
      <c r="AA260" s="38">
        <v>0</v>
      </c>
      <c r="AB260" s="28">
        <v>0</v>
      </c>
      <c r="AC260" s="28">
        <v>0</v>
      </c>
      <c r="AD260" s="28">
        <f t="shared" si="194"/>
        <v>797</v>
      </c>
      <c r="AE260" s="28">
        <f t="shared" si="200"/>
        <v>5451</v>
      </c>
      <c r="AF260" s="52" t="s">
        <v>879</v>
      </c>
      <c r="AG260" s="47">
        <v>44144</v>
      </c>
      <c r="AH260" s="58"/>
      <c r="AI260" s="59"/>
      <c r="AJ260" s="59"/>
      <c r="AK260" s="59"/>
      <c r="AL260" s="59"/>
      <c r="AM260" s="59"/>
      <c r="AN260" s="59"/>
      <c r="AO260" s="59"/>
      <c r="AP260" s="59"/>
    </row>
    <row r="261" spans="1:42" s="42" customFormat="1" ht="27" customHeight="1">
      <c r="A261" s="13">
        <v>252</v>
      </c>
      <c r="B261" s="16" t="s">
        <v>373</v>
      </c>
      <c r="C261" s="12" t="s">
        <v>779</v>
      </c>
      <c r="D261" s="12" t="s">
        <v>780</v>
      </c>
      <c r="E261" s="12" t="s">
        <v>387</v>
      </c>
      <c r="F261" s="13">
        <v>1114829068</v>
      </c>
      <c r="G261" s="14">
        <v>1400</v>
      </c>
      <c r="H261" s="149" t="s">
        <v>781</v>
      </c>
      <c r="I261" s="28">
        <v>18000</v>
      </c>
      <c r="J261" s="28">
        <v>0</v>
      </c>
      <c r="K261" s="28">
        <v>0</v>
      </c>
      <c r="L261" s="28">
        <v>0</v>
      </c>
      <c r="M261" s="28">
        <f t="shared" si="201"/>
        <v>18000</v>
      </c>
      <c r="N261" s="17">
        <v>0</v>
      </c>
      <c r="O261" s="17">
        <v>0</v>
      </c>
      <c r="P261" s="28">
        <f t="shared" si="186"/>
        <v>0</v>
      </c>
      <c r="Q261" s="28">
        <f t="shared" si="187"/>
        <v>0</v>
      </c>
      <c r="R261" s="28">
        <f t="shared" si="188"/>
        <v>0</v>
      </c>
      <c r="S261" s="28">
        <v>0</v>
      </c>
      <c r="T261" s="28">
        <v>0</v>
      </c>
      <c r="U261" s="28">
        <v>0</v>
      </c>
      <c r="V261" s="28">
        <f t="shared" ref="V261" si="205">+P261+Q261+R261+S261+T261+U261</f>
        <v>0</v>
      </c>
      <c r="W261" s="28">
        <f t="shared" si="203"/>
        <v>0</v>
      </c>
      <c r="X261" s="28">
        <f t="shared" si="204"/>
        <v>0</v>
      </c>
      <c r="Y261" s="28">
        <f t="shared" si="185"/>
        <v>0</v>
      </c>
      <c r="Z261" s="28">
        <f t="shared" si="178"/>
        <v>0</v>
      </c>
      <c r="AA261" s="38">
        <v>0</v>
      </c>
      <c r="AB261" s="28">
        <v>0</v>
      </c>
      <c r="AC261" s="28">
        <v>0</v>
      </c>
      <c r="AD261" s="28">
        <f t="shared" si="194"/>
        <v>0</v>
      </c>
      <c r="AE261" s="28">
        <f t="shared" ref="AE261" si="206">ROUND(V261-AD261,0)</f>
        <v>0</v>
      </c>
      <c r="AF261" s="285"/>
      <c r="AG261" s="286"/>
      <c r="AH261" s="58"/>
      <c r="AI261" s="59"/>
      <c r="AJ261" s="59"/>
      <c r="AK261" s="59"/>
      <c r="AL261" s="59"/>
      <c r="AM261" s="59"/>
      <c r="AN261" s="59"/>
      <c r="AO261" s="59"/>
      <c r="AP261" s="59"/>
    </row>
    <row r="262" spans="1:42" s="42" customFormat="1" ht="27" customHeight="1">
      <c r="A262" s="164">
        <v>253</v>
      </c>
      <c r="B262" s="16" t="s">
        <v>373</v>
      </c>
      <c r="C262" s="12" t="s">
        <v>782</v>
      </c>
      <c r="D262" s="25" t="s">
        <v>383</v>
      </c>
      <c r="E262" s="12" t="s">
        <v>79</v>
      </c>
      <c r="F262" s="20">
        <v>1114953023</v>
      </c>
      <c r="G262" s="14">
        <v>11475</v>
      </c>
      <c r="H262" s="159" t="s">
        <v>783</v>
      </c>
      <c r="I262" s="28">
        <v>18000</v>
      </c>
      <c r="J262" s="28">
        <v>0</v>
      </c>
      <c r="K262" s="28">
        <v>0</v>
      </c>
      <c r="L262" s="28">
        <v>0</v>
      </c>
      <c r="M262" s="28">
        <f>I262+J262+K262+L262</f>
        <v>18000</v>
      </c>
      <c r="N262" s="17">
        <v>31</v>
      </c>
      <c r="O262" s="17">
        <v>0</v>
      </c>
      <c r="P262" s="28">
        <f t="shared" si="186"/>
        <v>18000</v>
      </c>
      <c r="Q262" s="28">
        <f t="shared" si="187"/>
        <v>0</v>
      </c>
      <c r="R262" s="28">
        <f t="shared" si="188"/>
        <v>0</v>
      </c>
      <c r="S262" s="28">
        <v>0</v>
      </c>
      <c r="T262" s="28">
        <v>0</v>
      </c>
      <c r="U262" s="28">
        <v>0</v>
      </c>
      <c r="V262" s="28">
        <f>+P262+Q262+R262+S262+T262+U262</f>
        <v>18000</v>
      </c>
      <c r="W262" s="28">
        <f>IF(P262&gt;15000,15000,P262)</f>
        <v>15000</v>
      </c>
      <c r="X262" s="28">
        <f>V262</f>
        <v>18000</v>
      </c>
      <c r="Y262" s="28">
        <f t="shared" si="185"/>
        <v>1800</v>
      </c>
      <c r="Z262" s="28">
        <f>CEILING(X262*0.75%,1)</f>
        <v>135</v>
      </c>
      <c r="AA262" s="38">
        <v>0</v>
      </c>
      <c r="AB262" s="28">
        <v>0</v>
      </c>
      <c r="AC262" s="28">
        <v>0</v>
      </c>
      <c r="AD262" s="28">
        <f>+Y262+Z262+AA262+AB262+AC262</f>
        <v>1935</v>
      </c>
      <c r="AE262" s="28">
        <f>ROUND(V262-AD262,0)</f>
        <v>16065</v>
      </c>
      <c r="AF262" s="78" t="s">
        <v>38</v>
      </c>
      <c r="AG262" s="47"/>
      <c r="AH262" s="58"/>
      <c r="AI262" s="59"/>
      <c r="AJ262" s="59"/>
      <c r="AK262" s="59"/>
      <c r="AL262" s="59"/>
      <c r="AM262" s="59"/>
      <c r="AN262" s="59"/>
      <c r="AO262" s="59"/>
    </row>
    <row r="263" spans="1:42" s="42" customFormat="1" ht="27" customHeight="1">
      <c r="A263" s="164">
        <v>254</v>
      </c>
      <c r="B263" s="16" t="s">
        <v>373</v>
      </c>
      <c r="C263" s="23" t="s">
        <v>784</v>
      </c>
      <c r="D263" s="23" t="s">
        <v>785</v>
      </c>
      <c r="E263" s="12" t="s">
        <v>76</v>
      </c>
      <c r="F263" s="103">
        <v>1112913132</v>
      </c>
      <c r="G263" s="14">
        <v>11823</v>
      </c>
      <c r="H263" s="131">
        <v>100360543841</v>
      </c>
      <c r="I263" s="28">
        <v>16400</v>
      </c>
      <c r="J263" s="28">
        <v>0</v>
      </c>
      <c r="K263" s="28">
        <v>0</v>
      </c>
      <c r="L263" s="28">
        <v>0</v>
      </c>
      <c r="M263" s="28">
        <f t="shared" ref="M263:M264" si="207">I263+J263+K263+L263</f>
        <v>16400</v>
      </c>
      <c r="N263" s="17">
        <v>0</v>
      </c>
      <c r="O263" s="17">
        <v>0</v>
      </c>
      <c r="P263" s="28">
        <f t="shared" si="186"/>
        <v>0</v>
      </c>
      <c r="Q263" s="28">
        <f t="shared" si="187"/>
        <v>0</v>
      </c>
      <c r="R263" s="28">
        <f t="shared" si="188"/>
        <v>0</v>
      </c>
      <c r="S263" s="28">
        <v>0</v>
      </c>
      <c r="T263" s="28">
        <v>0</v>
      </c>
      <c r="U263" s="28">
        <v>0</v>
      </c>
      <c r="V263" s="28">
        <f t="shared" ref="V263:V264" si="208">+P263+Q263+R263+S263+T263+U263</f>
        <v>0</v>
      </c>
      <c r="W263" s="28">
        <f t="shared" ref="W263:W264" si="209">IF(P263&gt;15000,15000,P263)</f>
        <v>0</v>
      </c>
      <c r="X263" s="28">
        <f t="shared" ref="X263:X264" si="210">V263</f>
        <v>0</v>
      </c>
      <c r="Y263" s="28">
        <f t="shared" si="185"/>
        <v>0</v>
      </c>
      <c r="Z263" s="28">
        <f t="shared" ref="Z263:Z264" si="211">CEILING(X263*0.75%,1)</f>
        <v>0</v>
      </c>
      <c r="AA263" s="38">
        <v>0</v>
      </c>
      <c r="AB263" s="28">
        <v>0</v>
      </c>
      <c r="AC263" s="28">
        <v>0</v>
      </c>
      <c r="AD263" s="28">
        <f t="shared" ref="AD263:AD264" si="212">+Y263+Z263+AA263+AB263+AC263</f>
        <v>0</v>
      </c>
      <c r="AE263" s="28">
        <f t="shared" ref="AE263:AE264" si="213">ROUND(V263-AD263,0)</f>
        <v>0</v>
      </c>
      <c r="AF263" s="78"/>
      <c r="AG263" s="47"/>
      <c r="AH263" s="58"/>
      <c r="AI263" s="59"/>
      <c r="AJ263" s="59"/>
      <c r="AK263" s="59"/>
      <c r="AL263" s="59"/>
      <c r="AM263" s="59"/>
      <c r="AN263" s="59"/>
      <c r="AO263" s="59"/>
    </row>
    <row r="264" spans="1:42" s="42" customFormat="1" ht="27" customHeight="1">
      <c r="A264" s="13">
        <v>255</v>
      </c>
      <c r="B264" s="16" t="s">
        <v>373</v>
      </c>
      <c r="C264" s="23" t="s">
        <v>786</v>
      </c>
      <c r="D264" s="23" t="s">
        <v>787</v>
      </c>
      <c r="E264" s="12" t="s">
        <v>76</v>
      </c>
      <c r="F264" s="103">
        <v>1114352105</v>
      </c>
      <c r="G264" s="14">
        <v>11846</v>
      </c>
      <c r="H264" s="88" t="s">
        <v>788</v>
      </c>
      <c r="I264" s="28">
        <v>16400</v>
      </c>
      <c r="J264" s="28">
        <v>0</v>
      </c>
      <c r="K264" s="28">
        <v>0</v>
      </c>
      <c r="L264" s="28">
        <v>0</v>
      </c>
      <c r="M264" s="28">
        <f t="shared" si="207"/>
        <v>16400</v>
      </c>
      <c r="N264" s="17">
        <v>20</v>
      </c>
      <c r="O264" s="17">
        <v>0</v>
      </c>
      <c r="P264" s="28">
        <f t="shared" si="186"/>
        <v>10581</v>
      </c>
      <c r="Q264" s="28">
        <f t="shared" si="187"/>
        <v>0</v>
      </c>
      <c r="R264" s="28">
        <f t="shared" si="188"/>
        <v>0</v>
      </c>
      <c r="S264" s="28">
        <v>0</v>
      </c>
      <c r="T264" s="28">
        <v>0</v>
      </c>
      <c r="U264" s="28">
        <v>0</v>
      </c>
      <c r="V264" s="28">
        <f t="shared" si="208"/>
        <v>10581</v>
      </c>
      <c r="W264" s="28">
        <f t="shared" si="209"/>
        <v>10581</v>
      </c>
      <c r="X264" s="28">
        <f t="shared" si="210"/>
        <v>10581</v>
      </c>
      <c r="Y264" s="28">
        <f t="shared" si="185"/>
        <v>1270</v>
      </c>
      <c r="Z264" s="28">
        <f t="shared" si="211"/>
        <v>80</v>
      </c>
      <c r="AA264" s="38">
        <v>0</v>
      </c>
      <c r="AB264" s="28">
        <v>0</v>
      </c>
      <c r="AC264" s="28">
        <v>0</v>
      </c>
      <c r="AD264" s="28">
        <f t="shared" si="212"/>
        <v>1350</v>
      </c>
      <c r="AE264" s="28">
        <f t="shared" si="213"/>
        <v>9231</v>
      </c>
      <c r="AF264" s="78" t="s">
        <v>38</v>
      </c>
      <c r="AG264" s="47"/>
      <c r="AH264" s="58"/>
      <c r="AI264" s="59"/>
      <c r="AJ264" s="59"/>
      <c r="AK264" s="59"/>
      <c r="AL264" s="59"/>
      <c r="AM264" s="59"/>
      <c r="AN264" s="59"/>
      <c r="AO264" s="59"/>
    </row>
    <row r="265" spans="1:42" s="42" customFormat="1" ht="27" customHeight="1">
      <c r="A265" s="164">
        <v>256</v>
      </c>
      <c r="B265" s="66" t="s">
        <v>789</v>
      </c>
      <c r="C265" s="66" t="s">
        <v>789</v>
      </c>
      <c r="D265" s="44" t="s">
        <v>790</v>
      </c>
      <c r="E265" s="12" t="s">
        <v>82</v>
      </c>
      <c r="F265" s="50">
        <v>2109673887</v>
      </c>
      <c r="G265" s="82">
        <v>11614</v>
      </c>
      <c r="H265" s="119" t="s">
        <v>791</v>
      </c>
      <c r="I265" s="218">
        <v>16400</v>
      </c>
      <c r="J265" s="28">
        <v>0</v>
      </c>
      <c r="K265" s="28">
        <v>0</v>
      </c>
      <c r="L265" s="28">
        <v>0</v>
      </c>
      <c r="M265" s="28">
        <f t="shared" si="201"/>
        <v>16400</v>
      </c>
      <c r="N265" s="17">
        <v>28</v>
      </c>
      <c r="O265" s="17">
        <v>0</v>
      </c>
      <c r="P265" s="28">
        <f t="shared" si="186"/>
        <v>14813</v>
      </c>
      <c r="Q265" s="28">
        <f t="shared" si="187"/>
        <v>0</v>
      </c>
      <c r="R265" s="28">
        <f t="shared" si="188"/>
        <v>0</v>
      </c>
      <c r="S265" s="28">
        <v>0</v>
      </c>
      <c r="T265" s="28">
        <v>0</v>
      </c>
      <c r="U265" s="28">
        <v>0</v>
      </c>
      <c r="V265" s="28">
        <f>+P265+Q265+R265+S265+T265+U265</f>
        <v>14813</v>
      </c>
      <c r="W265" s="28">
        <f>IF(P265&gt;15000,15000,P265)</f>
        <v>14813</v>
      </c>
      <c r="X265" s="28">
        <f>V265</f>
        <v>14813</v>
      </c>
      <c r="Y265" s="28">
        <f t="shared" si="185"/>
        <v>1778</v>
      </c>
      <c r="Z265" s="28">
        <f t="shared" si="178"/>
        <v>112</v>
      </c>
      <c r="AA265" s="38">
        <v>0</v>
      </c>
      <c r="AB265" s="28">
        <v>0</v>
      </c>
      <c r="AC265" s="28">
        <v>0</v>
      </c>
      <c r="AD265" s="28">
        <f>+Y265+Z265+AA265+AB265+AC265</f>
        <v>1890</v>
      </c>
      <c r="AE265" s="28">
        <f>ROUND(V265-AD265,0)</f>
        <v>12923</v>
      </c>
      <c r="AF265" s="78" t="s">
        <v>38</v>
      </c>
      <c r="AG265" s="47"/>
      <c r="AH265" s="58"/>
      <c r="AI265" s="59"/>
      <c r="AJ265" s="59"/>
      <c r="AK265" s="59"/>
      <c r="AL265" s="59"/>
      <c r="AM265" s="59"/>
      <c r="AN265" s="59"/>
      <c r="AO265" s="59"/>
      <c r="AP265" s="59"/>
    </row>
    <row r="266" spans="1:42" s="42" customFormat="1" ht="27" customHeight="1">
      <c r="A266" s="164">
        <v>257</v>
      </c>
      <c r="B266" s="66" t="s">
        <v>789</v>
      </c>
      <c r="C266" s="23" t="s">
        <v>792</v>
      </c>
      <c r="D266" s="23" t="s">
        <v>793</v>
      </c>
      <c r="E266" s="12" t="s">
        <v>82</v>
      </c>
      <c r="F266" s="100">
        <v>1115465482</v>
      </c>
      <c r="G266" s="82">
        <v>11713</v>
      </c>
      <c r="H266" s="119" t="s">
        <v>794</v>
      </c>
      <c r="I266" s="28">
        <v>14900</v>
      </c>
      <c r="J266" s="28">
        <v>0</v>
      </c>
      <c r="K266" s="28">
        <v>0</v>
      </c>
      <c r="L266" s="28">
        <v>0</v>
      </c>
      <c r="M266" s="28">
        <f t="shared" si="201"/>
        <v>14900</v>
      </c>
      <c r="N266" s="17">
        <v>20</v>
      </c>
      <c r="O266" s="17">
        <v>0</v>
      </c>
      <c r="P266" s="28">
        <f t="shared" si="186"/>
        <v>9613</v>
      </c>
      <c r="Q266" s="28">
        <f t="shared" si="187"/>
        <v>0</v>
      </c>
      <c r="R266" s="28">
        <f t="shared" si="188"/>
        <v>0</v>
      </c>
      <c r="S266" s="28">
        <v>0</v>
      </c>
      <c r="T266" s="28">
        <v>0</v>
      </c>
      <c r="U266" s="28">
        <v>0</v>
      </c>
      <c r="V266" s="28">
        <f t="shared" ref="V266:V275" si="214">+P266+Q266+R266+S266+T266+U266</f>
        <v>9613</v>
      </c>
      <c r="W266" s="28">
        <f t="shared" ref="W266:W275" si="215">IF(P266&gt;15000,15000,P266)</f>
        <v>9613</v>
      </c>
      <c r="X266" s="28">
        <f t="shared" ref="X266:X275" si="216">V266</f>
        <v>9613</v>
      </c>
      <c r="Y266" s="28">
        <f t="shared" si="185"/>
        <v>1154</v>
      </c>
      <c r="Z266" s="28">
        <f t="shared" si="178"/>
        <v>73</v>
      </c>
      <c r="AA266" s="38">
        <v>0</v>
      </c>
      <c r="AB266" s="28">
        <v>0</v>
      </c>
      <c r="AC266" s="28">
        <v>0</v>
      </c>
      <c r="AD266" s="28">
        <f t="shared" ref="AD266:AD275" si="217">+Y266+Z266+AA266+AB266+AC266</f>
        <v>1227</v>
      </c>
      <c r="AE266" s="28">
        <f t="shared" ref="AE266:AE275" si="218">ROUND(V266-AD266,0)</f>
        <v>8386</v>
      </c>
      <c r="AF266" s="78" t="s">
        <v>38</v>
      </c>
      <c r="AG266" s="47"/>
      <c r="AH266" s="58"/>
      <c r="AI266" s="59"/>
      <c r="AJ266" s="59"/>
      <c r="AK266" s="59"/>
      <c r="AL266" s="59"/>
      <c r="AM266" s="59"/>
      <c r="AN266" s="59"/>
      <c r="AO266" s="59"/>
      <c r="AP266" s="59"/>
    </row>
    <row r="267" spans="1:42" s="42" customFormat="1" ht="27" customHeight="1">
      <c r="A267" s="13">
        <v>258</v>
      </c>
      <c r="B267" s="16" t="s">
        <v>795</v>
      </c>
      <c r="C267" s="12" t="s">
        <v>795</v>
      </c>
      <c r="D267" s="81" t="s">
        <v>796</v>
      </c>
      <c r="E267" s="12" t="s">
        <v>76</v>
      </c>
      <c r="F267" s="17">
        <v>2109576232</v>
      </c>
      <c r="G267" s="17">
        <v>946</v>
      </c>
      <c r="H267" s="160" t="s">
        <v>797</v>
      </c>
      <c r="I267" s="218">
        <v>20000</v>
      </c>
      <c r="J267" s="28">
        <v>0</v>
      </c>
      <c r="K267" s="28">
        <v>0</v>
      </c>
      <c r="L267" s="28">
        <v>0</v>
      </c>
      <c r="M267" s="28">
        <f t="shared" si="201"/>
        <v>20000</v>
      </c>
      <c r="N267" s="17">
        <v>29</v>
      </c>
      <c r="O267" s="17">
        <v>0</v>
      </c>
      <c r="P267" s="28">
        <f t="shared" si="186"/>
        <v>18710</v>
      </c>
      <c r="Q267" s="28">
        <f t="shared" si="187"/>
        <v>0</v>
      </c>
      <c r="R267" s="28">
        <f t="shared" si="188"/>
        <v>0</v>
      </c>
      <c r="S267" s="28">
        <v>0</v>
      </c>
      <c r="T267" s="28">
        <v>0</v>
      </c>
      <c r="U267" s="28">
        <v>0</v>
      </c>
      <c r="V267" s="28">
        <f t="shared" si="214"/>
        <v>18710</v>
      </c>
      <c r="W267" s="28">
        <f t="shared" si="215"/>
        <v>15000</v>
      </c>
      <c r="X267" s="28">
        <f t="shared" si="216"/>
        <v>18710</v>
      </c>
      <c r="Y267" s="28">
        <f t="shared" si="185"/>
        <v>1800</v>
      </c>
      <c r="Z267" s="28">
        <f t="shared" si="178"/>
        <v>141</v>
      </c>
      <c r="AA267" s="38">
        <v>0</v>
      </c>
      <c r="AB267" s="28">
        <v>0</v>
      </c>
      <c r="AC267" s="28">
        <v>0</v>
      </c>
      <c r="AD267" s="28">
        <f t="shared" si="217"/>
        <v>1941</v>
      </c>
      <c r="AE267" s="28">
        <f t="shared" si="218"/>
        <v>16769</v>
      </c>
      <c r="AF267" s="78" t="s">
        <v>38</v>
      </c>
      <c r="AG267" s="47"/>
      <c r="AH267" s="40"/>
      <c r="AI267" s="70"/>
      <c r="AJ267" s="70"/>
      <c r="AK267" s="70"/>
      <c r="AL267" s="70"/>
      <c r="AM267" s="70"/>
      <c r="AN267" s="70"/>
      <c r="AO267" s="70"/>
      <c r="AP267" s="70"/>
    </row>
    <row r="268" spans="1:42" s="42" customFormat="1" ht="27" customHeight="1">
      <c r="A268" s="164">
        <v>259</v>
      </c>
      <c r="B268" s="16" t="s">
        <v>795</v>
      </c>
      <c r="C268" s="12" t="s">
        <v>525</v>
      </c>
      <c r="D268" s="81" t="s">
        <v>798</v>
      </c>
      <c r="E268" s="12" t="s">
        <v>79</v>
      </c>
      <c r="F268" s="17">
        <v>2109576230</v>
      </c>
      <c r="G268" s="17">
        <v>947</v>
      </c>
      <c r="H268" s="160" t="s">
        <v>799</v>
      </c>
      <c r="I268" s="28">
        <v>14900</v>
      </c>
      <c r="J268" s="28">
        <v>0</v>
      </c>
      <c r="K268" s="28">
        <v>0</v>
      </c>
      <c r="L268" s="28">
        <v>0</v>
      </c>
      <c r="M268" s="28">
        <f t="shared" si="201"/>
        <v>14900</v>
      </c>
      <c r="N268" s="17">
        <v>25</v>
      </c>
      <c r="O268" s="17">
        <v>0</v>
      </c>
      <c r="P268" s="28">
        <f t="shared" si="186"/>
        <v>12016</v>
      </c>
      <c r="Q268" s="28">
        <f t="shared" si="187"/>
        <v>0</v>
      </c>
      <c r="R268" s="28">
        <f t="shared" si="188"/>
        <v>0</v>
      </c>
      <c r="S268" s="28">
        <v>0</v>
      </c>
      <c r="T268" s="28">
        <v>0</v>
      </c>
      <c r="U268" s="28">
        <v>0</v>
      </c>
      <c r="V268" s="28">
        <f t="shared" si="214"/>
        <v>12016</v>
      </c>
      <c r="W268" s="28">
        <f t="shared" si="215"/>
        <v>12016</v>
      </c>
      <c r="X268" s="28">
        <f t="shared" si="216"/>
        <v>12016</v>
      </c>
      <c r="Y268" s="28">
        <f t="shared" si="185"/>
        <v>1442</v>
      </c>
      <c r="Z268" s="28">
        <f t="shared" si="178"/>
        <v>91</v>
      </c>
      <c r="AA268" s="38">
        <v>0</v>
      </c>
      <c r="AB268" s="28">
        <v>0</v>
      </c>
      <c r="AC268" s="28">
        <v>0</v>
      </c>
      <c r="AD268" s="28">
        <f t="shared" si="217"/>
        <v>1533</v>
      </c>
      <c r="AE268" s="28">
        <f t="shared" si="218"/>
        <v>10483</v>
      </c>
      <c r="AF268" s="78" t="s">
        <v>38</v>
      </c>
      <c r="AG268" s="47"/>
      <c r="AH268" s="58"/>
      <c r="AI268" s="59"/>
      <c r="AJ268" s="59"/>
      <c r="AK268" s="59"/>
      <c r="AL268" s="59"/>
      <c r="AM268" s="59"/>
      <c r="AN268" s="59"/>
      <c r="AO268" s="59"/>
      <c r="AP268" s="59"/>
    </row>
    <row r="269" spans="1:42" s="42" customFormat="1" ht="27" customHeight="1">
      <c r="A269" s="164">
        <v>260</v>
      </c>
      <c r="B269" s="16" t="s">
        <v>795</v>
      </c>
      <c r="C269" s="12" t="s">
        <v>800</v>
      </c>
      <c r="D269" s="23" t="s">
        <v>801</v>
      </c>
      <c r="E269" s="12" t="s">
        <v>82</v>
      </c>
      <c r="F269" s="16">
        <v>1115094578</v>
      </c>
      <c r="G269" s="17">
        <v>11527</v>
      </c>
      <c r="H269" s="106" t="s">
        <v>802</v>
      </c>
      <c r="I269" s="28">
        <v>14900</v>
      </c>
      <c r="J269" s="28">
        <v>0</v>
      </c>
      <c r="K269" s="28">
        <v>0</v>
      </c>
      <c r="L269" s="28">
        <v>0</v>
      </c>
      <c r="M269" s="28">
        <f t="shared" si="201"/>
        <v>14900</v>
      </c>
      <c r="N269" s="17">
        <v>20</v>
      </c>
      <c r="O269" s="17">
        <v>0</v>
      </c>
      <c r="P269" s="28">
        <f t="shared" si="186"/>
        <v>9613</v>
      </c>
      <c r="Q269" s="28">
        <f t="shared" si="187"/>
        <v>0</v>
      </c>
      <c r="R269" s="28">
        <f t="shared" si="188"/>
        <v>0</v>
      </c>
      <c r="S269" s="28">
        <v>0</v>
      </c>
      <c r="T269" s="28">
        <v>0</v>
      </c>
      <c r="U269" s="28">
        <v>0</v>
      </c>
      <c r="V269" s="28">
        <f t="shared" si="214"/>
        <v>9613</v>
      </c>
      <c r="W269" s="28">
        <f t="shared" si="215"/>
        <v>9613</v>
      </c>
      <c r="X269" s="28">
        <f t="shared" si="216"/>
        <v>9613</v>
      </c>
      <c r="Y269" s="28">
        <f t="shared" si="185"/>
        <v>1154</v>
      </c>
      <c r="Z269" s="28">
        <f t="shared" si="178"/>
        <v>73</v>
      </c>
      <c r="AA269" s="38">
        <v>0</v>
      </c>
      <c r="AB269" s="28">
        <v>0</v>
      </c>
      <c r="AC269" s="28">
        <v>0</v>
      </c>
      <c r="AD269" s="28">
        <f t="shared" si="217"/>
        <v>1227</v>
      </c>
      <c r="AE269" s="28">
        <f t="shared" si="218"/>
        <v>8386</v>
      </c>
      <c r="AF269" s="78" t="s">
        <v>38</v>
      </c>
      <c r="AG269" s="47"/>
      <c r="AH269" s="58"/>
      <c r="AI269" s="59"/>
      <c r="AJ269" s="59"/>
      <c r="AK269" s="59"/>
      <c r="AL269" s="59"/>
      <c r="AM269" s="59"/>
      <c r="AN269" s="59"/>
      <c r="AO269" s="59"/>
      <c r="AP269" s="59"/>
    </row>
    <row r="270" spans="1:42" s="42" customFormat="1" ht="27" customHeight="1">
      <c r="A270" s="13">
        <v>261</v>
      </c>
      <c r="B270" s="16" t="s">
        <v>795</v>
      </c>
      <c r="C270" s="23" t="s">
        <v>803</v>
      </c>
      <c r="D270" s="23" t="s">
        <v>525</v>
      </c>
      <c r="E270" s="12" t="s">
        <v>82</v>
      </c>
      <c r="F270" s="16">
        <v>1115120253</v>
      </c>
      <c r="G270" s="17">
        <v>11530</v>
      </c>
      <c r="H270" s="106" t="s">
        <v>804</v>
      </c>
      <c r="I270" s="28">
        <v>14900</v>
      </c>
      <c r="J270" s="28">
        <v>0</v>
      </c>
      <c r="K270" s="28">
        <v>0</v>
      </c>
      <c r="L270" s="28">
        <v>0</v>
      </c>
      <c r="M270" s="28">
        <f t="shared" si="201"/>
        <v>14900</v>
      </c>
      <c r="N270" s="17">
        <v>25</v>
      </c>
      <c r="O270" s="17">
        <v>0</v>
      </c>
      <c r="P270" s="28">
        <f t="shared" si="186"/>
        <v>12016</v>
      </c>
      <c r="Q270" s="28">
        <f t="shared" si="187"/>
        <v>0</v>
      </c>
      <c r="R270" s="28">
        <f t="shared" si="188"/>
        <v>0</v>
      </c>
      <c r="S270" s="28">
        <v>0</v>
      </c>
      <c r="T270" s="28">
        <v>0</v>
      </c>
      <c r="U270" s="28">
        <v>0</v>
      </c>
      <c r="V270" s="28">
        <f t="shared" si="214"/>
        <v>12016</v>
      </c>
      <c r="W270" s="28">
        <f t="shared" si="215"/>
        <v>12016</v>
      </c>
      <c r="X270" s="28">
        <f t="shared" si="216"/>
        <v>12016</v>
      </c>
      <c r="Y270" s="28">
        <f t="shared" si="185"/>
        <v>1442</v>
      </c>
      <c r="Z270" s="28">
        <f t="shared" si="178"/>
        <v>91</v>
      </c>
      <c r="AA270" s="38">
        <v>0</v>
      </c>
      <c r="AB270" s="28">
        <v>0</v>
      </c>
      <c r="AC270" s="28">
        <v>0</v>
      </c>
      <c r="AD270" s="28">
        <f t="shared" si="217"/>
        <v>1533</v>
      </c>
      <c r="AE270" s="28">
        <f t="shared" si="218"/>
        <v>10483</v>
      </c>
      <c r="AF270" s="78" t="s">
        <v>38</v>
      </c>
      <c r="AG270" s="47"/>
      <c r="AH270" s="58"/>
      <c r="AI270" s="59"/>
      <c r="AJ270" s="59"/>
      <c r="AK270" s="59"/>
      <c r="AL270" s="59"/>
      <c r="AM270" s="59"/>
      <c r="AN270" s="59"/>
      <c r="AO270" s="59"/>
      <c r="AP270" s="59"/>
    </row>
    <row r="271" spans="1:42" s="42" customFormat="1" ht="27" customHeight="1">
      <c r="A271" s="164">
        <v>262</v>
      </c>
      <c r="B271" s="16" t="s">
        <v>795</v>
      </c>
      <c r="C271" s="23" t="s">
        <v>805</v>
      </c>
      <c r="D271" s="23" t="s">
        <v>806</v>
      </c>
      <c r="E271" s="12" t="s">
        <v>82</v>
      </c>
      <c r="F271" s="91">
        <v>1115738687</v>
      </c>
      <c r="G271" s="17">
        <v>11888</v>
      </c>
      <c r="H271" s="131" t="s">
        <v>807</v>
      </c>
      <c r="I271" s="28">
        <v>14900</v>
      </c>
      <c r="J271" s="28">
        <v>0</v>
      </c>
      <c r="K271" s="28">
        <v>0</v>
      </c>
      <c r="L271" s="28">
        <v>0</v>
      </c>
      <c r="M271" s="28">
        <f t="shared" si="201"/>
        <v>14900</v>
      </c>
      <c r="N271" s="17">
        <v>24</v>
      </c>
      <c r="O271" s="17">
        <v>0</v>
      </c>
      <c r="P271" s="28">
        <f t="shared" si="186"/>
        <v>11535</v>
      </c>
      <c r="Q271" s="28">
        <f t="shared" si="187"/>
        <v>0</v>
      </c>
      <c r="R271" s="28">
        <f t="shared" si="188"/>
        <v>0</v>
      </c>
      <c r="S271" s="28">
        <v>0</v>
      </c>
      <c r="T271" s="28">
        <v>0</v>
      </c>
      <c r="U271" s="28">
        <v>0</v>
      </c>
      <c r="V271" s="28">
        <f t="shared" si="214"/>
        <v>11535</v>
      </c>
      <c r="W271" s="28">
        <f t="shared" si="215"/>
        <v>11535</v>
      </c>
      <c r="X271" s="28">
        <f t="shared" si="216"/>
        <v>11535</v>
      </c>
      <c r="Y271" s="28">
        <f t="shared" si="185"/>
        <v>1384</v>
      </c>
      <c r="Z271" s="28">
        <f t="shared" si="178"/>
        <v>87</v>
      </c>
      <c r="AA271" s="38">
        <v>0</v>
      </c>
      <c r="AB271" s="28">
        <v>0</v>
      </c>
      <c r="AC271" s="28">
        <v>0</v>
      </c>
      <c r="AD271" s="28">
        <f t="shared" si="217"/>
        <v>1471</v>
      </c>
      <c r="AE271" s="28">
        <f t="shared" si="218"/>
        <v>10064</v>
      </c>
      <c r="AF271" s="78" t="s">
        <v>38</v>
      </c>
      <c r="AG271" s="47"/>
      <c r="AH271" s="58"/>
      <c r="AI271" s="59"/>
      <c r="AJ271" s="59"/>
      <c r="AK271" s="59"/>
      <c r="AL271" s="59"/>
      <c r="AM271" s="59"/>
      <c r="AN271" s="59"/>
      <c r="AO271" s="59"/>
      <c r="AP271" s="59"/>
    </row>
    <row r="272" spans="1:42" s="42" customFormat="1" ht="27" customHeight="1">
      <c r="A272" s="164">
        <v>263</v>
      </c>
      <c r="B272" s="16" t="s">
        <v>808</v>
      </c>
      <c r="C272" s="12" t="s">
        <v>808</v>
      </c>
      <c r="D272" s="12" t="s">
        <v>809</v>
      </c>
      <c r="E272" s="12" t="s">
        <v>76</v>
      </c>
      <c r="F272" s="17">
        <v>1113839585</v>
      </c>
      <c r="G272" s="17">
        <v>769</v>
      </c>
      <c r="H272" s="149" t="s">
        <v>810</v>
      </c>
      <c r="I272" s="28">
        <v>16400</v>
      </c>
      <c r="J272" s="28">
        <v>0</v>
      </c>
      <c r="K272" s="28">
        <v>0</v>
      </c>
      <c r="L272" s="28">
        <v>0</v>
      </c>
      <c r="M272" s="28">
        <f t="shared" si="201"/>
        <v>16400</v>
      </c>
      <c r="N272" s="17">
        <v>31</v>
      </c>
      <c r="O272" s="17">
        <v>0</v>
      </c>
      <c r="P272" s="28">
        <f t="shared" si="186"/>
        <v>16400</v>
      </c>
      <c r="Q272" s="28">
        <f t="shared" si="187"/>
        <v>0</v>
      </c>
      <c r="R272" s="28">
        <f t="shared" si="188"/>
        <v>0</v>
      </c>
      <c r="S272" s="28">
        <v>0</v>
      </c>
      <c r="T272" s="28">
        <v>0</v>
      </c>
      <c r="U272" s="28">
        <v>0</v>
      </c>
      <c r="V272" s="28">
        <f t="shared" si="214"/>
        <v>16400</v>
      </c>
      <c r="W272" s="28">
        <f t="shared" si="215"/>
        <v>15000</v>
      </c>
      <c r="X272" s="28">
        <f t="shared" si="216"/>
        <v>16400</v>
      </c>
      <c r="Y272" s="28">
        <f t="shared" si="185"/>
        <v>1800</v>
      </c>
      <c r="Z272" s="28">
        <f t="shared" si="178"/>
        <v>123</v>
      </c>
      <c r="AA272" s="38">
        <v>0</v>
      </c>
      <c r="AB272" s="28">
        <v>0</v>
      </c>
      <c r="AC272" s="28">
        <v>0</v>
      </c>
      <c r="AD272" s="28">
        <f t="shared" si="217"/>
        <v>1923</v>
      </c>
      <c r="AE272" s="28">
        <f t="shared" si="218"/>
        <v>14477</v>
      </c>
      <c r="AF272" s="34" t="s">
        <v>38</v>
      </c>
      <c r="AG272" s="47"/>
      <c r="AH272" s="58"/>
      <c r="AI272" s="59"/>
      <c r="AJ272" s="59"/>
      <c r="AK272" s="59"/>
      <c r="AL272" s="59"/>
      <c r="AM272" s="59"/>
      <c r="AN272" s="59"/>
      <c r="AO272" s="59"/>
      <c r="AP272" s="59"/>
    </row>
    <row r="273" spans="1:42" s="42" customFormat="1" ht="27" customHeight="1">
      <c r="A273" s="13">
        <v>264</v>
      </c>
      <c r="B273" s="16" t="s">
        <v>808</v>
      </c>
      <c r="C273" s="66" t="s">
        <v>811</v>
      </c>
      <c r="D273" s="91" t="s">
        <v>812</v>
      </c>
      <c r="E273" s="12" t="s">
        <v>82</v>
      </c>
      <c r="F273" s="100">
        <v>1115514407</v>
      </c>
      <c r="G273" s="100">
        <v>11756</v>
      </c>
      <c r="H273" s="177" t="s">
        <v>813</v>
      </c>
      <c r="I273" s="17">
        <v>14900</v>
      </c>
      <c r="J273" s="28">
        <v>0</v>
      </c>
      <c r="K273" s="28">
        <v>0</v>
      </c>
      <c r="L273" s="28">
        <v>0</v>
      </c>
      <c r="M273" s="28">
        <f>I273+J273+K273+L273</f>
        <v>14900</v>
      </c>
      <c r="N273" s="17">
        <v>29</v>
      </c>
      <c r="O273" s="17">
        <v>0</v>
      </c>
      <c r="P273" s="28">
        <f t="shared" si="186"/>
        <v>13939</v>
      </c>
      <c r="Q273" s="28">
        <f t="shared" si="187"/>
        <v>0</v>
      </c>
      <c r="R273" s="28">
        <f t="shared" si="188"/>
        <v>0</v>
      </c>
      <c r="S273" s="28">
        <v>0</v>
      </c>
      <c r="T273" s="28">
        <v>0</v>
      </c>
      <c r="U273" s="28"/>
      <c r="V273" s="28">
        <f>+P273+Q273+R273+S273+T273+U273</f>
        <v>13939</v>
      </c>
      <c r="W273" s="28">
        <f>IF(P273&gt;15000,15000,P273)</f>
        <v>13939</v>
      </c>
      <c r="X273" s="28">
        <f>V273</f>
        <v>13939</v>
      </c>
      <c r="Y273" s="28">
        <f t="shared" si="185"/>
        <v>1673</v>
      </c>
      <c r="Z273" s="28">
        <f>CEILING(X273*0.75%,1)</f>
        <v>105</v>
      </c>
      <c r="AA273" s="38">
        <v>0</v>
      </c>
      <c r="AB273" s="28">
        <v>0</v>
      </c>
      <c r="AC273" s="28">
        <v>0</v>
      </c>
      <c r="AD273" s="28">
        <f>+Y273+Z273+AA273+AB273+AC273</f>
        <v>1778</v>
      </c>
      <c r="AE273" s="28">
        <f t="shared" si="218"/>
        <v>12161</v>
      </c>
      <c r="AF273" s="34" t="s">
        <v>38</v>
      </c>
      <c r="AG273" s="47"/>
      <c r="AH273" s="58"/>
      <c r="AI273" s="59"/>
      <c r="AJ273" s="59"/>
      <c r="AK273" s="59"/>
      <c r="AL273" s="59"/>
      <c r="AM273" s="59"/>
      <c r="AN273" s="59"/>
      <c r="AO273" s="59"/>
      <c r="AP273" s="59"/>
    </row>
    <row r="274" spans="1:42" s="42" customFormat="1" ht="27" customHeight="1">
      <c r="A274" s="164">
        <v>265</v>
      </c>
      <c r="B274" s="16" t="s">
        <v>808</v>
      </c>
      <c r="C274" s="12" t="s">
        <v>814</v>
      </c>
      <c r="D274" s="61" t="s">
        <v>815</v>
      </c>
      <c r="E274" s="12" t="s">
        <v>82</v>
      </c>
      <c r="F274" s="76">
        <v>1115465514</v>
      </c>
      <c r="G274" s="17">
        <v>11708</v>
      </c>
      <c r="H274" s="102" t="s">
        <v>816</v>
      </c>
      <c r="I274" s="28">
        <v>14900</v>
      </c>
      <c r="J274" s="28">
        <v>0</v>
      </c>
      <c r="K274" s="28">
        <v>0</v>
      </c>
      <c r="L274" s="28">
        <v>0</v>
      </c>
      <c r="M274" s="28">
        <f t="shared" si="201"/>
        <v>14900</v>
      </c>
      <c r="N274" s="17">
        <v>28</v>
      </c>
      <c r="O274" s="17">
        <v>0</v>
      </c>
      <c r="P274" s="28">
        <f t="shared" si="186"/>
        <v>13458</v>
      </c>
      <c r="Q274" s="28">
        <f t="shared" si="187"/>
        <v>0</v>
      </c>
      <c r="R274" s="28">
        <f t="shared" si="188"/>
        <v>0</v>
      </c>
      <c r="S274" s="28">
        <v>0</v>
      </c>
      <c r="T274" s="28">
        <v>0</v>
      </c>
      <c r="U274" s="28">
        <v>0</v>
      </c>
      <c r="V274" s="28">
        <f t="shared" si="214"/>
        <v>13458</v>
      </c>
      <c r="W274" s="28">
        <f t="shared" si="215"/>
        <v>13458</v>
      </c>
      <c r="X274" s="28">
        <f t="shared" si="216"/>
        <v>13458</v>
      </c>
      <c r="Y274" s="28">
        <f t="shared" si="185"/>
        <v>1615</v>
      </c>
      <c r="Z274" s="28">
        <f t="shared" si="178"/>
        <v>101</v>
      </c>
      <c r="AA274" s="38">
        <v>0</v>
      </c>
      <c r="AB274" s="28">
        <v>0</v>
      </c>
      <c r="AC274" s="28">
        <v>0</v>
      </c>
      <c r="AD274" s="28">
        <f t="shared" si="217"/>
        <v>1716</v>
      </c>
      <c r="AE274" s="28">
        <f t="shared" si="218"/>
        <v>11742</v>
      </c>
      <c r="AF274" s="34" t="s">
        <v>38</v>
      </c>
      <c r="AG274" s="47"/>
      <c r="AH274" s="58"/>
      <c r="AI274" s="59"/>
      <c r="AJ274" s="59"/>
      <c r="AK274" s="59"/>
      <c r="AL274" s="59"/>
      <c r="AM274" s="59"/>
      <c r="AN274" s="59"/>
      <c r="AO274" s="59"/>
      <c r="AP274" s="59"/>
    </row>
    <row r="275" spans="1:42" s="42" customFormat="1" ht="27" customHeight="1">
      <c r="A275" s="164">
        <v>266</v>
      </c>
      <c r="B275" s="16" t="s">
        <v>808</v>
      </c>
      <c r="C275" s="23" t="s">
        <v>651</v>
      </c>
      <c r="D275" s="23" t="s">
        <v>817</v>
      </c>
      <c r="E275" s="12" t="s">
        <v>82</v>
      </c>
      <c r="F275" s="100">
        <v>1115644916</v>
      </c>
      <c r="G275" s="17">
        <v>11843</v>
      </c>
      <c r="H275" s="131" t="s">
        <v>818</v>
      </c>
      <c r="I275" s="28">
        <v>14900</v>
      </c>
      <c r="J275" s="28">
        <v>0</v>
      </c>
      <c r="K275" s="28">
        <v>0</v>
      </c>
      <c r="L275" s="28">
        <v>0</v>
      </c>
      <c r="M275" s="28">
        <f t="shared" si="201"/>
        <v>14900</v>
      </c>
      <c r="N275" s="17">
        <v>26</v>
      </c>
      <c r="O275" s="17">
        <v>0</v>
      </c>
      <c r="P275" s="28">
        <f t="shared" si="186"/>
        <v>12497</v>
      </c>
      <c r="Q275" s="28">
        <f t="shared" si="187"/>
        <v>0</v>
      </c>
      <c r="R275" s="28">
        <f t="shared" si="188"/>
        <v>0</v>
      </c>
      <c r="S275" s="28">
        <v>0</v>
      </c>
      <c r="T275" s="28">
        <v>0</v>
      </c>
      <c r="U275" s="28">
        <v>0</v>
      </c>
      <c r="V275" s="28">
        <f t="shared" si="214"/>
        <v>12497</v>
      </c>
      <c r="W275" s="28">
        <f t="shared" si="215"/>
        <v>12497</v>
      </c>
      <c r="X275" s="28">
        <f t="shared" si="216"/>
        <v>12497</v>
      </c>
      <c r="Y275" s="28">
        <f t="shared" si="185"/>
        <v>1500</v>
      </c>
      <c r="Z275" s="28">
        <f t="shared" si="178"/>
        <v>94</v>
      </c>
      <c r="AA275" s="38">
        <v>0</v>
      </c>
      <c r="AB275" s="28">
        <v>0</v>
      </c>
      <c r="AC275" s="28">
        <v>0</v>
      </c>
      <c r="AD275" s="28">
        <f t="shared" si="217"/>
        <v>1594</v>
      </c>
      <c r="AE275" s="28">
        <f t="shared" si="218"/>
        <v>10903</v>
      </c>
      <c r="AF275" s="34" t="s">
        <v>38</v>
      </c>
      <c r="AG275" s="47"/>
      <c r="AH275" s="58"/>
      <c r="AI275" s="59"/>
      <c r="AJ275" s="59"/>
      <c r="AK275" s="59"/>
      <c r="AL275" s="59"/>
      <c r="AM275" s="59"/>
      <c r="AN275" s="59"/>
      <c r="AO275" s="59"/>
      <c r="AP275" s="59"/>
    </row>
    <row r="276" spans="1:42" s="42" customFormat="1" ht="26.4" customHeight="1">
      <c r="A276" s="13">
        <v>267</v>
      </c>
      <c r="B276" s="16" t="s">
        <v>808</v>
      </c>
      <c r="C276" s="81" t="s">
        <v>819</v>
      </c>
      <c r="D276" s="81" t="s">
        <v>820</v>
      </c>
      <c r="E276" s="12" t="s">
        <v>79</v>
      </c>
      <c r="F276" s="37">
        <v>3011033842</v>
      </c>
      <c r="G276" s="14">
        <v>11462</v>
      </c>
      <c r="H276" s="149" t="s">
        <v>821</v>
      </c>
      <c r="I276" s="28">
        <v>14900</v>
      </c>
      <c r="J276" s="28">
        <v>0</v>
      </c>
      <c r="K276" s="28">
        <v>0</v>
      </c>
      <c r="L276" s="28">
        <v>0</v>
      </c>
      <c r="M276" s="28">
        <f>I276+J276+K276+L276</f>
        <v>14900</v>
      </c>
      <c r="N276" s="17">
        <v>25</v>
      </c>
      <c r="O276" s="39">
        <v>0</v>
      </c>
      <c r="P276" s="28">
        <f t="shared" si="186"/>
        <v>12016</v>
      </c>
      <c r="Q276" s="28">
        <f t="shared" si="187"/>
        <v>0</v>
      </c>
      <c r="R276" s="28">
        <f t="shared" si="188"/>
        <v>0</v>
      </c>
      <c r="S276" s="28">
        <v>0</v>
      </c>
      <c r="T276" s="28">
        <v>0</v>
      </c>
      <c r="U276" s="28"/>
      <c r="V276" s="28">
        <f>+P276+Q276+R276+S276+T276+U276</f>
        <v>12016</v>
      </c>
      <c r="W276" s="28">
        <f>IF(P276&gt;15000,15000,P276)</f>
        <v>12016</v>
      </c>
      <c r="X276" s="28">
        <f>V276</f>
        <v>12016</v>
      </c>
      <c r="Y276" s="28">
        <f>ROUND(W276*12%,0)</f>
        <v>1442</v>
      </c>
      <c r="Z276" s="28">
        <f>CEILING(X276*0.75%,1)</f>
        <v>91</v>
      </c>
      <c r="AA276" s="38">
        <v>0</v>
      </c>
      <c r="AB276" s="28">
        <v>0</v>
      </c>
      <c r="AC276" s="28">
        <v>0</v>
      </c>
      <c r="AD276" s="28">
        <f>+Y276+Z276+AA276+AB276+AC276</f>
        <v>1533</v>
      </c>
      <c r="AE276" s="28">
        <f>ROUND(V276-AD276,0)</f>
        <v>10483</v>
      </c>
      <c r="AF276" s="34" t="s">
        <v>38</v>
      </c>
      <c r="AG276" s="47"/>
      <c r="AH276" s="56"/>
      <c r="AI276" s="72"/>
      <c r="AJ276" s="72"/>
      <c r="AK276" s="72"/>
      <c r="AL276" s="56"/>
      <c r="AM276" s="72"/>
      <c r="AN276" s="72"/>
      <c r="AO276" s="72"/>
      <c r="AP276" s="72"/>
    </row>
    <row r="277" spans="1:42" s="42" customFormat="1" ht="27" customHeight="1">
      <c r="A277" s="164">
        <v>268</v>
      </c>
      <c r="B277" s="12" t="s">
        <v>822</v>
      </c>
      <c r="C277" s="12" t="s">
        <v>822</v>
      </c>
      <c r="D277" s="12" t="s">
        <v>359</v>
      </c>
      <c r="E277" s="12" t="s">
        <v>76</v>
      </c>
      <c r="F277" s="17">
        <v>1114258916</v>
      </c>
      <c r="G277" s="17">
        <v>1070</v>
      </c>
      <c r="H277" s="149" t="s">
        <v>823</v>
      </c>
      <c r="I277" s="17">
        <v>20000</v>
      </c>
      <c r="J277" s="28">
        <v>0</v>
      </c>
      <c r="K277" s="28">
        <v>0</v>
      </c>
      <c r="L277" s="28">
        <v>0</v>
      </c>
      <c r="M277" s="28">
        <f t="shared" ref="M277" si="219">I277+J277+K277+L277</f>
        <v>20000</v>
      </c>
      <c r="N277" s="17">
        <v>31</v>
      </c>
      <c r="O277" s="39">
        <v>0</v>
      </c>
      <c r="P277" s="28">
        <f t="shared" si="186"/>
        <v>20000</v>
      </c>
      <c r="Q277" s="28">
        <f t="shared" si="187"/>
        <v>0</v>
      </c>
      <c r="R277" s="28">
        <f t="shared" si="188"/>
        <v>0</v>
      </c>
      <c r="S277" s="28">
        <v>0</v>
      </c>
      <c r="T277" s="28">
        <v>0</v>
      </c>
      <c r="U277" s="28">
        <v>0</v>
      </c>
      <c r="V277" s="28">
        <f t="shared" ref="V277" si="220">+P277+Q277+R277+S277+T277+U277</f>
        <v>20000</v>
      </c>
      <c r="W277" s="28">
        <f t="shared" ref="W277" si="221">IF(P277&gt;15000,15000,P277)</f>
        <v>15000</v>
      </c>
      <c r="X277" s="28">
        <f t="shared" ref="X277" si="222">V277</f>
        <v>20000</v>
      </c>
      <c r="Y277" s="28">
        <f t="shared" ref="Y277:Y293" si="223">ROUND(W277*12%,0)</f>
        <v>1800</v>
      </c>
      <c r="Z277" s="28">
        <f t="shared" ref="Z277:Z279" si="224">CEILING(X277*0.75%,1)</f>
        <v>150</v>
      </c>
      <c r="AA277" s="38">
        <v>0</v>
      </c>
      <c r="AB277" s="28">
        <v>0</v>
      </c>
      <c r="AC277" s="28">
        <v>0</v>
      </c>
      <c r="AD277" s="28">
        <f t="shared" ref="AD277" si="225">+Y277+Z277+AA277+AB277+AC277</f>
        <v>1950</v>
      </c>
      <c r="AE277" s="28">
        <f t="shared" ref="AE277" si="226">ROUND(V277-AD277,0)</f>
        <v>18050</v>
      </c>
      <c r="AF277" s="78" t="s">
        <v>38</v>
      </c>
      <c r="AG277" s="47"/>
      <c r="AH277" s="58"/>
      <c r="AI277" s="58"/>
      <c r="AJ277" s="59"/>
      <c r="AK277" s="59"/>
      <c r="AL277" s="59"/>
      <c r="AM277" s="59"/>
      <c r="AN277" s="59"/>
      <c r="AO277" s="59"/>
      <c r="AP277" s="59"/>
    </row>
    <row r="278" spans="1:42" s="42" customFormat="1" ht="27" customHeight="1">
      <c r="A278" s="164">
        <v>269</v>
      </c>
      <c r="B278" s="12" t="s">
        <v>822</v>
      </c>
      <c r="C278" s="12" t="s">
        <v>824</v>
      </c>
      <c r="D278" s="12" t="s">
        <v>825</v>
      </c>
      <c r="E278" s="12" t="s">
        <v>82</v>
      </c>
      <c r="F278" s="13">
        <v>1114927366</v>
      </c>
      <c r="G278" s="14">
        <v>11453</v>
      </c>
      <c r="H278" s="149" t="s">
        <v>826</v>
      </c>
      <c r="I278" s="28">
        <v>14900</v>
      </c>
      <c r="J278" s="28">
        <v>0</v>
      </c>
      <c r="K278" s="28">
        <v>0</v>
      </c>
      <c r="L278" s="28">
        <v>0</v>
      </c>
      <c r="M278" s="28">
        <f>I278+J278+K278+L278</f>
        <v>14900</v>
      </c>
      <c r="N278" s="17">
        <v>31</v>
      </c>
      <c r="O278" s="17">
        <v>0</v>
      </c>
      <c r="P278" s="28">
        <f t="shared" si="186"/>
        <v>14900</v>
      </c>
      <c r="Q278" s="28">
        <f t="shared" si="187"/>
        <v>0</v>
      </c>
      <c r="R278" s="28">
        <f t="shared" si="188"/>
        <v>0</v>
      </c>
      <c r="S278" s="28">
        <v>0</v>
      </c>
      <c r="T278" s="28">
        <v>0</v>
      </c>
      <c r="U278" s="28">
        <v>0</v>
      </c>
      <c r="V278" s="28">
        <f>+P278+Q278+R278+S278+T278+U278</f>
        <v>14900</v>
      </c>
      <c r="W278" s="28">
        <f>IF(P278&gt;15000,15000,P278)</f>
        <v>14900</v>
      </c>
      <c r="X278" s="28">
        <f>V278</f>
        <v>14900</v>
      </c>
      <c r="Y278" s="28">
        <f t="shared" si="223"/>
        <v>1788</v>
      </c>
      <c r="Z278" s="28">
        <f t="shared" si="224"/>
        <v>112</v>
      </c>
      <c r="AA278" s="38">
        <v>0</v>
      </c>
      <c r="AB278" s="28">
        <v>0</v>
      </c>
      <c r="AC278" s="28">
        <v>0</v>
      </c>
      <c r="AD278" s="28">
        <f>+Y278+Z278+AA278+AB278+AC278</f>
        <v>1900</v>
      </c>
      <c r="AE278" s="28">
        <f>ROUND(V278-AD278,0)</f>
        <v>13000</v>
      </c>
      <c r="AF278" s="78" t="s">
        <v>38</v>
      </c>
      <c r="AG278" s="47"/>
      <c r="AH278" s="58"/>
      <c r="AI278" s="58"/>
      <c r="AJ278" s="59"/>
      <c r="AK278" s="59"/>
      <c r="AL278" s="59"/>
      <c r="AM278" s="59"/>
      <c r="AN278" s="59"/>
      <c r="AO278" s="59"/>
      <c r="AP278" s="59"/>
    </row>
    <row r="279" spans="1:42" s="42" customFormat="1" ht="27" customHeight="1">
      <c r="A279" s="13">
        <v>270</v>
      </c>
      <c r="B279" s="12" t="s">
        <v>822</v>
      </c>
      <c r="C279" s="12" t="s">
        <v>827</v>
      </c>
      <c r="D279" s="23" t="s">
        <v>828</v>
      </c>
      <c r="E279" s="12" t="s">
        <v>82</v>
      </c>
      <c r="F279" s="100">
        <v>1115529102</v>
      </c>
      <c r="G279" s="100">
        <v>11774</v>
      </c>
      <c r="H279" s="161" t="s">
        <v>829</v>
      </c>
      <c r="I279" s="28">
        <v>14900</v>
      </c>
      <c r="J279" s="28">
        <v>0</v>
      </c>
      <c r="K279" s="28">
        <v>0</v>
      </c>
      <c r="L279" s="28">
        <v>0</v>
      </c>
      <c r="M279" s="28">
        <f t="shared" ref="M279" si="227">I279+J279+K279+L279</f>
        <v>14900</v>
      </c>
      <c r="N279" s="17">
        <v>25</v>
      </c>
      <c r="O279" s="17">
        <v>0</v>
      </c>
      <c r="P279" s="28">
        <f t="shared" si="186"/>
        <v>12016</v>
      </c>
      <c r="Q279" s="28">
        <f t="shared" si="187"/>
        <v>0</v>
      </c>
      <c r="R279" s="28">
        <f t="shared" si="188"/>
        <v>0</v>
      </c>
      <c r="S279" s="28">
        <v>0</v>
      </c>
      <c r="T279" s="28">
        <v>0</v>
      </c>
      <c r="U279" s="28">
        <v>0</v>
      </c>
      <c r="V279" s="28">
        <f t="shared" ref="V279" si="228">+P279+Q279+R279+S279+T279+U279</f>
        <v>12016</v>
      </c>
      <c r="W279" s="28">
        <f t="shared" ref="W279" si="229">IF(P279&gt;15000,15000,P279)</f>
        <v>12016</v>
      </c>
      <c r="X279" s="28">
        <f t="shared" ref="X279" si="230">V279</f>
        <v>12016</v>
      </c>
      <c r="Y279" s="28">
        <f t="shared" si="223"/>
        <v>1442</v>
      </c>
      <c r="Z279" s="28">
        <f t="shared" si="224"/>
        <v>91</v>
      </c>
      <c r="AA279" s="38">
        <v>0</v>
      </c>
      <c r="AB279" s="28">
        <v>0</v>
      </c>
      <c r="AC279" s="28">
        <v>0</v>
      </c>
      <c r="AD279" s="28">
        <f t="shared" ref="AD279" si="231">+Y279+Z279+AA279+AB279+AC279</f>
        <v>1533</v>
      </c>
      <c r="AE279" s="28">
        <f t="shared" ref="AE279" si="232">ROUND(V279-AD279,0)</f>
        <v>10483</v>
      </c>
      <c r="AF279" s="78" t="s">
        <v>38</v>
      </c>
      <c r="AG279" s="47"/>
      <c r="AH279" s="58"/>
      <c r="AI279" s="58"/>
      <c r="AJ279" s="59"/>
      <c r="AK279" s="59"/>
      <c r="AL279" s="59"/>
      <c r="AM279" s="59"/>
      <c r="AN279" s="59"/>
      <c r="AO279" s="59"/>
      <c r="AP279" s="59"/>
    </row>
    <row r="280" spans="1:42" s="42" customFormat="1" ht="27" customHeight="1">
      <c r="A280" s="164">
        <v>271</v>
      </c>
      <c r="B280" s="12" t="s">
        <v>822</v>
      </c>
      <c r="C280" s="12" t="s">
        <v>830</v>
      </c>
      <c r="D280" s="278" t="s">
        <v>831</v>
      </c>
      <c r="E280" s="12" t="s">
        <v>82</v>
      </c>
      <c r="F280" s="107">
        <v>1115442375</v>
      </c>
      <c r="G280" s="14">
        <v>11698</v>
      </c>
      <c r="H280" s="149" t="s">
        <v>832</v>
      </c>
      <c r="I280" s="28">
        <v>14900</v>
      </c>
      <c r="J280" s="28">
        <v>0</v>
      </c>
      <c r="K280" s="28">
        <v>0</v>
      </c>
      <c r="L280" s="28">
        <v>0</v>
      </c>
      <c r="M280" s="28">
        <f>I280+J280+K280+L280</f>
        <v>14900</v>
      </c>
      <c r="N280" s="17">
        <v>21</v>
      </c>
      <c r="O280" s="17">
        <v>0</v>
      </c>
      <c r="P280" s="28">
        <f t="shared" si="186"/>
        <v>10094</v>
      </c>
      <c r="Q280" s="28">
        <f t="shared" si="187"/>
        <v>0</v>
      </c>
      <c r="R280" s="28">
        <f t="shared" si="188"/>
        <v>0</v>
      </c>
      <c r="S280" s="28">
        <v>0</v>
      </c>
      <c r="T280" s="28">
        <v>0</v>
      </c>
      <c r="U280" s="28">
        <v>0</v>
      </c>
      <c r="V280" s="28">
        <f>+P280+Q280+R280+S280+T280+U280</f>
        <v>10094</v>
      </c>
      <c r="W280" s="28">
        <f>IF(P280&gt;15000,15000,P280)</f>
        <v>10094</v>
      </c>
      <c r="X280" s="28">
        <f>V280</f>
        <v>10094</v>
      </c>
      <c r="Y280" s="28">
        <f t="shared" si="223"/>
        <v>1211</v>
      </c>
      <c r="Z280" s="28">
        <f>CEILING(X280*0.75%,1)</f>
        <v>76</v>
      </c>
      <c r="AA280" s="38">
        <v>0</v>
      </c>
      <c r="AB280" s="28">
        <v>0</v>
      </c>
      <c r="AC280" s="28">
        <v>0</v>
      </c>
      <c r="AD280" s="28">
        <f>+Y280+Z280+AA280+AB280+AC280</f>
        <v>1287</v>
      </c>
      <c r="AE280" s="28">
        <f>ROUND(V280-AD280,0)</f>
        <v>8807</v>
      </c>
      <c r="AF280" s="78" t="s">
        <v>38</v>
      </c>
      <c r="AG280" s="47"/>
      <c r="AH280" s="58"/>
      <c r="AI280" s="58"/>
      <c r="AJ280" s="59"/>
      <c r="AK280" s="59"/>
      <c r="AL280" s="59"/>
      <c r="AM280" s="59"/>
      <c r="AN280" s="59"/>
      <c r="AO280" s="59"/>
      <c r="AP280" s="59"/>
    </row>
    <row r="281" spans="1:42" s="42" customFormat="1" ht="27" customHeight="1">
      <c r="A281" s="164">
        <v>272</v>
      </c>
      <c r="B281" s="12" t="s">
        <v>822</v>
      </c>
      <c r="C281" s="23" t="s">
        <v>833</v>
      </c>
      <c r="D281" s="23" t="s">
        <v>656</v>
      </c>
      <c r="E281" s="12" t="s">
        <v>82</v>
      </c>
      <c r="F281" s="100">
        <v>1115552151</v>
      </c>
      <c r="G281" s="100">
        <v>11794</v>
      </c>
      <c r="H281" s="131" t="s">
        <v>834</v>
      </c>
      <c r="I281" s="28">
        <v>14900</v>
      </c>
      <c r="J281" s="28">
        <v>0</v>
      </c>
      <c r="K281" s="28">
        <v>0</v>
      </c>
      <c r="L281" s="28">
        <v>0</v>
      </c>
      <c r="M281" s="28">
        <f>I281+J281+K281+L281</f>
        <v>14900</v>
      </c>
      <c r="N281" s="17">
        <v>31</v>
      </c>
      <c r="O281" s="17">
        <v>0</v>
      </c>
      <c r="P281" s="28">
        <f t="shared" si="186"/>
        <v>14900</v>
      </c>
      <c r="Q281" s="28">
        <f t="shared" si="187"/>
        <v>0</v>
      </c>
      <c r="R281" s="28">
        <f t="shared" si="188"/>
        <v>0</v>
      </c>
      <c r="S281" s="28">
        <v>0</v>
      </c>
      <c r="T281" s="28">
        <v>0</v>
      </c>
      <c r="U281" s="28">
        <v>0</v>
      </c>
      <c r="V281" s="28">
        <f>+P281+Q281+R281+S281+T281+U281</f>
        <v>14900</v>
      </c>
      <c r="W281" s="28">
        <f>IF(P281&gt;15000,15000,P281)</f>
        <v>14900</v>
      </c>
      <c r="X281" s="28">
        <f>V281</f>
        <v>14900</v>
      </c>
      <c r="Y281" s="28">
        <f t="shared" si="223"/>
        <v>1788</v>
      </c>
      <c r="Z281" s="28">
        <f>CEILING(X281*0.75%,1)</f>
        <v>112</v>
      </c>
      <c r="AA281" s="38">
        <v>0</v>
      </c>
      <c r="AB281" s="28">
        <v>0</v>
      </c>
      <c r="AC281" s="28">
        <v>0</v>
      </c>
      <c r="AD281" s="28">
        <f>+Y281+Z281+AA281+AB281+AC281</f>
        <v>1900</v>
      </c>
      <c r="AE281" s="28">
        <f>ROUND(V281-AD281,0)</f>
        <v>13000</v>
      </c>
      <c r="AF281" s="78" t="s">
        <v>38</v>
      </c>
      <c r="AG281" s="47"/>
      <c r="AH281" s="58"/>
      <c r="AI281" s="58"/>
      <c r="AJ281" s="59"/>
      <c r="AK281" s="59"/>
      <c r="AL281" s="59"/>
      <c r="AM281" s="59"/>
      <c r="AN281" s="59"/>
      <c r="AO281" s="59"/>
      <c r="AP281" s="59"/>
    </row>
    <row r="282" spans="1:42" s="42" customFormat="1" ht="27" customHeight="1">
      <c r="A282" s="13">
        <v>273</v>
      </c>
      <c r="B282" s="12" t="s">
        <v>822</v>
      </c>
      <c r="C282" s="12" t="s">
        <v>835</v>
      </c>
      <c r="D282" s="278" t="s">
        <v>836</v>
      </c>
      <c r="E282" s="12" t="s">
        <v>82</v>
      </c>
      <c r="F282" s="13">
        <v>1115442359</v>
      </c>
      <c r="G282" s="14">
        <v>11701</v>
      </c>
      <c r="H282" s="149" t="s">
        <v>837</v>
      </c>
      <c r="I282" s="28">
        <v>14900</v>
      </c>
      <c r="J282" s="28">
        <v>0</v>
      </c>
      <c r="K282" s="28">
        <v>0</v>
      </c>
      <c r="L282" s="28">
        <v>0</v>
      </c>
      <c r="M282" s="28">
        <f>I282+J282+K282+L282</f>
        <v>14900</v>
      </c>
      <c r="N282" s="17">
        <v>20</v>
      </c>
      <c r="O282" s="17">
        <v>0</v>
      </c>
      <c r="P282" s="28">
        <f t="shared" si="186"/>
        <v>9613</v>
      </c>
      <c r="Q282" s="28">
        <f t="shared" si="187"/>
        <v>0</v>
      </c>
      <c r="R282" s="28">
        <f t="shared" si="188"/>
        <v>0</v>
      </c>
      <c r="S282" s="28">
        <v>0</v>
      </c>
      <c r="T282" s="28">
        <v>0</v>
      </c>
      <c r="U282" s="28">
        <v>0</v>
      </c>
      <c r="V282" s="28">
        <f>+P282+Q282+R282+S282+T282+U282</f>
        <v>9613</v>
      </c>
      <c r="W282" s="28">
        <f>IF(P282&gt;15000,15000,P282)</f>
        <v>9613</v>
      </c>
      <c r="X282" s="28">
        <f>V282</f>
        <v>9613</v>
      </c>
      <c r="Y282" s="28">
        <f t="shared" si="223"/>
        <v>1154</v>
      </c>
      <c r="Z282" s="28">
        <f t="shared" ref="Z282:Z286" si="233">CEILING(X282*0.75%,1)</f>
        <v>73</v>
      </c>
      <c r="AA282" s="38">
        <v>0</v>
      </c>
      <c r="AB282" s="28">
        <v>0</v>
      </c>
      <c r="AC282" s="28">
        <v>0</v>
      </c>
      <c r="AD282" s="28">
        <f>+Y282+Z282+AA282+AB282+AC282</f>
        <v>1227</v>
      </c>
      <c r="AE282" s="28">
        <f>ROUND(V282-AD282,0)</f>
        <v>8386</v>
      </c>
      <c r="AF282" s="78" t="s">
        <v>38</v>
      </c>
      <c r="AG282" s="47"/>
      <c r="AH282" s="58"/>
      <c r="AI282" s="58"/>
      <c r="AJ282" s="59"/>
      <c r="AK282" s="59"/>
      <c r="AL282" s="59"/>
      <c r="AM282" s="59"/>
      <c r="AN282" s="59"/>
      <c r="AO282" s="59"/>
      <c r="AP282" s="59"/>
    </row>
    <row r="283" spans="1:42" s="42" customFormat="1" ht="27" customHeight="1">
      <c r="A283" s="164">
        <v>274</v>
      </c>
      <c r="B283" s="124" t="s">
        <v>838</v>
      </c>
      <c r="C283" s="124" t="s">
        <v>838</v>
      </c>
      <c r="D283" s="124" t="s">
        <v>839</v>
      </c>
      <c r="E283" s="12" t="s">
        <v>82</v>
      </c>
      <c r="F283" s="162">
        <v>3011052235</v>
      </c>
      <c r="G283" s="14">
        <v>979</v>
      </c>
      <c r="H283" s="149" t="s">
        <v>840</v>
      </c>
      <c r="I283" s="17">
        <v>20000</v>
      </c>
      <c r="J283" s="28">
        <v>0</v>
      </c>
      <c r="K283" s="28">
        <v>0</v>
      </c>
      <c r="L283" s="28">
        <v>0</v>
      </c>
      <c r="M283" s="28">
        <f t="shared" ref="M283:M285" si="234">I283+J283+K283+L283</f>
        <v>20000</v>
      </c>
      <c r="N283" s="17">
        <v>31</v>
      </c>
      <c r="O283" s="17">
        <v>0</v>
      </c>
      <c r="P283" s="28">
        <f t="shared" ref="P283:P293" si="235">ROUND(I283/31*N283,0)</f>
        <v>20000</v>
      </c>
      <c r="Q283" s="28">
        <f t="shared" ref="Q283:Q293" si="236">ROUND(J283/31*N283,0)</f>
        <v>0</v>
      </c>
      <c r="R283" s="28">
        <f t="shared" ref="R283:R293" si="237">ROUND(K283/31*N283,0)</f>
        <v>0</v>
      </c>
      <c r="S283" s="28">
        <v>0</v>
      </c>
      <c r="T283" s="28">
        <v>0</v>
      </c>
      <c r="U283" s="28"/>
      <c r="V283" s="28">
        <f t="shared" ref="V283:V285" si="238">+P283+Q283+R283+S283+T283+U283</f>
        <v>20000</v>
      </c>
      <c r="W283" s="28">
        <f t="shared" ref="W283:W285" si="239">IF(P283&gt;15000,15000,P283)</f>
        <v>15000</v>
      </c>
      <c r="X283" s="28">
        <f t="shared" ref="X283:X286" si="240">V283</f>
        <v>20000</v>
      </c>
      <c r="Y283" s="28">
        <f t="shared" si="223"/>
        <v>1800</v>
      </c>
      <c r="Z283" s="28">
        <f t="shared" si="233"/>
        <v>150</v>
      </c>
      <c r="AA283" s="38">
        <v>0</v>
      </c>
      <c r="AB283" s="28">
        <v>0</v>
      </c>
      <c r="AC283" s="28">
        <v>0</v>
      </c>
      <c r="AD283" s="28">
        <f t="shared" ref="AD283:AD286" si="241">+Y283+Z283+AA283+AB283+AC283</f>
        <v>1950</v>
      </c>
      <c r="AE283" s="28">
        <f t="shared" ref="AE283:AE285" si="242">ROUND(V283-AD283,0)</f>
        <v>18050</v>
      </c>
      <c r="AF283" s="34" t="s">
        <v>38</v>
      </c>
      <c r="AG283" s="47"/>
      <c r="AH283" s="56"/>
      <c r="AI283" s="56"/>
      <c r="AJ283" s="56"/>
      <c r="AK283" s="56"/>
      <c r="AL283" s="56"/>
      <c r="AM283" s="56"/>
      <c r="AN283" s="56"/>
      <c r="AO283" s="56"/>
      <c r="AP283" s="57"/>
    </row>
    <row r="284" spans="1:42" s="42" customFormat="1" ht="27" customHeight="1">
      <c r="A284" s="164">
        <v>275</v>
      </c>
      <c r="B284" s="124" t="s">
        <v>838</v>
      </c>
      <c r="C284" s="23" t="s">
        <v>841</v>
      </c>
      <c r="D284" s="91" t="s">
        <v>842</v>
      </c>
      <c r="E284" s="12" t="s">
        <v>82</v>
      </c>
      <c r="F284" s="100">
        <v>1114538240</v>
      </c>
      <c r="G284" s="100">
        <v>11816</v>
      </c>
      <c r="H284" s="88" t="s">
        <v>843</v>
      </c>
      <c r="I284" s="17">
        <v>14900</v>
      </c>
      <c r="J284" s="28">
        <v>0</v>
      </c>
      <c r="K284" s="28">
        <v>0</v>
      </c>
      <c r="L284" s="28">
        <v>0</v>
      </c>
      <c r="M284" s="28">
        <f t="shared" si="234"/>
        <v>14900</v>
      </c>
      <c r="N284" s="17">
        <v>31</v>
      </c>
      <c r="O284" s="17">
        <v>0</v>
      </c>
      <c r="P284" s="28">
        <f t="shared" si="235"/>
        <v>14900</v>
      </c>
      <c r="Q284" s="28">
        <f t="shared" si="236"/>
        <v>0</v>
      </c>
      <c r="R284" s="28">
        <f t="shared" si="237"/>
        <v>0</v>
      </c>
      <c r="S284" s="28">
        <v>0</v>
      </c>
      <c r="T284" s="28">
        <v>0</v>
      </c>
      <c r="U284" s="28"/>
      <c r="V284" s="28">
        <f t="shared" si="238"/>
        <v>14900</v>
      </c>
      <c r="W284" s="28">
        <f t="shared" si="239"/>
        <v>14900</v>
      </c>
      <c r="X284" s="28">
        <f t="shared" si="240"/>
        <v>14900</v>
      </c>
      <c r="Y284" s="28">
        <f t="shared" si="223"/>
        <v>1788</v>
      </c>
      <c r="Z284" s="28">
        <f t="shared" si="233"/>
        <v>112</v>
      </c>
      <c r="AA284" s="38">
        <v>0</v>
      </c>
      <c r="AB284" s="28">
        <v>0</v>
      </c>
      <c r="AC284" s="28">
        <v>0</v>
      </c>
      <c r="AD284" s="28">
        <f t="shared" si="241"/>
        <v>1900</v>
      </c>
      <c r="AE284" s="28">
        <f t="shared" si="242"/>
        <v>13000</v>
      </c>
      <c r="AF284" s="78" t="s">
        <v>38</v>
      </c>
      <c r="AG284" s="47">
        <v>44147</v>
      </c>
      <c r="AH284" s="56"/>
      <c r="AI284" s="59"/>
      <c r="AJ284" s="59"/>
      <c r="AK284" s="59"/>
      <c r="AL284" s="59"/>
      <c r="AM284" s="59"/>
      <c r="AN284" s="59"/>
      <c r="AO284" s="59"/>
      <c r="AP284" s="59"/>
    </row>
    <row r="285" spans="1:42" s="42" customFormat="1" ht="27" customHeight="1">
      <c r="A285" s="13">
        <v>276</v>
      </c>
      <c r="B285" s="124" t="s">
        <v>838</v>
      </c>
      <c r="C285" s="23" t="s">
        <v>827</v>
      </c>
      <c r="D285" s="23" t="s">
        <v>844</v>
      </c>
      <c r="E285" s="12" t="s">
        <v>82</v>
      </c>
      <c r="F285" s="100">
        <v>1115756608</v>
      </c>
      <c r="G285" s="100">
        <v>11911</v>
      </c>
      <c r="H285" s="131" t="s">
        <v>845</v>
      </c>
      <c r="I285" s="17">
        <v>14900</v>
      </c>
      <c r="J285" s="28">
        <v>0</v>
      </c>
      <c r="K285" s="28">
        <v>0</v>
      </c>
      <c r="L285" s="28">
        <v>0</v>
      </c>
      <c r="M285" s="28">
        <f t="shared" si="234"/>
        <v>14900</v>
      </c>
      <c r="N285" s="17">
        <v>31</v>
      </c>
      <c r="O285" s="17">
        <v>0</v>
      </c>
      <c r="P285" s="28">
        <f t="shared" si="235"/>
        <v>14900</v>
      </c>
      <c r="Q285" s="28">
        <f t="shared" si="236"/>
        <v>0</v>
      </c>
      <c r="R285" s="28">
        <f t="shared" si="237"/>
        <v>0</v>
      </c>
      <c r="S285" s="28">
        <v>0</v>
      </c>
      <c r="T285" s="28">
        <v>0</v>
      </c>
      <c r="U285" s="28"/>
      <c r="V285" s="28">
        <f t="shared" si="238"/>
        <v>14900</v>
      </c>
      <c r="W285" s="28">
        <f t="shared" si="239"/>
        <v>14900</v>
      </c>
      <c r="X285" s="28">
        <f t="shared" si="240"/>
        <v>14900</v>
      </c>
      <c r="Y285" s="28">
        <f t="shared" si="223"/>
        <v>1788</v>
      </c>
      <c r="Z285" s="28">
        <f t="shared" si="233"/>
        <v>112</v>
      </c>
      <c r="AA285" s="38">
        <v>0</v>
      </c>
      <c r="AB285" s="28">
        <v>0</v>
      </c>
      <c r="AC285" s="28">
        <v>0</v>
      </c>
      <c r="AD285" s="28">
        <f t="shared" si="241"/>
        <v>1900</v>
      </c>
      <c r="AE285" s="28">
        <f t="shared" si="242"/>
        <v>13000</v>
      </c>
      <c r="AF285" s="78" t="s">
        <v>38</v>
      </c>
      <c r="AG285" s="47">
        <v>44147</v>
      </c>
      <c r="AH285" s="56"/>
      <c r="AI285" s="59"/>
      <c r="AJ285" s="59"/>
      <c r="AK285" s="59"/>
      <c r="AL285" s="59"/>
      <c r="AM285" s="59"/>
      <c r="AN285" s="59"/>
      <c r="AO285" s="59"/>
      <c r="AP285" s="59"/>
    </row>
    <row r="286" spans="1:42" s="42" customFormat="1" ht="27" customHeight="1">
      <c r="A286" s="164">
        <v>277</v>
      </c>
      <c r="B286" s="16" t="s">
        <v>846</v>
      </c>
      <c r="C286" s="12" t="s">
        <v>846</v>
      </c>
      <c r="D286" s="81" t="s">
        <v>847</v>
      </c>
      <c r="E286" s="12" t="s">
        <v>76</v>
      </c>
      <c r="F286" s="17">
        <v>2110664089</v>
      </c>
      <c r="G286" s="17">
        <v>943</v>
      </c>
      <c r="H286" s="149" t="s">
        <v>848</v>
      </c>
      <c r="I286" s="28">
        <v>16400</v>
      </c>
      <c r="J286" s="28">
        <v>0</v>
      </c>
      <c r="K286" s="28">
        <v>0</v>
      </c>
      <c r="L286" s="28">
        <v>0</v>
      </c>
      <c r="M286" s="28">
        <f>I286+J286+K286+L286</f>
        <v>16400</v>
      </c>
      <c r="N286" s="17">
        <v>0</v>
      </c>
      <c r="O286" s="17">
        <v>0</v>
      </c>
      <c r="P286" s="28">
        <f t="shared" si="235"/>
        <v>0</v>
      </c>
      <c r="Q286" s="28">
        <f t="shared" si="236"/>
        <v>0</v>
      </c>
      <c r="R286" s="28">
        <f t="shared" si="237"/>
        <v>0</v>
      </c>
      <c r="S286" s="28">
        <v>0</v>
      </c>
      <c r="T286" s="28">
        <v>0</v>
      </c>
      <c r="U286" s="28"/>
      <c r="V286" s="28">
        <f>+P286+Q286+R286+S286+T286+U286</f>
        <v>0</v>
      </c>
      <c r="W286" s="28">
        <f>IF(P286&gt;15000,15000,P286)</f>
        <v>0</v>
      </c>
      <c r="X286" s="28">
        <f t="shared" si="240"/>
        <v>0</v>
      </c>
      <c r="Y286" s="28">
        <f t="shared" si="223"/>
        <v>0</v>
      </c>
      <c r="Z286" s="28">
        <f t="shared" si="233"/>
        <v>0</v>
      </c>
      <c r="AA286" s="38">
        <v>0</v>
      </c>
      <c r="AB286" s="28">
        <v>0</v>
      </c>
      <c r="AC286" s="28">
        <v>0</v>
      </c>
      <c r="AD286" s="28">
        <f t="shared" si="241"/>
        <v>0</v>
      </c>
      <c r="AE286" s="28">
        <f>ROUND(V286-AD286,0)</f>
        <v>0</v>
      </c>
      <c r="AF286" s="78"/>
      <c r="AG286" s="47"/>
      <c r="AH286" s="56"/>
      <c r="AI286" s="70"/>
      <c r="AJ286" s="70"/>
      <c r="AK286" s="70"/>
      <c r="AL286" s="59"/>
      <c r="AM286" s="70"/>
      <c r="AN286" s="70"/>
      <c r="AO286" s="70"/>
      <c r="AP286" s="70"/>
    </row>
    <row r="287" spans="1:42" s="42" customFormat="1" ht="27" customHeight="1">
      <c r="A287" s="164">
        <v>278</v>
      </c>
      <c r="B287" s="16" t="s">
        <v>846</v>
      </c>
      <c r="C287" s="23" t="s">
        <v>849</v>
      </c>
      <c r="D287" s="279" t="s">
        <v>850</v>
      </c>
      <c r="E287" s="269" t="s">
        <v>82</v>
      </c>
      <c r="F287" s="107">
        <v>1115465504</v>
      </c>
      <c r="G287" s="17">
        <v>11712</v>
      </c>
      <c r="H287" s="131" t="s">
        <v>851</v>
      </c>
      <c r="I287" s="28">
        <v>14900</v>
      </c>
      <c r="J287" s="28">
        <v>0</v>
      </c>
      <c r="K287" s="28">
        <v>0</v>
      </c>
      <c r="L287" s="28">
        <v>0</v>
      </c>
      <c r="M287" s="28">
        <f>I287+J287+K287+L287</f>
        <v>14900</v>
      </c>
      <c r="N287" s="17">
        <v>0</v>
      </c>
      <c r="O287" s="17">
        <v>0</v>
      </c>
      <c r="P287" s="28">
        <f t="shared" si="235"/>
        <v>0</v>
      </c>
      <c r="Q287" s="28">
        <f t="shared" si="236"/>
        <v>0</v>
      </c>
      <c r="R287" s="28">
        <f t="shared" si="237"/>
        <v>0</v>
      </c>
      <c r="S287" s="28">
        <v>0</v>
      </c>
      <c r="T287" s="28">
        <v>0</v>
      </c>
      <c r="U287" s="28"/>
      <c r="V287" s="28">
        <f>+P287+Q287+R287+S287+T287+U287</f>
        <v>0</v>
      </c>
      <c r="W287" s="28">
        <f>IF(P287&gt;15000,15000,P287)</f>
        <v>0</v>
      </c>
      <c r="X287" s="28">
        <f>V287</f>
        <v>0</v>
      </c>
      <c r="Y287" s="28">
        <f t="shared" si="223"/>
        <v>0</v>
      </c>
      <c r="Z287" s="28">
        <f>CEILING(X287*0.75%,1)</f>
        <v>0</v>
      </c>
      <c r="AA287" s="38">
        <v>0</v>
      </c>
      <c r="AB287" s="28">
        <v>0</v>
      </c>
      <c r="AC287" s="28">
        <v>0</v>
      </c>
      <c r="AD287" s="28">
        <f>+Y287+Z287+AA287+AB287+AC287</f>
        <v>0</v>
      </c>
      <c r="AE287" s="28">
        <f>V287-AD287</f>
        <v>0</v>
      </c>
      <c r="AF287" s="78"/>
      <c r="AG287" s="47"/>
      <c r="AH287" s="59"/>
      <c r="AI287" s="59"/>
      <c r="AJ287" s="59"/>
      <c r="AK287" s="59"/>
      <c r="AL287" s="59"/>
      <c r="AM287" s="59"/>
    </row>
    <row r="288" spans="1:42" s="98" customFormat="1" ht="27" customHeight="1">
      <c r="A288" s="13">
        <v>279</v>
      </c>
      <c r="B288" s="16" t="s">
        <v>852</v>
      </c>
      <c r="C288" s="12" t="s">
        <v>852</v>
      </c>
      <c r="D288" s="95" t="s">
        <v>853</v>
      </c>
      <c r="E288" s="12" t="s">
        <v>76</v>
      </c>
      <c r="F288" s="96">
        <v>2110943027</v>
      </c>
      <c r="G288" s="97">
        <v>11629</v>
      </c>
      <c r="H288" s="33" t="s">
        <v>854</v>
      </c>
      <c r="I288" s="28">
        <v>16400</v>
      </c>
      <c r="J288" s="28">
        <v>0</v>
      </c>
      <c r="K288" s="28">
        <v>0</v>
      </c>
      <c r="L288" s="28">
        <v>0</v>
      </c>
      <c r="M288" s="28">
        <f>I288+J288+K288+L288</f>
        <v>16400</v>
      </c>
      <c r="N288" s="17">
        <v>31</v>
      </c>
      <c r="O288" s="17">
        <v>0</v>
      </c>
      <c r="P288" s="28">
        <f t="shared" si="235"/>
        <v>16400</v>
      </c>
      <c r="Q288" s="28">
        <f t="shared" si="236"/>
        <v>0</v>
      </c>
      <c r="R288" s="28">
        <f t="shared" si="237"/>
        <v>0</v>
      </c>
      <c r="S288" s="28">
        <v>0</v>
      </c>
      <c r="T288" s="28">
        <v>0</v>
      </c>
      <c r="U288" s="28"/>
      <c r="V288" s="28">
        <f t="shared" ref="V288:V293" si="243">+P288+Q288+R288+S288+T288+U288</f>
        <v>16400</v>
      </c>
      <c r="W288" s="28">
        <f t="shared" ref="W288:W293" si="244">IF(P288&gt;15000,15000,P288)</f>
        <v>15000</v>
      </c>
      <c r="X288" s="28">
        <f t="shared" ref="X288:X293" si="245">V288</f>
        <v>16400</v>
      </c>
      <c r="Y288" s="28">
        <f t="shared" si="223"/>
        <v>1800</v>
      </c>
      <c r="Z288" s="28">
        <f t="shared" ref="Z288:Z293" si="246">CEILING(X288*0.75%,1)</f>
        <v>123</v>
      </c>
      <c r="AA288" s="38">
        <v>0</v>
      </c>
      <c r="AB288" s="28">
        <v>0</v>
      </c>
      <c r="AC288" s="28">
        <v>0</v>
      </c>
      <c r="AD288" s="28">
        <f t="shared" ref="AD288:AD291" si="247">+Y288+Z288+AA288+AB288+AC288</f>
        <v>1923</v>
      </c>
      <c r="AE288" s="28">
        <f t="shared" ref="AE288:AE291" si="248">ROUND(V288-AD288,0)</f>
        <v>14477</v>
      </c>
      <c r="AF288" s="78" t="s">
        <v>38</v>
      </c>
      <c r="AG288" s="47"/>
      <c r="AH288" s="56"/>
      <c r="AI288" s="56"/>
      <c r="AJ288" s="56"/>
      <c r="AK288" s="56"/>
      <c r="AL288" s="57"/>
      <c r="AM288" s="42"/>
      <c r="AN288" s="42"/>
      <c r="AO288" s="42"/>
      <c r="AP288" s="42"/>
    </row>
    <row r="289" spans="1:41" s="42" customFormat="1" ht="27" customHeight="1">
      <c r="A289" s="164">
        <v>280</v>
      </c>
      <c r="B289" s="16" t="s">
        <v>852</v>
      </c>
      <c r="C289" s="12" t="s">
        <v>855</v>
      </c>
      <c r="D289" s="61" t="s">
        <v>856</v>
      </c>
      <c r="E289" s="12" t="s">
        <v>82</v>
      </c>
      <c r="F289" s="92">
        <v>2111408938</v>
      </c>
      <c r="G289" s="13">
        <v>11786</v>
      </c>
      <c r="H289" s="33" t="s">
        <v>857</v>
      </c>
      <c r="I289" s="28">
        <v>14900</v>
      </c>
      <c r="J289" s="28">
        <v>0</v>
      </c>
      <c r="K289" s="28">
        <v>0</v>
      </c>
      <c r="L289" s="28">
        <v>0</v>
      </c>
      <c r="M289" s="28">
        <f>I289+J289+K289+L289</f>
        <v>14900</v>
      </c>
      <c r="N289" s="17">
        <v>27</v>
      </c>
      <c r="O289" s="17">
        <v>0</v>
      </c>
      <c r="P289" s="28">
        <f t="shared" si="235"/>
        <v>12977</v>
      </c>
      <c r="Q289" s="28">
        <f t="shared" si="236"/>
        <v>0</v>
      </c>
      <c r="R289" s="28">
        <f t="shared" si="237"/>
        <v>0</v>
      </c>
      <c r="S289" s="28">
        <v>0</v>
      </c>
      <c r="T289" s="28">
        <v>0</v>
      </c>
      <c r="U289" s="28"/>
      <c r="V289" s="28">
        <f>+P289+Q289+R289+S289+T289+U289</f>
        <v>12977</v>
      </c>
      <c r="W289" s="28">
        <f>IF(P289&gt;15000,15000,P289)</f>
        <v>12977</v>
      </c>
      <c r="X289" s="28">
        <f>V289</f>
        <v>12977</v>
      </c>
      <c r="Y289" s="28">
        <f t="shared" si="223"/>
        <v>1557</v>
      </c>
      <c r="Z289" s="28">
        <f>CEILING(X289*0.75%,1)</f>
        <v>98</v>
      </c>
      <c r="AA289" s="38">
        <v>0</v>
      </c>
      <c r="AB289" s="28">
        <v>0</v>
      </c>
      <c r="AC289" s="28">
        <v>0</v>
      </c>
      <c r="AD289" s="28">
        <f>+Y289+Z289+AA289+AB289+AC289</f>
        <v>1655</v>
      </c>
      <c r="AE289" s="28">
        <f>ROUND(V289-AD289,0)</f>
        <v>11322</v>
      </c>
      <c r="AF289" s="78" t="s">
        <v>38</v>
      </c>
      <c r="AG289" s="47"/>
      <c r="AH289" s="56"/>
      <c r="AI289" s="56"/>
      <c r="AJ289" s="56"/>
      <c r="AK289" s="56"/>
      <c r="AL289" s="57"/>
    </row>
    <row r="290" spans="1:41" s="42" customFormat="1" ht="27" customHeight="1">
      <c r="A290" s="164">
        <v>281</v>
      </c>
      <c r="B290" s="12" t="s">
        <v>858</v>
      </c>
      <c r="C290" s="12" t="s">
        <v>858</v>
      </c>
      <c r="D290" s="61" t="s">
        <v>859</v>
      </c>
      <c r="E290" s="12" t="s">
        <v>82</v>
      </c>
      <c r="F290" s="92">
        <v>2111408936</v>
      </c>
      <c r="G290" s="13">
        <v>11675</v>
      </c>
      <c r="H290" s="131" t="s">
        <v>860</v>
      </c>
      <c r="I290" s="28">
        <v>14900</v>
      </c>
      <c r="J290" s="28">
        <v>0</v>
      </c>
      <c r="K290" s="28">
        <v>0</v>
      </c>
      <c r="L290" s="28">
        <v>0</v>
      </c>
      <c r="M290" s="28">
        <f t="shared" ref="M290:M293" si="249">I290+J290+K290+L290</f>
        <v>14900</v>
      </c>
      <c r="N290" s="17">
        <v>30</v>
      </c>
      <c r="O290" s="17">
        <v>0</v>
      </c>
      <c r="P290" s="28">
        <f t="shared" si="235"/>
        <v>14419</v>
      </c>
      <c r="Q290" s="28">
        <f t="shared" si="236"/>
        <v>0</v>
      </c>
      <c r="R290" s="28">
        <f t="shared" si="237"/>
        <v>0</v>
      </c>
      <c r="S290" s="28">
        <v>0</v>
      </c>
      <c r="T290" s="28">
        <v>0</v>
      </c>
      <c r="U290" s="28"/>
      <c r="V290" s="28">
        <f t="shared" si="243"/>
        <v>14419</v>
      </c>
      <c r="W290" s="28">
        <f t="shared" si="244"/>
        <v>14419</v>
      </c>
      <c r="X290" s="28">
        <f t="shared" si="245"/>
        <v>14419</v>
      </c>
      <c r="Y290" s="28">
        <f t="shared" si="223"/>
        <v>1730</v>
      </c>
      <c r="Z290" s="28">
        <f t="shared" si="246"/>
        <v>109</v>
      </c>
      <c r="AA290" s="38">
        <v>0</v>
      </c>
      <c r="AB290" s="28">
        <v>0</v>
      </c>
      <c r="AC290" s="28">
        <v>0</v>
      </c>
      <c r="AD290" s="28">
        <f t="shared" si="247"/>
        <v>1839</v>
      </c>
      <c r="AE290" s="28">
        <f t="shared" si="248"/>
        <v>12580</v>
      </c>
      <c r="AF290" s="78" t="s">
        <v>38</v>
      </c>
      <c r="AG290" s="47"/>
      <c r="AH290" s="56"/>
      <c r="AI290" s="56"/>
      <c r="AJ290" s="56"/>
      <c r="AK290" s="56"/>
      <c r="AL290" s="57"/>
    </row>
    <row r="291" spans="1:41" s="42" customFormat="1" ht="27" customHeight="1">
      <c r="A291" s="13">
        <v>282</v>
      </c>
      <c r="B291" s="12" t="s">
        <v>858</v>
      </c>
      <c r="C291" s="12" t="s">
        <v>861</v>
      </c>
      <c r="D291" s="166" t="s">
        <v>862</v>
      </c>
      <c r="E291" s="12" t="s">
        <v>82</v>
      </c>
      <c r="F291" s="156">
        <v>1115644904</v>
      </c>
      <c r="G291" s="14">
        <v>11845</v>
      </c>
      <c r="H291" s="131" t="s">
        <v>863</v>
      </c>
      <c r="I291" s="28">
        <v>14900</v>
      </c>
      <c r="J291" s="28">
        <v>0</v>
      </c>
      <c r="K291" s="28">
        <v>0</v>
      </c>
      <c r="L291" s="28">
        <v>0</v>
      </c>
      <c r="M291" s="28">
        <f t="shared" si="249"/>
        <v>14900</v>
      </c>
      <c r="N291" s="17">
        <v>30</v>
      </c>
      <c r="O291" s="17">
        <v>0</v>
      </c>
      <c r="P291" s="28">
        <f t="shared" si="235"/>
        <v>14419</v>
      </c>
      <c r="Q291" s="28">
        <f t="shared" si="236"/>
        <v>0</v>
      </c>
      <c r="R291" s="28">
        <f t="shared" si="237"/>
        <v>0</v>
      </c>
      <c r="S291" s="28">
        <v>0</v>
      </c>
      <c r="T291" s="28">
        <v>0</v>
      </c>
      <c r="U291" s="28">
        <v>0</v>
      </c>
      <c r="V291" s="28">
        <f t="shared" si="243"/>
        <v>14419</v>
      </c>
      <c r="W291" s="28">
        <f t="shared" si="244"/>
        <v>14419</v>
      </c>
      <c r="X291" s="28">
        <f t="shared" si="245"/>
        <v>14419</v>
      </c>
      <c r="Y291" s="28">
        <f t="shared" si="223"/>
        <v>1730</v>
      </c>
      <c r="Z291" s="28">
        <f t="shared" si="246"/>
        <v>109</v>
      </c>
      <c r="AA291" s="38">
        <v>0</v>
      </c>
      <c r="AB291" s="28">
        <v>0</v>
      </c>
      <c r="AC291" s="28">
        <v>0</v>
      </c>
      <c r="AD291" s="28">
        <f t="shared" si="247"/>
        <v>1839</v>
      </c>
      <c r="AE291" s="28">
        <f t="shared" si="248"/>
        <v>12580</v>
      </c>
      <c r="AF291" s="78" t="s">
        <v>38</v>
      </c>
      <c r="AG291" s="47"/>
      <c r="AH291" s="58"/>
      <c r="AI291" s="59"/>
      <c r="AJ291" s="59"/>
      <c r="AK291" s="59"/>
      <c r="AL291" s="59"/>
      <c r="AM291" s="59"/>
      <c r="AN291" s="59"/>
      <c r="AO291" s="59"/>
    </row>
    <row r="292" spans="1:41" s="42" customFormat="1" ht="27" customHeight="1">
      <c r="A292" s="164">
        <v>283</v>
      </c>
      <c r="B292" s="267" t="s">
        <v>864</v>
      </c>
      <c r="C292" s="268" t="s">
        <v>864</v>
      </c>
      <c r="D292" s="135" t="s">
        <v>865</v>
      </c>
      <c r="E292" s="12" t="s">
        <v>866</v>
      </c>
      <c r="F292" s="267">
        <v>1014093780</v>
      </c>
      <c r="G292" s="14">
        <v>11594</v>
      </c>
      <c r="H292" s="119" t="s">
        <v>867</v>
      </c>
      <c r="I292" s="28">
        <v>14900</v>
      </c>
      <c r="J292" s="28">
        <v>0</v>
      </c>
      <c r="K292" s="28">
        <v>0</v>
      </c>
      <c r="L292" s="28">
        <v>0</v>
      </c>
      <c r="M292" s="28">
        <f t="shared" si="249"/>
        <v>14900</v>
      </c>
      <c r="N292" s="17">
        <v>0</v>
      </c>
      <c r="O292" s="17">
        <v>0</v>
      </c>
      <c r="P292" s="28">
        <f t="shared" si="235"/>
        <v>0</v>
      </c>
      <c r="Q292" s="28">
        <f t="shared" si="236"/>
        <v>0</v>
      </c>
      <c r="R292" s="28">
        <f t="shared" si="237"/>
        <v>0</v>
      </c>
      <c r="S292" s="28">
        <v>0</v>
      </c>
      <c r="T292" s="28">
        <v>0</v>
      </c>
      <c r="U292" s="28"/>
      <c r="V292" s="28">
        <f t="shared" si="243"/>
        <v>0</v>
      </c>
      <c r="W292" s="28">
        <f t="shared" si="244"/>
        <v>0</v>
      </c>
      <c r="X292" s="28">
        <f t="shared" si="245"/>
        <v>0</v>
      </c>
      <c r="Y292" s="28">
        <f t="shared" si="223"/>
        <v>0</v>
      </c>
      <c r="Z292" s="28">
        <f t="shared" si="246"/>
        <v>0</v>
      </c>
      <c r="AA292" s="38">
        <v>0</v>
      </c>
      <c r="AB292" s="28">
        <v>0</v>
      </c>
      <c r="AC292" s="28">
        <v>0</v>
      </c>
      <c r="AD292" s="28">
        <f>+Y292+Z292+AA292+AB292+AC292</f>
        <v>0</v>
      </c>
      <c r="AE292" s="28">
        <f>ROUND(V292-AD292,0)</f>
        <v>0</v>
      </c>
      <c r="AF292" s="78"/>
      <c r="AG292" s="47"/>
      <c r="AH292" s="56"/>
      <c r="AI292" s="56"/>
      <c r="AJ292" s="56"/>
      <c r="AK292" s="56"/>
      <c r="AL292" s="57"/>
    </row>
    <row r="293" spans="1:41" s="42" customFormat="1" ht="27" customHeight="1">
      <c r="A293" s="164">
        <v>284</v>
      </c>
      <c r="B293" s="267" t="s">
        <v>868</v>
      </c>
      <c r="C293" s="268" t="s">
        <v>868</v>
      </c>
      <c r="D293" s="135" t="s">
        <v>869</v>
      </c>
      <c r="E293" s="12" t="s">
        <v>866</v>
      </c>
      <c r="F293" s="267">
        <v>2111144284</v>
      </c>
      <c r="G293" s="14">
        <v>11656</v>
      </c>
      <c r="H293" s="119" t="s">
        <v>870</v>
      </c>
      <c r="I293" s="28">
        <v>14900</v>
      </c>
      <c r="J293" s="28">
        <v>0</v>
      </c>
      <c r="K293" s="28">
        <v>0</v>
      </c>
      <c r="L293" s="28">
        <v>0</v>
      </c>
      <c r="M293" s="28">
        <f t="shared" si="249"/>
        <v>14900</v>
      </c>
      <c r="N293" s="17">
        <v>31</v>
      </c>
      <c r="O293" s="17">
        <v>0</v>
      </c>
      <c r="P293" s="28">
        <f t="shared" si="235"/>
        <v>14900</v>
      </c>
      <c r="Q293" s="28">
        <f t="shared" si="236"/>
        <v>0</v>
      </c>
      <c r="R293" s="28">
        <f t="shared" si="237"/>
        <v>0</v>
      </c>
      <c r="S293" s="28">
        <v>0</v>
      </c>
      <c r="T293" s="28">
        <v>0</v>
      </c>
      <c r="U293" s="28"/>
      <c r="V293" s="28">
        <f t="shared" si="243"/>
        <v>14900</v>
      </c>
      <c r="W293" s="28">
        <f t="shared" si="244"/>
        <v>14900</v>
      </c>
      <c r="X293" s="28">
        <f t="shared" si="245"/>
        <v>14900</v>
      </c>
      <c r="Y293" s="28">
        <f t="shared" si="223"/>
        <v>1788</v>
      </c>
      <c r="Z293" s="28">
        <f t="shared" si="246"/>
        <v>112</v>
      </c>
      <c r="AA293" s="38">
        <v>0</v>
      </c>
      <c r="AB293" s="28">
        <v>0</v>
      </c>
      <c r="AC293" s="28">
        <v>0</v>
      </c>
      <c r="AD293" s="28">
        <f>+Y293+Z293+AA293+AB293+AC293</f>
        <v>1900</v>
      </c>
      <c r="AE293" s="28">
        <f>ROUND(V293-AD293,0)</f>
        <v>13000</v>
      </c>
      <c r="AF293" s="78" t="s">
        <v>38</v>
      </c>
      <c r="AG293" s="47"/>
      <c r="AH293" s="56"/>
      <c r="AI293" s="56"/>
      <c r="AJ293" s="56"/>
      <c r="AK293" s="56"/>
      <c r="AL293" s="57"/>
    </row>
    <row r="294" spans="1:41" s="32" customFormat="1" ht="28.95" customHeight="1">
      <c r="A294" s="10"/>
      <c r="B294" s="167"/>
      <c r="C294" s="168"/>
      <c r="D294" s="168"/>
      <c r="E294" s="168"/>
      <c r="F294" s="167"/>
      <c r="G294" s="167"/>
      <c r="H294" s="167"/>
      <c r="I294" s="167"/>
      <c r="J294" s="10"/>
      <c r="K294" s="167"/>
      <c r="L294" s="167"/>
      <c r="M294" s="169" t="s">
        <v>32</v>
      </c>
      <c r="N294" s="169">
        <f>SUM(N10:N293)</f>
        <v>6931</v>
      </c>
      <c r="O294" s="169">
        <f t="shared" ref="O294:AE294" si="250">SUM(O10:O293)</f>
        <v>64</v>
      </c>
      <c r="P294" s="169">
        <f t="shared" si="250"/>
        <v>3671371</v>
      </c>
      <c r="Q294" s="169">
        <f t="shared" si="250"/>
        <v>0</v>
      </c>
      <c r="R294" s="169">
        <f t="shared" si="250"/>
        <v>17462</v>
      </c>
      <c r="S294" s="169">
        <f t="shared" si="250"/>
        <v>9600</v>
      </c>
      <c r="T294" s="169">
        <f t="shared" si="250"/>
        <v>37414</v>
      </c>
      <c r="U294" s="169">
        <f t="shared" si="250"/>
        <v>0</v>
      </c>
      <c r="V294" s="169">
        <f t="shared" si="250"/>
        <v>3735847</v>
      </c>
      <c r="W294" s="169">
        <f t="shared" si="250"/>
        <v>3381451</v>
      </c>
      <c r="X294" s="169">
        <f t="shared" si="250"/>
        <v>3699284</v>
      </c>
      <c r="Y294" s="169">
        <f t="shared" si="250"/>
        <v>405778</v>
      </c>
      <c r="Z294" s="169">
        <f t="shared" si="250"/>
        <v>27839</v>
      </c>
      <c r="AA294" s="169">
        <f t="shared" si="250"/>
        <v>0</v>
      </c>
      <c r="AB294" s="169">
        <f t="shared" si="250"/>
        <v>337861</v>
      </c>
      <c r="AC294" s="169">
        <f t="shared" si="250"/>
        <v>0</v>
      </c>
      <c r="AD294" s="169">
        <f t="shared" si="250"/>
        <v>771478</v>
      </c>
      <c r="AE294" s="169">
        <f t="shared" si="250"/>
        <v>2964369</v>
      </c>
    </row>
    <row r="297" spans="1:41">
      <c r="R297" s="3"/>
      <c r="S297" s="3"/>
      <c r="T297" s="3"/>
      <c r="Y297" s="3"/>
      <c r="Z297" s="3"/>
      <c r="AA297" s="3"/>
      <c r="AB297" s="3"/>
      <c r="AC297" s="3"/>
      <c r="AD297" s="3"/>
      <c r="AE297" s="3"/>
    </row>
    <row r="314" spans="30:30">
      <c r="AD314" s="1" t="s">
        <v>94</v>
      </c>
    </row>
  </sheetData>
  <mergeCells count="20">
    <mergeCell ref="W3:W4"/>
    <mergeCell ref="X3:X4"/>
    <mergeCell ref="Y3:AD3"/>
    <mergeCell ref="A2:AG2"/>
    <mergeCell ref="A1:AG1"/>
    <mergeCell ref="AE3:AE4"/>
    <mergeCell ref="AF3:AF4"/>
    <mergeCell ref="AG3:AG4"/>
    <mergeCell ref="A3:A4"/>
    <mergeCell ref="B3:B4"/>
    <mergeCell ref="C3:C4"/>
    <mergeCell ref="D3:D4"/>
    <mergeCell ref="E3:E4"/>
    <mergeCell ref="F3:F4"/>
    <mergeCell ref="H3:H4"/>
    <mergeCell ref="G3:G4"/>
    <mergeCell ref="I3:L3"/>
    <mergeCell ref="M3:M4"/>
    <mergeCell ref="N3:O3"/>
    <mergeCell ref="P3:V3"/>
  </mergeCells>
  <pageMargins left="0.35433070866141736" right="0.23622047244094491" top="0.47244094488188981" bottom="0.43307086614173229" header="0.35433070866141736" footer="0.15748031496062992"/>
  <pageSetup paperSize="9" scale="69" fitToHeight="0" orientation="landscape" horizontalDpi="300" verticalDpi="300" r:id="rId1"/>
  <headerFooter>
    <oddHeader>&amp;LWages register&amp;CGlobe Management Services&amp;RMonth: Oct-2020</oddHeader>
    <oddFooter>&amp;RPage No.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Wages register</vt:lpstr>
      <vt:lpstr>'Wages register'!Print_Area</vt:lpstr>
      <vt:lpstr>'Wages register'!Print_Titles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Globe</dc:creator>
  <cp:lastModifiedBy>AMIT</cp:lastModifiedBy>
  <cp:lastPrinted>2021-02-23T09:16:34Z</cp:lastPrinted>
  <dcterms:created xsi:type="dcterms:W3CDTF">2015-02-09T08:26:21Z</dcterms:created>
  <dcterms:modified xsi:type="dcterms:W3CDTF">2021-02-23T10:38:14Z</dcterms:modified>
</cp:coreProperties>
</file>