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" windowWidth="15120" windowHeight="8016"/>
  </bookViews>
  <sheets>
    <sheet name="Wages register" sheetId="1" r:id="rId1"/>
  </sheets>
  <definedNames>
    <definedName name="_xlnm._FilterDatabase" localSheetId="0" hidden="1">'Wages register'!$A$3:$AC$4</definedName>
    <definedName name="_xlnm.Print_Area" localSheetId="0">'Wages register'!$A$1:$AG$307</definedName>
    <definedName name="_xlnm.Print_Titles" localSheetId="0">'Wages register'!$3:$4</definedName>
  </definedNames>
  <calcPr calcId="124519"/>
</workbook>
</file>

<file path=xl/calcChain.xml><?xml version="1.0" encoding="utf-8"?>
<calcChain xmlns="http://schemas.openxmlformats.org/spreadsheetml/2006/main">
  <c r="O307" i="1"/>
  <c r="P307"/>
  <c r="Q307"/>
  <c r="R307"/>
  <c r="S307"/>
  <c r="T307"/>
  <c r="U307"/>
  <c r="V307"/>
  <c r="W307"/>
  <c r="X307"/>
  <c r="Y307"/>
  <c r="Z307"/>
  <c r="AA307"/>
  <c r="AB307"/>
  <c r="AC307"/>
  <c r="AD307"/>
  <c r="AE307"/>
  <c r="N307"/>
  <c r="R306"/>
  <c r="Q306"/>
  <c r="P306"/>
  <c r="W306" s="1"/>
  <c r="Y306" s="1"/>
  <c r="M306"/>
  <c r="R305"/>
  <c r="Q305"/>
  <c r="P305"/>
  <c r="W305" s="1"/>
  <c r="Y305" s="1"/>
  <c r="M305"/>
  <c r="R304"/>
  <c r="Q304"/>
  <c r="P304"/>
  <c r="W304" s="1"/>
  <c r="Y304" s="1"/>
  <c r="M304"/>
  <c r="R303"/>
  <c r="Q303"/>
  <c r="P303"/>
  <c r="W303" s="1"/>
  <c r="Y303" s="1"/>
  <c r="M303"/>
  <c r="R302"/>
  <c r="Q302"/>
  <c r="P302"/>
  <c r="W302" s="1"/>
  <c r="Y302" s="1"/>
  <c r="M302"/>
  <c r="R301"/>
  <c r="Q301"/>
  <c r="P301"/>
  <c r="W301" s="1"/>
  <c r="Y301" s="1"/>
  <c r="M301"/>
  <c r="R300"/>
  <c r="Q300"/>
  <c r="P300"/>
  <c r="W300" s="1"/>
  <c r="Y300" s="1"/>
  <c r="M300"/>
  <c r="R299"/>
  <c r="Q299"/>
  <c r="P299"/>
  <c r="W299" s="1"/>
  <c r="Y299" s="1"/>
  <c r="M299"/>
  <c r="R298"/>
  <c r="Q298"/>
  <c r="P298"/>
  <c r="W298" s="1"/>
  <c r="Y298" s="1"/>
  <c r="M298"/>
  <c r="R297"/>
  <c r="Q297"/>
  <c r="P297"/>
  <c r="W297" s="1"/>
  <c r="Y297" s="1"/>
  <c r="M297"/>
  <c r="R296"/>
  <c r="Q296"/>
  <c r="P296"/>
  <c r="W296" s="1"/>
  <c r="Y296" s="1"/>
  <c r="M296"/>
  <c r="R295"/>
  <c r="Q295"/>
  <c r="P295"/>
  <c r="W295" s="1"/>
  <c r="Y295" s="1"/>
  <c r="M295"/>
  <c r="R294"/>
  <c r="Q294"/>
  <c r="P294"/>
  <c r="W294" s="1"/>
  <c r="Y294" s="1"/>
  <c r="M294"/>
  <c r="R293"/>
  <c r="Q293"/>
  <c r="P293"/>
  <c r="W293" s="1"/>
  <c r="Y293" s="1"/>
  <c r="M293"/>
  <c r="R292"/>
  <c r="Q292"/>
  <c r="P292"/>
  <c r="W292" s="1"/>
  <c r="Y292" s="1"/>
  <c r="M292"/>
  <c r="Z291"/>
  <c r="R291"/>
  <c r="Q291"/>
  <c r="P291"/>
  <c r="W291" s="1"/>
  <c r="Y291" s="1"/>
  <c r="M291"/>
  <c r="R290"/>
  <c r="Q290"/>
  <c r="V290" s="1"/>
  <c r="P290"/>
  <c r="W290" s="1"/>
  <c r="Y290" s="1"/>
  <c r="M290"/>
  <c r="R289"/>
  <c r="Q289"/>
  <c r="P289"/>
  <c r="W289" s="1"/>
  <c r="Y289" s="1"/>
  <c r="M289"/>
  <c r="R288"/>
  <c r="Q288"/>
  <c r="V288" s="1"/>
  <c r="P288"/>
  <c r="W288" s="1"/>
  <c r="Y288" s="1"/>
  <c r="M288"/>
  <c r="R287"/>
  <c r="Q287"/>
  <c r="P287"/>
  <c r="W287" s="1"/>
  <c r="Y287" s="1"/>
  <c r="M287"/>
  <c r="R286"/>
  <c r="Q286"/>
  <c r="V286" s="1"/>
  <c r="P286"/>
  <c r="W286" s="1"/>
  <c r="Y286" s="1"/>
  <c r="M286"/>
  <c r="R285"/>
  <c r="Q285"/>
  <c r="P285"/>
  <c r="W285" s="1"/>
  <c r="Y285" s="1"/>
  <c r="M285"/>
  <c r="R284"/>
  <c r="Q284"/>
  <c r="V284" s="1"/>
  <c r="P284"/>
  <c r="W284" s="1"/>
  <c r="Y284" s="1"/>
  <c r="M284"/>
  <c r="R283"/>
  <c r="Q283"/>
  <c r="P283"/>
  <c r="W283" s="1"/>
  <c r="Y283" s="1"/>
  <c r="M283"/>
  <c r="R282"/>
  <c r="Q282"/>
  <c r="V282" s="1"/>
  <c r="P282"/>
  <c r="W282" s="1"/>
  <c r="Y282" s="1"/>
  <c r="M282"/>
  <c r="R281"/>
  <c r="Q281"/>
  <c r="P281"/>
  <c r="W281" s="1"/>
  <c r="Y281" s="1"/>
  <c r="M281"/>
  <c r="R280"/>
  <c r="Q280"/>
  <c r="V280" s="1"/>
  <c r="P280"/>
  <c r="W280" s="1"/>
  <c r="Y280" s="1"/>
  <c r="M280"/>
  <c r="R279"/>
  <c r="Q279"/>
  <c r="P279"/>
  <c r="W279" s="1"/>
  <c r="Y279" s="1"/>
  <c r="M279"/>
  <c r="R278"/>
  <c r="Q278"/>
  <c r="V278" s="1"/>
  <c r="P278"/>
  <c r="W278" s="1"/>
  <c r="Y278" s="1"/>
  <c r="M278"/>
  <c r="R277"/>
  <c r="Q277"/>
  <c r="P277"/>
  <c r="W277" s="1"/>
  <c r="Y277" s="1"/>
  <c r="M277"/>
  <c r="R276"/>
  <c r="Q276"/>
  <c r="V276" s="1"/>
  <c r="P276"/>
  <c r="W276" s="1"/>
  <c r="Y276" s="1"/>
  <c r="M276"/>
  <c r="R275"/>
  <c r="Q275"/>
  <c r="P275"/>
  <c r="W275" s="1"/>
  <c r="Y275" s="1"/>
  <c r="M275"/>
  <c r="R274"/>
  <c r="Q274"/>
  <c r="V274" s="1"/>
  <c r="P274"/>
  <c r="W274" s="1"/>
  <c r="Y274" s="1"/>
  <c r="M274"/>
  <c r="R273"/>
  <c r="Q273"/>
  <c r="P273"/>
  <c r="W273" s="1"/>
  <c r="Y273" s="1"/>
  <c r="M273"/>
  <c r="R272"/>
  <c r="Q272"/>
  <c r="V272" s="1"/>
  <c r="P272"/>
  <c r="W272" s="1"/>
  <c r="Y272" s="1"/>
  <c r="M272"/>
  <c r="R271"/>
  <c r="Q271"/>
  <c r="P271"/>
  <c r="W271" s="1"/>
  <c r="Y271" s="1"/>
  <c r="M271"/>
  <c r="R270"/>
  <c r="Q270"/>
  <c r="V270" s="1"/>
  <c r="P270"/>
  <c r="W270" s="1"/>
  <c r="Y270" s="1"/>
  <c r="M270"/>
  <c r="R269"/>
  <c r="Q269"/>
  <c r="P269"/>
  <c r="W269" s="1"/>
  <c r="Y269" s="1"/>
  <c r="M269"/>
  <c r="R268"/>
  <c r="Q268"/>
  <c r="V268" s="1"/>
  <c r="P268"/>
  <c r="W268" s="1"/>
  <c r="Y268" s="1"/>
  <c r="M268"/>
  <c r="R267"/>
  <c r="Q267"/>
  <c r="P267"/>
  <c r="W267" s="1"/>
  <c r="Y267" s="1"/>
  <c r="M267"/>
  <c r="R266"/>
  <c r="Q266"/>
  <c r="P266"/>
  <c r="W266" s="1"/>
  <c r="Y266" s="1"/>
  <c r="M266"/>
  <c r="R265"/>
  <c r="Q265"/>
  <c r="P265"/>
  <c r="W265" s="1"/>
  <c r="Y265" s="1"/>
  <c r="M265"/>
  <c r="R264"/>
  <c r="Q264"/>
  <c r="P264"/>
  <c r="W264" s="1"/>
  <c r="Y264" s="1"/>
  <c r="M264"/>
  <c r="R263"/>
  <c r="Q263"/>
  <c r="P263"/>
  <c r="W263" s="1"/>
  <c r="Y263" s="1"/>
  <c r="M263"/>
  <c r="R262"/>
  <c r="Q262"/>
  <c r="P262"/>
  <c r="W262" s="1"/>
  <c r="Y262" s="1"/>
  <c r="M262"/>
  <c r="R261"/>
  <c r="Q261"/>
  <c r="P261"/>
  <c r="W261" s="1"/>
  <c r="Y261" s="1"/>
  <c r="M261"/>
  <c r="R260"/>
  <c r="Q260"/>
  <c r="P260"/>
  <c r="W260" s="1"/>
  <c r="Y260" s="1"/>
  <c r="M260"/>
  <c r="R259"/>
  <c r="Q259"/>
  <c r="P259"/>
  <c r="W259" s="1"/>
  <c r="Y259" s="1"/>
  <c r="M259"/>
  <c r="R258"/>
  <c r="Q258"/>
  <c r="P258"/>
  <c r="W258" s="1"/>
  <c r="Y258" s="1"/>
  <c r="M258"/>
  <c r="R257"/>
  <c r="Q257"/>
  <c r="P257"/>
  <c r="W257" s="1"/>
  <c r="Y257" s="1"/>
  <c r="M257"/>
  <c r="R256"/>
  <c r="Q256"/>
  <c r="P256"/>
  <c r="W256" s="1"/>
  <c r="Y256" s="1"/>
  <c r="M256"/>
  <c r="R255"/>
  <c r="Q255"/>
  <c r="P255"/>
  <c r="W255" s="1"/>
  <c r="Y255" s="1"/>
  <c r="M255"/>
  <c r="R254"/>
  <c r="Q254"/>
  <c r="P254"/>
  <c r="W254" s="1"/>
  <c r="Y254" s="1"/>
  <c r="M254"/>
  <c r="R253"/>
  <c r="Q253"/>
  <c r="P253"/>
  <c r="M253"/>
  <c r="R252"/>
  <c r="Q252"/>
  <c r="P252"/>
  <c r="W252" s="1"/>
  <c r="Y252" s="1"/>
  <c r="M252"/>
  <c r="W251"/>
  <c r="Y251" s="1"/>
  <c r="R251"/>
  <c r="Q251"/>
  <c r="P251"/>
  <c r="M251"/>
  <c r="R250"/>
  <c r="Q250"/>
  <c r="V250" s="1"/>
  <c r="P250"/>
  <c r="W250" s="1"/>
  <c r="Y250" s="1"/>
  <c r="M250"/>
  <c r="R249"/>
  <c r="Q249"/>
  <c r="P249"/>
  <c r="M249"/>
  <c r="R248"/>
  <c r="Q248"/>
  <c r="V248" s="1"/>
  <c r="P248"/>
  <c r="W248" s="1"/>
  <c r="Y248" s="1"/>
  <c r="M248"/>
  <c r="R247"/>
  <c r="Q247"/>
  <c r="P247"/>
  <c r="M247"/>
  <c r="R246"/>
  <c r="Q246"/>
  <c r="P246"/>
  <c r="W246" s="1"/>
  <c r="Y246" s="1"/>
  <c r="M246"/>
  <c r="R245"/>
  <c r="Q245"/>
  <c r="P245"/>
  <c r="M245"/>
  <c r="R244"/>
  <c r="Q244"/>
  <c r="P244"/>
  <c r="W244" s="1"/>
  <c r="Y244" s="1"/>
  <c r="M244"/>
  <c r="R243"/>
  <c r="Q243"/>
  <c r="P243"/>
  <c r="W243" s="1"/>
  <c r="Y243" s="1"/>
  <c r="M243"/>
  <c r="R242"/>
  <c r="Q242"/>
  <c r="P242"/>
  <c r="W242" s="1"/>
  <c r="Y242" s="1"/>
  <c r="M242"/>
  <c r="R241"/>
  <c r="Q241"/>
  <c r="P241"/>
  <c r="M241"/>
  <c r="R240"/>
  <c r="Q240"/>
  <c r="P240"/>
  <c r="W240" s="1"/>
  <c r="Y240" s="1"/>
  <c r="M240"/>
  <c r="R239"/>
  <c r="Q239"/>
  <c r="P239"/>
  <c r="M239"/>
  <c r="R238"/>
  <c r="Q238"/>
  <c r="P238"/>
  <c r="W238" s="1"/>
  <c r="Y238" s="1"/>
  <c r="M238"/>
  <c r="R237"/>
  <c r="Q237"/>
  <c r="P237"/>
  <c r="M237"/>
  <c r="R236"/>
  <c r="Q236"/>
  <c r="P236"/>
  <c r="W236" s="1"/>
  <c r="Y236" s="1"/>
  <c r="M236"/>
  <c r="R235"/>
  <c r="Q235"/>
  <c r="P235"/>
  <c r="W235" s="1"/>
  <c r="Y235" s="1"/>
  <c r="M235"/>
  <c r="R234"/>
  <c r="Q234"/>
  <c r="P234"/>
  <c r="W234" s="1"/>
  <c r="Y234" s="1"/>
  <c r="M234"/>
  <c r="R233"/>
  <c r="Q233"/>
  <c r="P233"/>
  <c r="W233" s="1"/>
  <c r="Y233" s="1"/>
  <c r="M233"/>
  <c r="R232"/>
  <c r="Q232"/>
  <c r="P232"/>
  <c r="M232"/>
  <c r="R231"/>
  <c r="Q231"/>
  <c r="P231"/>
  <c r="W231" s="1"/>
  <c r="Y231" s="1"/>
  <c r="M231"/>
  <c r="R230"/>
  <c r="Q230"/>
  <c r="P230"/>
  <c r="M230"/>
  <c r="R229"/>
  <c r="Q229"/>
  <c r="P229"/>
  <c r="W229" s="1"/>
  <c r="Y229" s="1"/>
  <c r="M229"/>
  <c r="R228"/>
  <c r="Q228"/>
  <c r="P228"/>
  <c r="M228"/>
  <c r="R227"/>
  <c r="Q227"/>
  <c r="P227"/>
  <c r="W227" s="1"/>
  <c r="Y227" s="1"/>
  <c r="M227"/>
  <c r="R226"/>
  <c r="Q226"/>
  <c r="P226"/>
  <c r="W226" s="1"/>
  <c r="Y226" s="1"/>
  <c r="M226"/>
  <c r="R225"/>
  <c r="Q225"/>
  <c r="P225"/>
  <c r="W225" s="1"/>
  <c r="Y225" s="1"/>
  <c r="M225"/>
  <c r="R224"/>
  <c r="Q224"/>
  <c r="P224"/>
  <c r="M224"/>
  <c r="R223"/>
  <c r="Q223"/>
  <c r="P223"/>
  <c r="W223" s="1"/>
  <c r="Y223" s="1"/>
  <c r="M223"/>
  <c r="R222"/>
  <c r="Q222"/>
  <c r="P222"/>
  <c r="V222" s="1"/>
  <c r="M222"/>
  <c r="R221"/>
  <c r="Q221"/>
  <c r="P221"/>
  <c r="W221" s="1"/>
  <c r="Y221" s="1"/>
  <c r="M221"/>
  <c r="R220"/>
  <c r="Q220"/>
  <c r="P220"/>
  <c r="M220"/>
  <c r="R219"/>
  <c r="Q219"/>
  <c r="P219"/>
  <c r="W219" s="1"/>
  <c r="Y219" s="1"/>
  <c r="M219"/>
  <c r="W218"/>
  <c r="Y218" s="1"/>
  <c r="R218"/>
  <c r="Q218"/>
  <c r="P218"/>
  <c r="M218"/>
  <c r="R217"/>
  <c r="Q217"/>
  <c r="V217" s="1"/>
  <c r="P217"/>
  <c r="W217" s="1"/>
  <c r="Y217" s="1"/>
  <c r="M217"/>
  <c r="R216"/>
  <c r="Q216"/>
  <c r="P216"/>
  <c r="M216"/>
  <c r="R215"/>
  <c r="Q215"/>
  <c r="V215" s="1"/>
  <c r="P215"/>
  <c r="W215" s="1"/>
  <c r="Y215" s="1"/>
  <c r="M215"/>
  <c r="R214"/>
  <c r="Q214"/>
  <c r="P214"/>
  <c r="M214"/>
  <c r="R213"/>
  <c r="Q213"/>
  <c r="P213"/>
  <c r="W213" s="1"/>
  <c r="Y213" s="1"/>
  <c r="M213"/>
  <c r="R212"/>
  <c r="Q212"/>
  <c r="P212"/>
  <c r="M212"/>
  <c r="R211"/>
  <c r="Q211"/>
  <c r="P211"/>
  <c r="W211" s="1"/>
  <c r="Y211" s="1"/>
  <c r="M211"/>
  <c r="R210"/>
  <c r="Q210"/>
  <c r="P210"/>
  <c r="W210" s="1"/>
  <c r="Y210" s="1"/>
  <c r="M210"/>
  <c r="R209"/>
  <c r="Q209"/>
  <c r="P209"/>
  <c r="W209" s="1"/>
  <c r="Y209" s="1"/>
  <c r="M209"/>
  <c r="R208"/>
  <c r="Q208"/>
  <c r="P208"/>
  <c r="M208"/>
  <c r="R207"/>
  <c r="Q207"/>
  <c r="P207"/>
  <c r="W207" s="1"/>
  <c r="Y207" s="1"/>
  <c r="M207"/>
  <c r="R206"/>
  <c r="Q206"/>
  <c r="P206"/>
  <c r="M206"/>
  <c r="R205"/>
  <c r="Q205"/>
  <c r="P205"/>
  <c r="W205" s="1"/>
  <c r="Y205" s="1"/>
  <c r="M205"/>
  <c r="R204"/>
  <c r="Q204"/>
  <c r="P204"/>
  <c r="M204"/>
  <c r="R203"/>
  <c r="Q203"/>
  <c r="P203"/>
  <c r="W203" s="1"/>
  <c r="Y203" s="1"/>
  <c r="M203"/>
  <c r="R202"/>
  <c r="Q202"/>
  <c r="P202"/>
  <c r="W202" s="1"/>
  <c r="Y202" s="1"/>
  <c r="M202"/>
  <c r="R201"/>
  <c r="Q201"/>
  <c r="P201"/>
  <c r="W201" s="1"/>
  <c r="Y201" s="1"/>
  <c r="M201"/>
  <c r="R200"/>
  <c r="Q200"/>
  <c r="P200"/>
  <c r="M200"/>
  <c r="R199"/>
  <c r="Q199"/>
  <c r="P199"/>
  <c r="W199" s="1"/>
  <c r="Y199" s="1"/>
  <c r="M199"/>
  <c r="R198"/>
  <c r="Q198"/>
  <c r="P198"/>
  <c r="M198"/>
  <c r="R197"/>
  <c r="Q197"/>
  <c r="P197"/>
  <c r="W197" s="1"/>
  <c r="Y197" s="1"/>
  <c r="M197"/>
  <c r="R196"/>
  <c r="Q196"/>
  <c r="P196"/>
  <c r="M196"/>
  <c r="R195"/>
  <c r="Q195"/>
  <c r="P195"/>
  <c r="W195" s="1"/>
  <c r="Y195" s="1"/>
  <c r="M195"/>
  <c r="R194"/>
  <c r="Q194"/>
  <c r="P194"/>
  <c r="W194" s="1"/>
  <c r="Y194" s="1"/>
  <c r="M194"/>
  <c r="R193"/>
  <c r="Q193"/>
  <c r="P193"/>
  <c r="W193" s="1"/>
  <c r="Y193" s="1"/>
  <c r="M193"/>
  <c r="R192"/>
  <c r="Q192"/>
  <c r="P192"/>
  <c r="M192"/>
  <c r="R191"/>
  <c r="Q191"/>
  <c r="P191"/>
  <c r="W191" s="1"/>
  <c r="Y191" s="1"/>
  <c r="M191"/>
  <c r="R190"/>
  <c r="Q190"/>
  <c r="P190"/>
  <c r="V190" s="1"/>
  <c r="M190"/>
  <c r="R189"/>
  <c r="Q189"/>
  <c r="P189"/>
  <c r="W189" s="1"/>
  <c r="Y189" s="1"/>
  <c r="M189"/>
  <c r="R188"/>
  <c r="Q188"/>
  <c r="P188"/>
  <c r="M188"/>
  <c r="R187"/>
  <c r="Q187"/>
  <c r="P187"/>
  <c r="W187" s="1"/>
  <c r="Y187" s="1"/>
  <c r="M187"/>
  <c r="W186"/>
  <c r="Y186" s="1"/>
  <c r="R186"/>
  <c r="Q186"/>
  <c r="P186"/>
  <c r="M186"/>
  <c r="R185"/>
  <c r="Q185"/>
  <c r="V185" s="1"/>
  <c r="P185"/>
  <c r="W185" s="1"/>
  <c r="Y185" s="1"/>
  <c r="M185"/>
  <c r="R184"/>
  <c r="Q184"/>
  <c r="P184"/>
  <c r="M184"/>
  <c r="R183"/>
  <c r="Q183"/>
  <c r="V183" s="1"/>
  <c r="P183"/>
  <c r="W183" s="1"/>
  <c r="Y183" s="1"/>
  <c r="M183"/>
  <c r="R182"/>
  <c r="Q182"/>
  <c r="P182"/>
  <c r="M182"/>
  <c r="R181"/>
  <c r="Q181"/>
  <c r="P181"/>
  <c r="W181" s="1"/>
  <c r="Y181" s="1"/>
  <c r="M181"/>
  <c r="R180"/>
  <c r="Q180"/>
  <c r="P180"/>
  <c r="M180"/>
  <c r="R179"/>
  <c r="Q179"/>
  <c r="P179"/>
  <c r="W179" s="1"/>
  <c r="Y179" s="1"/>
  <c r="M179"/>
  <c r="R178"/>
  <c r="Q178"/>
  <c r="P178"/>
  <c r="W178" s="1"/>
  <c r="Y178" s="1"/>
  <c r="M178"/>
  <c r="R177"/>
  <c r="Q177"/>
  <c r="P177"/>
  <c r="W177" s="1"/>
  <c r="Y177" s="1"/>
  <c r="M177"/>
  <c r="R176"/>
  <c r="Q176"/>
  <c r="P176"/>
  <c r="M176"/>
  <c r="R175"/>
  <c r="Q175"/>
  <c r="P175"/>
  <c r="W175" s="1"/>
  <c r="Y175" s="1"/>
  <c r="M175"/>
  <c r="R174"/>
  <c r="Q174"/>
  <c r="P174"/>
  <c r="M174"/>
  <c r="R173"/>
  <c r="Q173"/>
  <c r="P173"/>
  <c r="W173" s="1"/>
  <c r="Y173" s="1"/>
  <c r="M173"/>
  <c r="R172"/>
  <c r="Q172"/>
  <c r="P172"/>
  <c r="M172"/>
  <c r="R171"/>
  <c r="Q171"/>
  <c r="P171"/>
  <c r="W171" s="1"/>
  <c r="Y171" s="1"/>
  <c r="R170"/>
  <c r="Q170"/>
  <c r="P170"/>
  <c r="W170" s="1"/>
  <c r="Y170" s="1"/>
  <c r="M170"/>
  <c r="R169"/>
  <c r="Q169"/>
  <c r="P169"/>
  <c r="M169"/>
  <c r="R168"/>
  <c r="Q168"/>
  <c r="P168"/>
  <c r="W168" s="1"/>
  <c r="Y168" s="1"/>
  <c r="M168"/>
  <c r="R167"/>
  <c r="Q167"/>
  <c r="P167"/>
  <c r="M167"/>
  <c r="R166"/>
  <c r="Q166"/>
  <c r="P166"/>
  <c r="W166" s="1"/>
  <c r="Y166" s="1"/>
  <c r="M166"/>
  <c r="R165"/>
  <c r="Q165"/>
  <c r="P165"/>
  <c r="M165"/>
  <c r="R164"/>
  <c r="Q164"/>
  <c r="P164"/>
  <c r="W164" s="1"/>
  <c r="Y164" s="1"/>
  <c r="M164"/>
  <c r="R163"/>
  <c r="Q163"/>
  <c r="P163"/>
  <c r="W163" s="1"/>
  <c r="Y163" s="1"/>
  <c r="M163"/>
  <c r="R162"/>
  <c r="Q162"/>
  <c r="P162"/>
  <c r="W162" s="1"/>
  <c r="Y162" s="1"/>
  <c r="M162"/>
  <c r="R161"/>
  <c r="Q161"/>
  <c r="P161"/>
  <c r="M161"/>
  <c r="R160"/>
  <c r="Q160"/>
  <c r="P160"/>
  <c r="W160" s="1"/>
  <c r="Y160" s="1"/>
  <c r="M160"/>
  <c r="R159"/>
  <c r="Q159"/>
  <c r="P159"/>
  <c r="V159" s="1"/>
  <c r="M159"/>
  <c r="R158"/>
  <c r="Q158"/>
  <c r="P158"/>
  <c r="W158" s="1"/>
  <c r="Y158" s="1"/>
  <c r="M158"/>
  <c r="R157"/>
  <c r="Q157"/>
  <c r="P157"/>
  <c r="M157"/>
  <c r="R156"/>
  <c r="Q156"/>
  <c r="P156"/>
  <c r="W156" s="1"/>
  <c r="Y156" s="1"/>
  <c r="M156"/>
  <c r="W155"/>
  <c r="Y155" s="1"/>
  <c r="R155"/>
  <c r="Q155"/>
  <c r="P155"/>
  <c r="M155"/>
  <c r="R154"/>
  <c r="Q154"/>
  <c r="V154" s="1"/>
  <c r="P154"/>
  <c r="W154" s="1"/>
  <c r="Y154" s="1"/>
  <c r="M154"/>
  <c r="R153"/>
  <c r="Q153"/>
  <c r="P153"/>
  <c r="M153"/>
  <c r="R152"/>
  <c r="Q152"/>
  <c r="V152" s="1"/>
  <c r="X152" s="1"/>
  <c r="Z152" s="1"/>
  <c r="P152"/>
  <c r="W152" s="1"/>
  <c r="Y152" s="1"/>
  <c r="M152"/>
  <c r="R151"/>
  <c r="Q151"/>
  <c r="P151"/>
  <c r="M151"/>
  <c r="R150"/>
  <c r="Q150"/>
  <c r="P150"/>
  <c r="W150" s="1"/>
  <c r="Y150" s="1"/>
  <c r="M150"/>
  <c r="R149"/>
  <c r="Q149"/>
  <c r="P149"/>
  <c r="M149"/>
  <c r="R148"/>
  <c r="Q148"/>
  <c r="P148"/>
  <c r="W148" s="1"/>
  <c r="Y148" s="1"/>
  <c r="M148"/>
  <c r="R147"/>
  <c r="Q147"/>
  <c r="P147"/>
  <c r="W147" s="1"/>
  <c r="Y147" s="1"/>
  <c r="M147"/>
  <c r="R146"/>
  <c r="Q146"/>
  <c r="P146"/>
  <c r="W146" s="1"/>
  <c r="Y146" s="1"/>
  <c r="M146"/>
  <c r="R145"/>
  <c r="Q145"/>
  <c r="P145"/>
  <c r="M145"/>
  <c r="R144"/>
  <c r="Q144"/>
  <c r="P144"/>
  <c r="W144" s="1"/>
  <c r="Y144" s="1"/>
  <c r="M144"/>
  <c r="R143"/>
  <c r="Q143"/>
  <c r="P143"/>
  <c r="M143"/>
  <c r="R142"/>
  <c r="Q142"/>
  <c r="P142"/>
  <c r="W142" s="1"/>
  <c r="Y142" s="1"/>
  <c r="M142"/>
  <c r="R141"/>
  <c r="Q141"/>
  <c r="P141"/>
  <c r="M141"/>
  <c r="R140"/>
  <c r="Q140"/>
  <c r="P140"/>
  <c r="W140" s="1"/>
  <c r="Y140" s="1"/>
  <c r="M140"/>
  <c r="R139"/>
  <c r="Q139"/>
  <c r="P139"/>
  <c r="W139" s="1"/>
  <c r="Y139" s="1"/>
  <c r="M139"/>
  <c r="R138"/>
  <c r="Q138"/>
  <c r="P138"/>
  <c r="W138" s="1"/>
  <c r="Y138" s="1"/>
  <c r="M138"/>
  <c r="R137"/>
  <c r="Q137"/>
  <c r="P137"/>
  <c r="M137"/>
  <c r="Z136"/>
  <c r="R136"/>
  <c r="Q136"/>
  <c r="P136"/>
  <c r="W136" s="1"/>
  <c r="Y136" s="1"/>
  <c r="AD136" s="1"/>
  <c r="M136"/>
  <c r="R135"/>
  <c r="Q135"/>
  <c r="P135"/>
  <c r="W135" s="1"/>
  <c r="Y135" s="1"/>
  <c r="M135"/>
  <c r="R134"/>
  <c r="Q134"/>
  <c r="P134"/>
  <c r="M134"/>
  <c r="R133"/>
  <c r="Q133"/>
  <c r="P133"/>
  <c r="W133" s="1"/>
  <c r="Y133" s="1"/>
  <c r="M133"/>
  <c r="R132"/>
  <c r="Q132"/>
  <c r="P132"/>
  <c r="M132"/>
  <c r="R131"/>
  <c r="Q131"/>
  <c r="P131"/>
  <c r="W131" s="1"/>
  <c r="Y131" s="1"/>
  <c r="M131"/>
  <c r="R130"/>
  <c r="Q130"/>
  <c r="P130"/>
  <c r="M130"/>
  <c r="R129"/>
  <c r="Q129"/>
  <c r="P129"/>
  <c r="W129" s="1"/>
  <c r="Y129" s="1"/>
  <c r="M129"/>
  <c r="R128"/>
  <c r="Q128"/>
  <c r="P128"/>
  <c r="W128" s="1"/>
  <c r="Y128" s="1"/>
  <c r="M128"/>
  <c r="R127"/>
  <c r="Q127"/>
  <c r="P127"/>
  <c r="W127" s="1"/>
  <c r="Y127" s="1"/>
  <c r="M127"/>
  <c r="R126"/>
  <c r="Q126"/>
  <c r="P126"/>
  <c r="M126"/>
  <c r="R125"/>
  <c r="Q125"/>
  <c r="P125"/>
  <c r="W125" s="1"/>
  <c r="Y125" s="1"/>
  <c r="M125"/>
  <c r="R124"/>
  <c r="Q124"/>
  <c r="P124"/>
  <c r="V124" s="1"/>
  <c r="M124"/>
  <c r="R123"/>
  <c r="Q123"/>
  <c r="P123"/>
  <c r="W123" s="1"/>
  <c r="Y123" s="1"/>
  <c r="M123"/>
  <c r="R122"/>
  <c r="Q122"/>
  <c r="P122"/>
  <c r="V122" s="1"/>
  <c r="M122"/>
  <c r="R121"/>
  <c r="Q121"/>
  <c r="P121"/>
  <c r="W121" s="1"/>
  <c r="Y121" s="1"/>
  <c r="M121"/>
  <c r="W120"/>
  <c r="Y120" s="1"/>
  <c r="R120"/>
  <c r="Q120"/>
  <c r="P120"/>
  <c r="M120"/>
  <c r="R119"/>
  <c r="Q119"/>
  <c r="V119" s="1"/>
  <c r="P119"/>
  <c r="W119" s="1"/>
  <c r="Y119" s="1"/>
  <c r="M119"/>
  <c r="R118"/>
  <c r="Q118"/>
  <c r="P118"/>
  <c r="M118"/>
  <c r="R117"/>
  <c r="Q117"/>
  <c r="V117" s="1"/>
  <c r="P117"/>
  <c r="W117" s="1"/>
  <c r="Y117" s="1"/>
  <c r="M117"/>
  <c r="R116"/>
  <c r="Q116"/>
  <c r="P116"/>
  <c r="M116"/>
  <c r="R115"/>
  <c r="Q115"/>
  <c r="P115"/>
  <c r="W115" s="1"/>
  <c r="Y115" s="1"/>
  <c r="M115"/>
  <c r="R114"/>
  <c r="Q114"/>
  <c r="P114"/>
  <c r="M114"/>
  <c r="R113"/>
  <c r="Q113"/>
  <c r="P113"/>
  <c r="W113" s="1"/>
  <c r="Y113" s="1"/>
  <c r="M113"/>
  <c r="R112"/>
  <c r="Q112"/>
  <c r="P112"/>
  <c r="W112" s="1"/>
  <c r="Y112" s="1"/>
  <c r="M112"/>
  <c r="R111"/>
  <c r="Q111"/>
  <c r="P111"/>
  <c r="W111" s="1"/>
  <c r="Y111" s="1"/>
  <c r="M111"/>
  <c r="R110"/>
  <c r="Q110"/>
  <c r="P110"/>
  <c r="M110"/>
  <c r="R109"/>
  <c r="Q109"/>
  <c r="P109"/>
  <c r="W109" s="1"/>
  <c r="Y109" s="1"/>
  <c r="M109"/>
  <c r="R108"/>
  <c r="Q108"/>
  <c r="P108"/>
  <c r="M108"/>
  <c r="R107"/>
  <c r="Q107"/>
  <c r="P107"/>
  <c r="W107" s="1"/>
  <c r="Y107" s="1"/>
  <c r="M107"/>
  <c r="R106"/>
  <c r="Q106"/>
  <c r="P106"/>
  <c r="M106"/>
  <c r="R105"/>
  <c r="Q105"/>
  <c r="P105"/>
  <c r="W105" s="1"/>
  <c r="Y105" s="1"/>
  <c r="M105"/>
  <c r="R104"/>
  <c r="Q104"/>
  <c r="P104"/>
  <c r="W104" s="1"/>
  <c r="Y104" s="1"/>
  <c r="M104"/>
  <c r="R103"/>
  <c r="Q103"/>
  <c r="P103"/>
  <c r="W103" s="1"/>
  <c r="Y103" s="1"/>
  <c r="M103"/>
  <c r="R102"/>
  <c r="Q102"/>
  <c r="P102"/>
  <c r="M102"/>
  <c r="R101"/>
  <c r="Q101"/>
  <c r="P101"/>
  <c r="W101" s="1"/>
  <c r="Y101" s="1"/>
  <c r="M101"/>
  <c r="R100"/>
  <c r="Q100"/>
  <c r="P100"/>
  <c r="M100"/>
  <c r="R99"/>
  <c r="Q99"/>
  <c r="P99"/>
  <c r="W99" s="1"/>
  <c r="Y99" s="1"/>
  <c r="M99"/>
  <c r="R98"/>
  <c r="Q98"/>
  <c r="P98"/>
  <c r="M98"/>
  <c r="R97"/>
  <c r="Q97"/>
  <c r="P97"/>
  <c r="W97" s="1"/>
  <c r="Y97" s="1"/>
  <c r="M97"/>
  <c r="R96"/>
  <c r="Q96"/>
  <c r="P96"/>
  <c r="M96"/>
  <c r="R95"/>
  <c r="Q95"/>
  <c r="P95"/>
  <c r="W95" s="1"/>
  <c r="Y95" s="1"/>
  <c r="M95"/>
  <c r="R94"/>
  <c r="Q94"/>
  <c r="P94"/>
  <c r="M94"/>
  <c r="R93"/>
  <c r="Q93"/>
  <c r="P93"/>
  <c r="W93" s="1"/>
  <c r="Y93" s="1"/>
  <c r="M93"/>
  <c r="R92"/>
  <c r="Q92"/>
  <c r="P92"/>
  <c r="M92"/>
  <c r="R91"/>
  <c r="Q91"/>
  <c r="P91"/>
  <c r="W91" s="1"/>
  <c r="Y91" s="1"/>
  <c r="M91"/>
  <c r="R90"/>
  <c r="Q90"/>
  <c r="P90"/>
  <c r="M90"/>
  <c r="AK89"/>
  <c r="S89"/>
  <c r="R89"/>
  <c r="Q89"/>
  <c r="P89"/>
  <c r="W89" s="1"/>
  <c r="Y89" s="1"/>
  <c r="M89"/>
  <c r="AK88"/>
  <c r="S88"/>
  <c r="R88"/>
  <c r="Q88"/>
  <c r="P88"/>
  <c r="W88" s="1"/>
  <c r="Y88" s="1"/>
  <c r="M88"/>
  <c r="AK87"/>
  <c r="S87"/>
  <c r="R87"/>
  <c r="Q87"/>
  <c r="P87"/>
  <c r="W87" s="1"/>
  <c r="Y87" s="1"/>
  <c r="M87"/>
  <c r="AK86"/>
  <c r="S86"/>
  <c r="R86"/>
  <c r="Q86"/>
  <c r="P86"/>
  <c r="W86" s="1"/>
  <c r="Y86" s="1"/>
  <c r="M86"/>
  <c r="AK85"/>
  <c r="S85"/>
  <c r="R85"/>
  <c r="Q85"/>
  <c r="P85"/>
  <c r="W85" s="1"/>
  <c r="Y85" s="1"/>
  <c r="M85"/>
  <c r="AK84"/>
  <c r="S84"/>
  <c r="R84"/>
  <c r="Q84"/>
  <c r="P84"/>
  <c r="W84" s="1"/>
  <c r="Y84" s="1"/>
  <c r="M84"/>
  <c r="AK83"/>
  <c r="S83"/>
  <c r="R83"/>
  <c r="Q83"/>
  <c r="P83"/>
  <c r="W83" s="1"/>
  <c r="Y83" s="1"/>
  <c r="M83"/>
  <c r="AK82"/>
  <c r="S82"/>
  <c r="Q82"/>
  <c r="P82"/>
  <c r="W82" s="1"/>
  <c r="Y82" s="1"/>
  <c r="M82"/>
  <c r="AK81"/>
  <c r="S81"/>
  <c r="Q81"/>
  <c r="P81"/>
  <c r="W81" s="1"/>
  <c r="Y81" s="1"/>
  <c r="M81"/>
  <c r="AK80"/>
  <c r="S80"/>
  <c r="R80"/>
  <c r="Q80"/>
  <c r="P80"/>
  <c r="W80" s="1"/>
  <c r="Y80" s="1"/>
  <c r="M80"/>
  <c r="AK79"/>
  <c r="S79"/>
  <c r="R79"/>
  <c r="Q79"/>
  <c r="P79"/>
  <c r="W79" s="1"/>
  <c r="Y79" s="1"/>
  <c r="M79"/>
  <c r="AK78"/>
  <c r="S78"/>
  <c r="R78"/>
  <c r="Q78"/>
  <c r="P78"/>
  <c r="W78" s="1"/>
  <c r="Y78" s="1"/>
  <c r="M78"/>
  <c r="AK77"/>
  <c r="S77"/>
  <c r="R77"/>
  <c r="Q77"/>
  <c r="P77"/>
  <c r="W77" s="1"/>
  <c r="Y77" s="1"/>
  <c r="M77"/>
  <c r="AK76"/>
  <c r="S76"/>
  <c r="R76"/>
  <c r="Q76"/>
  <c r="P76"/>
  <c r="W76" s="1"/>
  <c r="Y76" s="1"/>
  <c r="M76"/>
  <c r="AK75"/>
  <c r="S75"/>
  <c r="R75"/>
  <c r="Q75"/>
  <c r="P75"/>
  <c r="W75" s="1"/>
  <c r="Y75" s="1"/>
  <c r="M75"/>
  <c r="AK74"/>
  <c r="S74"/>
  <c r="R74"/>
  <c r="Q74"/>
  <c r="P74"/>
  <c r="W74" s="1"/>
  <c r="Y74" s="1"/>
  <c r="M74"/>
  <c r="AK73"/>
  <c r="S73"/>
  <c r="Q73"/>
  <c r="P73"/>
  <c r="W73" s="1"/>
  <c r="Y73" s="1"/>
  <c r="M73"/>
  <c r="AK72"/>
  <c r="S72"/>
  <c r="Q72"/>
  <c r="P72"/>
  <c r="W72" s="1"/>
  <c r="Y72" s="1"/>
  <c r="M72"/>
  <c r="AK71"/>
  <c r="S71"/>
  <c r="R71"/>
  <c r="Q71"/>
  <c r="P71"/>
  <c r="W71" s="1"/>
  <c r="Y71" s="1"/>
  <c r="M71"/>
  <c r="AK70"/>
  <c r="S70"/>
  <c r="R70"/>
  <c r="Q70"/>
  <c r="P70"/>
  <c r="W70" s="1"/>
  <c r="Y70" s="1"/>
  <c r="M70"/>
  <c r="AK69"/>
  <c r="S69"/>
  <c r="R69"/>
  <c r="Q69"/>
  <c r="P69"/>
  <c r="W69" s="1"/>
  <c r="Y69" s="1"/>
  <c r="M69"/>
  <c r="AK68"/>
  <c r="S68"/>
  <c r="R68"/>
  <c r="Q68"/>
  <c r="P68"/>
  <c r="W68" s="1"/>
  <c r="Y68" s="1"/>
  <c r="M68"/>
  <c r="AK67"/>
  <c r="S67"/>
  <c r="R67"/>
  <c r="Q67"/>
  <c r="P67"/>
  <c r="W67" s="1"/>
  <c r="Y67" s="1"/>
  <c r="M67"/>
  <c r="AK66"/>
  <c r="S66"/>
  <c r="R66"/>
  <c r="Q66"/>
  <c r="P66"/>
  <c r="W66" s="1"/>
  <c r="Y66" s="1"/>
  <c r="M66"/>
  <c r="AK65"/>
  <c r="S65"/>
  <c r="R65"/>
  <c r="Q65"/>
  <c r="P65"/>
  <c r="W65" s="1"/>
  <c r="Y65" s="1"/>
  <c r="M65"/>
  <c r="AK64"/>
  <c r="S64"/>
  <c r="R64"/>
  <c r="Q64"/>
  <c r="P64"/>
  <c r="W64" s="1"/>
  <c r="Y64" s="1"/>
  <c r="M64"/>
  <c r="AK63"/>
  <c r="S63"/>
  <c r="R63"/>
  <c r="Q63"/>
  <c r="P63"/>
  <c r="W63" s="1"/>
  <c r="Y63" s="1"/>
  <c r="M63"/>
  <c r="AK62"/>
  <c r="S62"/>
  <c r="R62"/>
  <c r="Q62"/>
  <c r="P62"/>
  <c r="W62" s="1"/>
  <c r="Y62" s="1"/>
  <c r="M62"/>
  <c r="AK61"/>
  <c r="S61"/>
  <c r="R61"/>
  <c r="Q61"/>
  <c r="P61"/>
  <c r="W61" s="1"/>
  <c r="Y61" s="1"/>
  <c r="M61"/>
  <c r="AK60"/>
  <c r="S60"/>
  <c r="R60"/>
  <c r="Q60"/>
  <c r="P60"/>
  <c r="W60" s="1"/>
  <c r="Y60" s="1"/>
  <c r="M60"/>
  <c r="T59"/>
  <c r="S59"/>
  <c r="R59"/>
  <c r="Q59"/>
  <c r="P59"/>
  <c r="W59" s="1"/>
  <c r="Y59" s="1"/>
  <c r="M59"/>
  <c r="T58"/>
  <c r="S58"/>
  <c r="R58"/>
  <c r="Q58"/>
  <c r="P58"/>
  <c r="W58" s="1"/>
  <c r="Y58" s="1"/>
  <c r="M58"/>
  <c r="T57"/>
  <c r="S57"/>
  <c r="R57"/>
  <c r="Q57"/>
  <c r="P57"/>
  <c r="W57" s="1"/>
  <c r="Y57" s="1"/>
  <c r="M57"/>
  <c r="T56"/>
  <c r="S56"/>
  <c r="R56"/>
  <c r="Q56"/>
  <c r="P56"/>
  <c r="W56" s="1"/>
  <c r="Y56" s="1"/>
  <c r="M56"/>
  <c r="T55"/>
  <c r="S55"/>
  <c r="R55"/>
  <c r="Q55"/>
  <c r="P55"/>
  <c r="W55" s="1"/>
  <c r="Y55" s="1"/>
  <c r="M55"/>
  <c r="T54"/>
  <c r="S54"/>
  <c r="R54"/>
  <c r="Q54"/>
  <c r="P54"/>
  <c r="W54" s="1"/>
  <c r="Y54" s="1"/>
  <c r="M54"/>
  <c r="T53"/>
  <c r="S53"/>
  <c r="R53"/>
  <c r="Q53"/>
  <c r="P53"/>
  <c r="W53" s="1"/>
  <c r="Y53" s="1"/>
  <c r="M53"/>
  <c r="T52"/>
  <c r="S52"/>
  <c r="R52"/>
  <c r="Q52"/>
  <c r="P52"/>
  <c r="W52" s="1"/>
  <c r="Y52" s="1"/>
  <c r="M52"/>
  <c r="T51"/>
  <c r="S51"/>
  <c r="R51"/>
  <c r="Q51"/>
  <c r="P51"/>
  <c r="W51" s="1"/>
  <c r="Y51" s="1"/>
  <c r="M51"/>
  <c r="T50"/>
  <c r="S50"/>
  <c r="R50"/>
  <c r="Q50"/>
  <c r="P50"/>
  <c r="W50" s="1"/>
  <c r="Y50" s="1"/>
  <c r="M50"/>
  <c r="T49"/>
  <c r="S49"/>
  <c r="R49"/>
  <c r="Q49"/>
  <c r="P49"/>
  <c r="W49" s="1"/>
  <c r="Y49" s="1"/>
  <c r="M49"/>
  <c r="T48"/>
  <c r="S48"/>
  <c r="R48"/>
  <c r="Q48"/>
  <c r="P48"/>
  <c r="W48" s="1"/>
  <c r="Y48" s="1"/>
  <c r="M48"/>
  <c r="T47"/>
  <c r="S47"/>
  <c r="R47"/>
  <c r="Q47"/>
  <c r="P47"/>
  <c r="W47" s="1"/>
  <c r="Y47" s="1"/>
  <c r="M47"/>
  <c r="T46"/>
  <c r="S46"/>
  <c r="R46"/>
  <c r="Q46"/>
  <c r="P46"/>
  <c r="W46" s="1"/>
  <c r="Y46" s="1"/>
  <c r="M46"/>
  <c r="T45"/>
  <c r="S45"/>
  <c r="R45"/>
  <c r="Q45"/>
  <c r="P45"/>
  <c r="W45" s="1"/>
  <c r="Y45" s="1"/>
  <c r="M45"/>
  <c r="AK44"/>
  <c r="S44"/>
  <c r="R44"/>
  <c r="Q44"/>
  <c r="P44"/>
  <c r="W44" s="1"/>
  <c r="Y44" s="1"/>
  <c r="M44"/>
  <c r="AK43"/>
  <c r="S43"/>
  <c r="R43"/>
  <c r="Q43"/>
  <c r="P43"/>
  <c r="W43" s="1"/>
  <c r="Y43" s="1"/>
  <c r="M43"/>
  <c r="AK42"/>
  <c r="S42"/>
  <c r="R42"/>
  <c r="Q42"/>
  <c r="P42"/>
  <c r="W42" s="1"/>
  <c r="Y42" s="1"/>
  <c r="M42"/>
  <c r="AK41"/>
  <c r="S41"/>
  <c r="R41"/>
  <c r="Q41"/>
  <c r="P41"/>
  <c r="W41" s="1"/>
  <c r="Y41" s="1"/>
  <c r="M41"/>
  <c r="AK40"/>
  <c r="S40"/>
  <c r="R40"/>
  <c r="Q40"/>
  <c r="P40"/>
  <c r="W40" s="1"/>
  <c r="Y40" s="1"/>
  <c r="M40"/>
  <c r="AK39"/>
  <c r="S39"/>
  <c r="R39"/>
  <c r="Q39"/>
  <c r="P39"/>
  <c r="W39" s="1"/>
  <c r="Y39" s="1"/>
  <c r="M39"/>
  <c r="AK38"/>
  <c r="S38"/>
  <c r="R38"/>
  <c r="Q38"/>
  <c r="P38"/>
  <c r="W38" s="1"/>
  <c r="Y38" s="1"/>
  <c r="M38"/>
  <c r="AK37"/>
  <c r="S37"/>
  <c r="R37"/>
  <c r="Q37"/>
  <c r="P37"/>
  <c r="W37" s="1"/>
  <c r="Y37" s="1"/>
  <c r="M37"/>
  <c r="AK36"/>
  <c r="S36"/>
  <c r="R36"/>
  <c r="Q36"/>
  <c r="P36"/>
  <c r="W36" s="1"/>
  <c r="Y36" s="1"/>
  <c r="M36"/>
  <c r="AK35"/>
  <c r="S35"/>
  <c r="R35"/>
  <c r="Q35"/>
  <c r="P35"/>
  <c r="W35" s="1"/>
  <c r="Y35" s="1"/>
  <c r="M35"/>
  <c r="T34"/>
  <c r="S34"/>
  <c r="R34"/>
  <c r="Q34"/>
  <c r="P34"/>
  <c r="W34" s="1"/>
  <c r="Y34" s="1"/>
  <c r="M34"/>
  <c r="T33"/>
  <c r="S33"/>
  <c r="R33"/>
  <c r="Q33"/>
  <c r="P33"/>
  <c r="W33" s="1"/>
  <c r="Y33" s="1"/>
  <c r="M33"/>
  <c r="AK32"/>
  <c r="S32"/>
  <c r="R32"/>
  <c r="Q32"/>
  <c r="P32"/>
  <c r="W32" s="1"/>
  <c r="Y32" s="1"/>
  <c r="M32"/>
  <c r="AK31"/>
  <c r="S31"/>
  <c r="R31"/>
  <c r="Q31"/>
  <c r="P31"/>
  <c r="W31" s="1"/>
  <c r="Y31" s="1"/>
  <c r="M31"/>
  <c r="AK30"/>
  <c r="S30"/>
  <c r="R30"/>
  <c r="Q30"/>
  <c r="P30"/>
  <c r="M30"/>
  <c r="AK29"/>
  <c r="S29"/>
  <c r="R29"/>
  <c r="Q29"/>
  <c r="P29"/>
  <c r="W29" s="1"/>
  <c r="Y29" s="1"/>
  <c r="M29"/>
  <c r="AK28"/>
  <c r="S28"/>
  <c r="R28"/>
  <c r="Q28"/>
  <c r="P28"/>
  <c r="W28" s="1"/>
  <c r="Y28" s="1"/>
  <c r="M28"/>
  <c r="AK27"/>
  <c r="S27"/>
  <c r="R27"/>
  <c r="Q27"/>
  <c r="P27"/>
  <c r="W27" s="1"/>
  <c r="Y27" s="1"/>
  <c r="M27"/>
  <c r="AK26"/>
  <c r="S26"/>
  <c r="R26"/>
  <c r="Q26"/>
  <c r="P26"/>
  <c r="W26" s="1"/>
  <c r="Y26" s="1"/>
  <c r="M26"/>
  <c r="AK25"/>
  <c r="S25"/>
  <c r="R25"/>
  <c r="Q25"/>
  <c r="P25"/>
  <c r="W25" s="1"/>
  <c r="Y25" s="1"/>
  <c r="M25"/>
  <c r="AK24"/>
  <c r="S24"/>
  <c r="R24"/>
  <c r="Q24"/>
  <c r="P24"/>
  <c r="W24" s="1"/>
  <c r="Y24" s="1"/>
  <c r="M24"/>
  <c r="AK23"/>
  <c r="S23"/>
  <c r="R23"/>
  <c r="Q23"/>
  <c r="P23"/>
  <c r="W23" s="1"/>
  <c r="Y23" s="1"/>
  <c r="M23"/>
  <c r="AK22"/>
  <c r="S22"/>
  <c r="R22"/>
  <c r="Q22"/>
  <c r="P22"/>
  <c r="W22" s="1"/>
  <c r="Y22" s="1"/>
  <c r="M22"/>
  <c r="AK21"/>
  <c r="S21"/>
  <c r="R21"/>
  <c r="Q21"/>
  <c r="P21"/>
  <c r="W21" s="1"/>
  <c r="Y21" s="1"/>
  <c r="M21"/>
  <c r="AK20"/>
  <c r="S20"/>
  <c r="R20"/>
  <c r="Q20"/>
  <c r="P20"/>
  <c r="W20" s="1"/>
  <c r="Y20" s="1"/>
  <c r="M20"/>
  <c r="AK19"/>
  <c r="S19"/>
  <c r="R19"/>
  <c r="Q19"/>
  <c r="P19"/>
  <c r="W19" s="1"/>
  <c r="Y19" s="1"/>
  <c r="M19"/>
  <c r="AK18"/>
  <c r="S18"/>
  <c r="R18"/>
  <c r="Q18"/>
  <c r="P18"/>
  <c r="W18" s="1"/>
  <c r="Y18" s="1"/>
  <c r="M18"/>
  <c r="AK17"/>
  <c r="S17"/>
  <c r="R17"/>
  <c r="Q17"/>
  <c r="P17"/>
  <c r="W17" s="1"/>
  <c r="Y17" s="1"/>
  <c r="M17"/>
  <c r="T16"/>
  <c r="S16"/>
  <c r="R16"/>
  <c r="Q16"/>
  <c r="P16"/>
  <c r="W16" s="1"/>
  <c r="Y16" s="1"/>
  <c r="M16"/>
  <c r="T15"/>
  <c r="S15"/>
  <c r="R15"/>
  <c r="Q15"/>
  <c r="P15"/>
  <c r="W15" s="1"/>
  <c r="Y15" s="1"/>
  <c r="M15"/>
  <c r="T14"/>
  <c r="S14"/>
  <c r="R14"/>
  <c r="Q14"/>
  <c r="P14"/>
  <c r="W14" s="1"/>
  <c r="Y14" s="1"/>
  <c r="M14"/>
  <c r="T13"/>
  <c r="S13"/>
  <c r="R13"/>
  <c r="Q13"/>
  <c r="P13"/>
  <c r="W13" s="1"/>
  <c r="Y13" s="1"/>
  <c r="M13"/>
  <c r="T12"/>
  <c r="S12"/>
  <c r="R12"/>
  <c r="Q12"/>
  <c r="P12"/>
  <c r="W12" s="1"/>
  <c r="Y12" s="1"/>
  <c r="M12"/>
  <c r="AK11"/>
  <c r="T11"/>
  <c r="S11"/>
  <c r="R11"/>
  <c r="Q11"/>
  <c r="P11"/>
  <c r="W11" s="1"/>
  <c r="Y11" s="1"/>
  <c r="M11"/>
  <c r="AK10"/>
  <c r="T10"/>
  <c r="S10"/>
  <c r="R10"/>
  <c r="Q10"/>
  <c r="P10"/>
  <c r="W10" s="1"/>
  <c r="Y10" s="1"/>
  <c r="M10"/>
  <c r="N9"/>
  <c r="O9"/>
  <c r="U9"/>
  <c r="AA9"/>
  <c r="AB9"/>
  <c r="AC9"/>
  <c r="AK8"/>
  <c r="T8"/>
  <c r="S8"/>
  <c r="R8"/>
  <c r="Q8"/>
  <c r="P8"/>
  <c r="W8" s="1"/>
  <c r="Y8" s="1"/>
  <c r="M8"/>
  <c r="AL8" s="1"/>
  <c r="AK7"/>
  <c r="T7"/>
  <c r="S7"/>
  <c r="R7"/>
  <c r="Q7"/>
  <c r="P7"/>
  <c r="W7" s="1"/>
  <c r="Y7" s="1"/>
  <c r="M7"/>
  <c r="AL7" s="1"/>
  <c r="AK6"/>
  <c r="T6"/>
  <c r="S6"/>
  <c r="R6"/>
  <c r="Q6"/>
  <c r="P6"/>
  <c r="W6" s="1"/>
  <c r="Y6" s="1"/>
  <c r="M6"/>
  <c r="AL6" s="1"/>
  <c r="AK5"/>
  <c r="Z5"/>
  <c r="T5"/>
  <c r="S5"/>
  <c r="R5"/>
  <c r="Q5"/>
  <c r="P5"/>
  <c r="W5" s="1"/>
  <c r="Y5" s="1"/>
  <c r="M5"/>
  <c r="AL5" s="1"/>
  <c r="T82" l="1"/>
  <c r="V91"/>
  <c r="V93"/>
  <c r="V95"/>
  <c r="V97"/>
  <c r="V99"/>
  <c r="V101"/>
  <c r="V103"/>
  <c r="V106"/>
  <c r="V108"/>
  <c r="V133"/>
  <c r="X133" s="1"/>
  <c r="Z133" s="1"/>
  <c r="V135"/>
  <c r="V138"/>
  <c r="V143"/>
  <c r="V168"/>
  <c r="X168" s="1"/>
  <c r="Z168" s="1"/>
  <c r="V170"/>
  <c r="V174"/>
  <c r="V199"/>
  <c r="V201"/>
  <c r="V206"/>
  <c r="V231"/>
  <c r="V233"/>
  <c r="V234"/>
  <c r="V239"/>
  <c r="AD5"/>
  <c r="R9"/>
  <c r="T9"/>
  <c r="Q9"/>
  <c r="S9"/>
  <c r="V109"/>
  <c r="V111"/>
  <c r="X111" s="1"/>
  <c r="Z111" s="1"/>
  <c r="AD111" s="1"/>
  <c r="AE111" s="1"/>
  <c r="V114"/>
  <c r="V116"/>
  <c r="X116" s="1"/>
  <c r="Z116" s="1"/>
  <c r="V125"/>
  <c r="V127"/>
  <c r="X127" s="1"/>
  <c r="Z127" s="1"/>
  <c r="AD127" s="1"/>
  <c r="AE127" s="1"/>
  <c r="V130"/>
  <c r="V132"/>
  <c r="X132" s="1"/>
  <c r="Z132" s="1"/>
  <c r="V144"/>
  <c r="X144" s="1"/>
  <c r="Z144" s="1"/>
  <c r="V146"/>
  <c r="V151"/>
  <c r="V160"/>
  <c r="X160" s="1"/>
  <c r="Z160" s="1"/>
  <c r="V162"/>
  <c r="V167"/>
  <c r="V175"/>
  <c r="V177"/>
  <c r="V182"/>
  <c r="V191"/>
  <c r="V193"/>
  <c r="V198"/>
  <c r="V207"/>
  <c r="V209"/>
  <c r="V214"/>
  <c r="V223"/>
  <c r="V225"/>
  <c r="V230"/>
  <c r="V240"/>
  <c r="V242"/>
  <c r="X242" s="1"/>
  <c r="Z242" s="1"/>
  <c r="AD242" s="1"/>
  <c r="AE242" s="1"/>
  <c r="V247"/>
  <c r="V90"/>
  <c r="V92"/>
  <c r="V94"/>
  <c r="V96"/>
  <c r="V98"/>
  <c r="V100"/>
  <c r="V102"/>
  <c r="V104"/>
  <c r="V105"/>
  <c r="X105" s="1"/>
  <c r="Z105" s="1"/>
  <c r="AD105" s="1"/>
  <c r="AE105" s="1"/>
  <c r="V107"/>
  <c r="W108"/>
  <c r="Y108" s="1"/>
  <c r="V110"/>
  <c r="V112"/>
  <c r="V113"/>
  <c r="V115"/>
  <c r="W116"/>
  <c r="Y116" s="1"/>
  <c r="V118"/>
  <c r="X118" s="1"/>
  <c r="Z118" s="1"/>
  <c r="V120"/>
  <c r="V121"/>
  <c r="X121" s="1"/>
  <c r="Z121" s="1"/>
  <c r="AD121" s="1"/>
  <c r="AE121" s="1"/>
  <c r="V123"/>
  <c r="W124"/>
  <c r="Y124" s="1"/>
  <c r="V126"/>
  <c r="V128"/>
  <c r="V129"/>
  <c r="V131"/>
  <c r="W132"/>
  <c r="Y132" s="1"/>
  <c r="V136"/>
  <c r="V139"/>
  <c r="V140"/>
  <c r="V142"/>
  <c r="W143"/>
  <c r="Y143" s="1"/>
  <c r="V147"/>
  <c r="V148"/>
  <c r="V150"/>
  <c r="W151"/>
  <c r="Y151" s="1"/>
  <c r="V155"/>
  <c r="V156"/>
  <c r="V158"/>
  <c r="W159"/>
  <c r="Y159" s="1"/>
  <c r="V163"/>
  <c r="V164"/>
  <c r="V166"/>
  <c r="W167"/>
  <c r="Y167" s="1"/>
  <c r="V171"/>
  <c r="X171" s="1"/>
  <c r="Z171" s="1"/>
  <c r="V173"/>
  <c r="X173" s="1"/>
  <c r="Z173" s="1"/>
  <c r="AD173" s="1"/>
  <c r="AE173" s="1"/>
  <c r="W174"/>
  <c r="Y174" s="1"/>
  <c r="V178"/>
  <c r="V179"/>
  <c r="X179" s="1"/>
  <c r="Z179" s="1"/>
  <c r="V181"/>
  <c r="W182"/>
  <c r="Y182" s="1"/>
  <c r="V186"/>
  <c r="V187"/>
  <c r="X187" s="1"/>
  <c r="Z187" s="1"/>
  <c r="V189"/>
  <c r="X189" s="1"/>
  <c r="Z189" s="1"/>
  <c r="AD189" s="1"/>
  <c r="AE189" s="1"/>
  <c r="W190"/>
  <c r="Y190" s="1"/>
  <c r="V194"/>
  <c r="V195"/>
  <c r="X195" s="1"/>
  <c r="Z195" s="1"/>
  <c r="V197"/>
  <c r="W198"/>
  <c r="Y198" s="1"/>
  <c r="V202"/>
  <c r="X202" s="1"/>
  <c r="Z202" s="1"/>
  <c r="AD202" s="1"/>
  <c r="AE202" s="1"/>
  <c r="V203"/>
  <c r="X203" s="1"/>
  <c r="Z203" s="1"/>
  <c r="V205"/>
  <c r="X205" s="1"/>
  <c r="Z205" s="1"/>
  <c r="AD205" s="1"/>
  <c r="AE205" s="1"/>
  <c r="W206"/>
  <c r="Y206" s="1"/>
  <c r="V210"/>
  <c r="X210" s="1"/>
  <c r="Z210" s="1"/>
  <c r="AD210" s="1"/>
  <c r="AE210" s="1"/>
  <c r="V211"/>
  <c r="X211" s="1"/>
  <c r="Z211" s="1"/>
  <c r="V213"/>
  <c r="W214"/>
  <c r="Y214" s="1"/>
  <c r="V218"/>
  <c r="X218" s="1"/>
  <c r="Z218" s="1"/>
  <c r="AD218" s="1"/>
  <c r="AE218" s="1"/>
  <c r="V219"/>
  <c r="X219" s="1"/>
  <c r="Z219" s="1"/>
  <c r="V221"/>
  <c r="X221" s="1"/>
  <c r="Z221" s="1"/>
  <c r="AD221" s="1"/>
  <c r="AE221" s="1"/>
  <c r="W222"/>
  <c r="Y222" s="1"/>
  <c r="V226"/>
  <c r="X226" s="1"/>
  <c r="Z226" s="1"/>
  <c r="AD226" s="1"/>
  <c r="AE226" s="1"/>
  <c r="V227"/>
  <c r="X227" s="1"/>
  <c r="Z227" s="1"/>
  <c r="V229"/>
  <c r="W230"/>
  <c r="Y230" s="1"/>
  <c r="V235"/>
  <c r="V236"/>
  <c r="X236" s="1"/>
  <c r="Z236" s="1"/>
  <c r="V238"/>
  <c r="X238" s="1"/>
  <c r="Z238" s="1"/>
  <c r="AD238" s="1"/>
  <c r="AE238" s="1"/>
  <c r="W239"/>
  <c r="Y239" s="1"/>
  <c r="V243"/>
  <c r="X243" s="1"/>
  <c r="Z243" s="1"/>
  <c r="AD243" s="1"/>
  <c r="AE243" s="1"/>
  <c r="V244"/>
  <c r="X244" s="1"/>
  <c r="Z244" s="1"/>
  <c r="V246"/>
  <c r="W247"/>
  <c r="Y247" s="1"/>
  <c r="V251"/>
  <c r="X251" s="1"/>
  <c r="Z251" s="1"/>
  <c r="AD251" s="1"/>
  <c r="AE251" s="1"/>
  <c r="V252"/>
  <c r="X252" s="1"/>
  <c r="Z252" s="1"/>
  <c r="V254"/>
  <c r="X254" s="1"/>
  <c r="Z254" s="1"/>
  <c r="AD254" s="1"/>
  <c r="AE254" s="1"/>
  <c r="V256"/>
  <c r="V258"/>
  <c r="X258" s="1"/>
  <c r="Z258" s="1"/>
  <c r="AD258" s="1"/>
  <c r="AE258" s="1"/>
  <c r="V260"/>
  <c r="V262"/>
  <c r="X262" s="1"/>
  <c r="Z262" s="1"/>
  <c r="AD262" s="1"/>
  <c r="AE262" s="1"/>
  <c r="V264"/>
  <c r="V266"/>
  <c r="X266" s="1"/>
  <c r="Z266" s="1"/>
  <c r="AD266" s="1"/>
  <c r="AE266" s="1"/>
  <c r="AE136"/>
  <c r="AD291"/>
  <c r="V293"/>
  <c r="X293" s="1"/>
  <c r="Z293" s="1"/>
  <c r="AD293" s="1"/>
  <c r="AE293" s="1"/>
  <c r="V295"/>
  <c r="V297"/>
  <c r="V299"/>
  <c r="V301"/>
  <c r="X301" s="1"/>
  <c r="Z301" s="1"/>
  <c r="AD301" s="1"/>
  <c r="AE301" s="1"/>
  <c r="V303"/>
  <c r="V305"/>
  <c r="X91"/>
  <c r="Z91" s="1"/>
  <c r="AD91" s="1"/>
  <c r="AE91" s="1"/>
  <c r="X93"/>
  <c r="Z93" s="1"/>
  <c r="AD93" s="1"/>
  <c r="AE93" s="1"/>
  <c r="X95"/>
  <c r="Z95" s="1"/>
  <c r="AD95" s="1"/>
  <c r="AE95" s="1"/>
  <c r="X97"/>
  <c r="Z97" s="1"/>
  <c r="X99"/>
  <c r="Z99" s="1"/>
  <c r="AD99" s="1"/>
  <c r="AE99" s="1"/>
  <c r="X101"/>
  <c r="Z101" s="1"/>
  <c r="AD101" s="1"/>
  <c r="AE101" s="1"/>
  <c r="X103"/>
  <c r="Z103" s="1"/>
  <c r="AD103" s="1"/>
  <c r="AE103" s="1"/>
  <c r="X109"/>
  <c r="Z109" s="1"/>
  <c r="X117"/>
  <c r="Z117" s="1"/>
  <c r="AD117" s="1"/>
  <c r="AE117" s="1"/>
  <c r="X119"/>
  <c r="Z119" s="1"/>
  <c r="X125"/>
  <c r="Z125" s="1"/>
  <c r="X135"/>
  <c r="Z135" s="1"/>
  <c r="AD135" s="1"/>
  <c r="AE135" s="1"/>
  <c r="X138"/>
  <c r="Z138" s="1"/>
  <c r="X146"/>
  <c r="Z146" s="1"/>
  <c r="X154"/>
  <c r="Z154" s="1"/>
  <c r="X162"/>
  <c r="Z162" s="1"/>
  <c r="X170"/>
  <c r="Z170" s="1"/>
  <c r="X177"/>
  <c r="Z177" s="1"/>
  <c r="X185"/>
  <c r="Z185" s="1"/>
  <c r="X193"/>
  <c r="Z193" s="1"/>
  <c r="X201"/>
  <c r="Z201" s="1"/>
  <c r="X209"/>
  <c r="Z209" s="1"/>
  <c r="X217"/>
  <c r="Z217" s="1"/>
  <c r="X225"/>
  <c r="Z225" s="1"/>
  <c r="X233"/>
  <c r="Z233" s="1"/>
  <c r="X90"/>
  <c r="Z90" s="1"/>
  <c r="X92"/>
  <c r="Z92" s="1"/>
  <c r="X94"/>
  <c r="Z94" s="1"/>
  <c r="X96"/>
  <c r="Z96" s="1"/>
  <c r="X98"/>
  <c r="Z98" s="1"/>
  <c r="X100"/>
  <c r="Z100" s="1"/>
  <c r="X102"/>
  <c r="Z102" s="1"/>
  <c r="X107"/>
  <c r="Z107" s="1"/>
  <c r="X113"/>
  <c r="Z113" s="1"/>
  <c r="AD113" s="1"/>
  <c r="AE113" s="1"/>
  <c r="X115"/>
  <c r="Z115" s="1"/>
  <c r="X123"/>
  <c r="Z123" s="1"/>
  <c r="X129"/>
  <c r="Z129" s="1"/>
  <c r="AD129" s="1"/>
  <c r="AE129" s="1"/>
  <c r="X131"/>
  <c r="Z131" s="1"/>
  <c r="X142"/>
  <c r="Z142" s="1"/>
  <c r="X150"/>
  <c r="Z150" s="1"/>
  <c r="AD150" s="1"/>
  <c r="AE150" s="1"/>
  <c r="X158"/>
  <c r="Z158" s="1"/>
  <c r="X166"/>
  <c r="Z166" s="1"/>
  <c r="AD166" s="1"/>
  <c r="AE166" s="1"/>
  <c r="X181"/>
  <c r="Z181" s="1"/>
  <c r="AD181" s="1"/>
  <c r="AE181" s="1"/>
  <c r="X197"/>
  <c r="Z197" s="1"/>
  <c r="AD197" s="1"/>
  <c r="AE197" s="1"/>
  <c r="X213"/>
  <c r="Z213" s="1"/>
  <c r="AD213" s="1"/>
  <c r="AE213" s="1"/>
  <c r="X229"/>
  <c r="Z229" s="1"/>
  <c r="AD229" s="1"/>
  <c r="AE229" s="1"/>
  <c r="X246"/>
  <c r="Z246" s="1"/>
  <c r="AD246" s="1"/>
  <c r="AE246" s="1"/>
  <c r="AD97"/>
  <c r="AE97" s="1"/>
  <c r="X106"/>
  <c r="Z106" s="1"/>
  <c r="X110"/>
  <c r="Z110" s="1"/>
  <c r="X114"/>
  <c r="Z114" s="1"/>
  <c r="X122"/>
  <c r="Z122" s="1"/>
  <c r="X126"/>
  <c r="Z126" s="1"/>
  <c r="X130"/>
  <c r="Z130" s="1"/>
  <c r="V134"/>
  <c r="W134"/>
  <c r="Y134" s="1"/>
  <c r="V137"/>
  <c r="W137"/>
  <c r="Y137" s="1"/>
  <c r="V145"/>
  <c r="W145"/>
  <c r="Y145" s="1"/>
  <c r="V153"/>
  <c r="W153"/>
  <c r="Y153" s="1"/>
  <c r="V161"/>
  <c r="W161"/>
  <c r="Y161" s="1"/>
  <c r="V169"/>
  <c r="W169"/>
  <c r="Y169" s="1"/>
  <c r="V172"/>
  <c r="W172"/>
  <c r="Y172" s="1"/>
  <c r="V180"/>
  <c r="W180"/>
  <c r="Y180" s="1"/>
  <c r="V188"/>
  <c r="W188"/>
  <c r="Y188" s="1"/>
  <c r="V196"/>
  <c r="W196"/>
  <c r="Y196" s="1"/>
  <c r="V204"/>
  <c r="W204"/>
  <c r="Y204" s="1"/>
  <c r="V212"/>
  <c r="W212"/>
  <c r="Y212" s="1"/>
  <c r="V220"/>
  <c r="W220"/>
  <c r="Y220" s="1"/>
  <c r="V228"/>
  <c r="W228"/>
  <c r="Y228" s="1"/>
  <c r="V237"/>
  <c r="W237"/>
  <c r="Y237" s="1"/>
  <c r="V245"/>
  <c r="W245"/>
  <c r="Y245" s="1"/>
  <c r="V253"/>
  <c r="W253"/>
  <c r="Y253" s="1"/>
  <c r="X104"/>
  <c r="Z104" s="1"/>
  <c r="AD104" s="1"/>
  <c r="AE104" s="1"/>
  <c r="X108"/>
  <c r="Z108" s="1"/>
  <c r="X112"/>
  <c r="Z112" s="1"/>
  <c r="AD112" s="1"/>
  <c r="AE112" s="1"/>
  <c r="X120"/>
  <c r="Z120" s="1"/>
  <c r="AD120" s="1"/>
  <c r="AE120" s="1"/>
  <c r="X124"/>
  <c r="Z124" s="1"/>
  <c r="X128"/>
  <c r="Z128" s="1"/>
  <c r="AD128" s="1"/>
  <c r="AE128" s="1"/>
  <c r="V141"/>
  <c r="W141"/>
  <c r="Y141" s="1"/>
  <c r="V149"/>
  <c r="W149"/>
  <c r="Y149" s="1"/>
  <c r="V157"/>
  <c r="W157"/>
  <c r="Y157" s="1"/>
  <c r="V165"/>
  <c r="W165"/>
  <c r="Y165" s="1"/>
  <c r="V176"/>
  <c r="W176"/>
  <c r="Y176" s="1"/>
  <c r="V184"/>
  <c r="W184"/>
  <c r="Y184" s="1"/>
  <c r="V192"/>
  <c r="W192"/>
  <c r="Y192" s="1"/>
  <c r="V200"/>
  <c r="W200"/>
  <c r="Y200" s="1"/>
  <c r="V208"/>
  <c r="W208"/>
  <c r="Y208" s="1"/>
  <c r="V216"/>
  <c r="W216"/>
  <c r="Y216" s="1"/>
  <c r="V224"/>
  <c r="W224"/>
  <c r="Y224" s="1"/>
  <c r="V232"/>
  <c r="W232"/>
  <c r="Y232" s="1"/>
  <c r="X234"/>
  <c r="Z234" s="1"/>
  <c r="X250"/>
  <c r="Z250" s="1"/>
  <c r="W90"/>
  <c r="Y90" s="1"/>
  <c r="W92"/>
  <c r="Y92" s="1"/>
  <c r="W94"/>
  <c r="Y94" s="1"/>
  <c r="W96"/>
  <c r="Y96" s="1"/>
  <c r="W98"/>
  <c r="Y98" s="1"/>
  <c r="W100"/>
  <c r="Y100" s="1"/>
  <c r="W102"/>
  <c r="Y102" s="1"/>
  <c r="AD109"/>
  <c r="AE109" s="1"/>
  <c r="AD125"/>
  <c r="AE125" s="1"/>
  <c r="AD133"/>
  <c r="AE133" s="1"/>
  <c r="X140"/>
  <c r="Z140" s="1"/>
  <c r="AD140" s="1"/>
  <c r="AE140" s="1"/>
  <c r="AD144"/>
  <c r="AE144" s="1"/>
  <c r="X148"/>
  <c r="Z148" s="1"/>
  <c r="AD148" s="1"/>
  <c r="AE148" s="1"/>
  <c r="AD152"/>
  <c r="AE152" s="1"/>
  <c r="X156"/>
  <c r="Z156" s="1"/>
  <c r="AD156" s="1"/>
  <c r="AE156" s="1"/>
  <c r="AD160"/>
  <c r="AE160" s="1"/>
  <c r="X164"/>
  <c r="Z164" s="1"/>
  <c r="AD168"/>
  <c r="AE168" s="1"/>
  <c r="AD171"/>
  <c r="AE171" s="1"/>
  <c r="X175"/>
  <c r="Z175" s="1"/>
  <c r="AD175" s="1"/>
  <c r="AE175" s="1"/>
  <c r="AD179"/>
  <c r="AE179" s="1"/>
  <c r="X183"/>
  <c r="Z183" s="1"/>
  <c r="AD187"/>
  <c r="AE187" s="1"/>
  <c r="X191"/>
  <c r="Z191" s="1"/>
  <c r="AD191" s="1"/>
  <c r="AE191" s="1"/>
  <c r="AD195"/>
  <c r="AE195" s="1"/>
  <c r="X199"/>
  <c r="Z199" s="1"/>
  <c r="AD203"/>
  <c r="AE203" s="1"/>
  <c r="X207"/>
  <c r="Z207" s="1"/>
  <c r="AD207" s="1"/>
  <c r="AE207" s="1"/>
  <c r="AD211"/>
  <c r="AE211" s="1"/>
  <c r="X215"/>
  <c r="Z215" s="1"/>
  <c r="AD219"/>
  <c r="AE219" s="1"/>
  <c r="X223"/>
  <c r="Z223" s="1"/>
  <c r="AD223" s="1"/>
  <c r="AE223" s="1"/>
  <c r="AD227"/>
  <c r="AE227" s="1"/>
  <c r="X231"/>
  <c r="Z231" s="1"/>
  <c r="W106"/>
  <c r="Y106" s="1"/>
  <c r="AD106" s="1"/>
  <c r="AE106" s="1"/>
  <c r="AD107"/>
  <c r="AE107" s="1"/>
  <c r="W110"/>
  <c r="Y110" s="1"/>
  <c r="AD110" s="1"/>
  <c r="AE110" s="1"/>
  <c r="W114"/>
  <c r="Y114" s="1"/>
  <c r="AD114" s="1"/>
  <c r="AE114" s="1"/>
  <c r="AD115"/>
  <c r="AE115" s="1"/>
  <c r="W118"/>
  <c r="Y118" s="1"/>
  <c r="AD119"/>
  <c r="AE119" s="1"/>
  <c r="W122"/>
  <c r="Y122" s="1"/>
  <c r="AD122" s="1"/>
  <c r="AE122" s="1"/>
  <c r="AD123"/>
  <c r="AE123" s="1"/>
  <c r="W126"/>
  <c r="Y126" s="1"/>
  <c r="AD126" s="1"/>
  <c r="AE126" s="1"/>
  <c r="W130"/>
  <c r="Y130" s="1"/>
  <c r="AD130" s="1"/>
  <c r="AE130" s="1"/>
  <c r="AD131"/>
  <c r="AE131" s="1"/>
  <c r="AD164"/>
  <c r="AE164" s="1"/>
  <c r="AD183"/>
  <c r="AE183" s="1"/>
  <c r="AD199"/>
  <c r="AE199" s="1"/>
  <c r="AD215"/>
  <c r="AE215" s="1"/>
  <c r="AD231"/>
  <c r="AE231" s="1"/>
  <c r="AD236"/>
  <c r="AE236" s="1"/>
  <c r="X240"/>
  <c r="Z240" s="1"/>
  <c r="AD240" s="1"/>
  <c r="AE240" s="1"/>
  <c r="AD244"/>
  <c r="AE244" s="1"/>
  <c r="X248"/>
  <c r="Z248" s="1"/>
  <c r="AD248" s="1"/>
  <c r="AE248" s="1"/>
  <c r="AD252"/>
  <c r="AE252" s="1"/>
  <c r="X139"/>
  <c r="Z139" s="1"/>
  <c r="AD139" s="1"/>
  <c r="AE139" s="1"/>
  <c r="X143"/>
  <c r="Z143" s="1"/>
  <c r="X147"/>
  <c r="Z147" s="1"/>
  <c r="AD147" s="1"/>
  <c r="AE147" s="1"/>
  <c r="X151"/>
  <c r="Z151" s="1"/>
  <c r="X155"/>
  <c r="Z155" s="1"/>
  <c r="AD155" s="1"/>
  <c r="AE155" s="1"/>
  <c r="X159"/>
  <c r="Z159" s="1"/>
  <c r="AD159" s="1"/>
  <c r="AE159" s="1"/>
  <c r="X163"/>
  <c r="Z163" s="1"/>
  <c r="AD163" s="1"/>
  <c r="AE163" s="1"/>
  <c r="X167"/>
  <c r="Z167" s="1"/>
  <c r="AD167" s="1"/>
  <c r="AE167" s="1"/>
  <c r="X174"/>
  <c r="Z174" s="1"/>
  <c r="AD174" s="1"/>
  <c r="AE174" s="1"/>
  <c r="X178"/>
  <c r="Z178" s="1"/>
  <c r="AD178" s="1"/>
  <c r="X182"/>
  <c r="Z182" s="1"/>
  <c r="AD182" s="1"/>
  <c r="AE182" s="1"/>
  <c r="X186"/>
  <c r="Z186" s="1"/>
  <c r="AD186" s="1"/>
  <c r="AE186" s="1"/>
  <c r="X190"/>
  <c r="Z190" s="1"/>
  <c r="AD190" s="1"/>
  <c r="AE190" s="1"/>
  <c r="X194"/>
  <c r="Z194" s="1"/>
  <c r="AD194" s="1"/>
  <c r="AE194" s="1"/>
  <c r="X198"/>
  <c r="Z198" s="1"/>
  <c r="AD198" s="1"/>
  <c r="AE198" s="1"/>
  <c r="X206"/>
  <c r="Z206" s="1"/>
  <c r="AD206" s="1"/>
  <c r="AE206" s="1"/>
  <c r="X214"/>
  <c r="Z214" s="1"/>
  <c r="AD214" s="1"/>
  <c r="AE214" s="1"/>
  <c r="X222"/>
  <c r="Z222" s="1"/>
  <c r="X230"/>
  <c r="Z230" s="1"/>
  <c r="AD230" s="1"/>
  <c r="AE230" s="1"/>
  <c r="V241"/>
  <c r="W241"/>
  <c r="Y241" s="1"/>
  <c r="V249"/>
  <c r="W249"/>
  <c r="Y249" s="1"/>
  <c r="X295"/>
  <c r="Z295" s="1"/>
  <c r="X297"/>
  <c r="Z297" s="1"/>
  <c r="X299"/>
  <c r="Z299" s="1"/>
  <c r="AD299" s="1"/>
  <c r="AE299" s="1"/>
  <c r="X303"/>
  <c r="Z303" s="1"/>
  <c r="X305"/>
  <c r="Z305" s="1"/>
  <c r="AD138"/>
  <c r="AE138" s="1"/>
  <c r="AD142"/>
  <c r="AE142" s="1"/>
  <c r="AD146"/>
  <c r="AE146" s="1"/>
  <c r="AD154"/>
  <c r="AE154" s="1"/>
  <c r="AD158"/>
  <c r="AE158" s="1"/>
  <c r="AD162"/>
  <c r="AE162" s="1"/>
  <c r="AD170"/>
  <c r="AE170" s="1"/>
  <c r="AD177"/>
  <c r="AE177" s="1"/>
  <c r="AD185"/>
  <c r="AE185" s="1"/>
  <c r="AD193"/>
  <c r="AE193" s="1"/>
  <c r="AD201"/>
  <c r="AE201" s="1"/>
  <c r="AD209"/>
  <c r="AE209" s="1"/>
  <c r="AD217"/>
  <c r="AE217" s="1"/>
  <c r="AD225"/>
  <c r="AE225" s="1"/>
  <c r="AD233"/>
  <c r="AE233" s="1"/>
  <c r="X235"/>
  <c r="Z235" s="1"/>
  <c r="AD235" s="1"/>
  <c r="AE235" s="1"/>
  <c r="X239"/>
  <c r="Z239" s="1"/>
  <c r="AD239" s="1"/>
  <c r="AE239" s="1"/>
  <c r="X247"/>
  <c r="Z247" s="1"/>
  <c r="AD247" s="1"/>
  <c r="AE247" s="1"/>
  <c r="X256"/>
  <c r="Z256" s="1"/>
  <c r="AD256" s="1"/>
  <c r="AE256" s="1"/>
  <c r="X260"/>
  <c r="Z260" s="1"/>
  <c r="AD260" s="1"/>
  <c r="AE260" s="1"/>
  <c r="X264"/>
  <c r="Z264" s="1"/>
  <c r="AD264" s="1"/>
  <c r="AE264" s="1"/>
  <c r="X268"/>
  <c r="Z268" s="1"/>
  <c r="AD268" s="1"/>
  <c r="AE268" s="1"/>
  <c r="X270"/>
  <c r="Z270" s="1"/>
  <c r="AD270" s="1"/>
  <c r="AE270" s="1"/>
  <c r="X272"/>
  <c r="Z272" s="1"/>
  <c r="AD272" s="1"/>
  <c r="AE272" s="1"/>
  <c r="X274"/>
  <c r="Z274" s="1"/>
  <c r="AD274" s="1"/>
  <c r="AE274" s="1"/>
  <c r="X276"/>
  <c r="Z276" s="1"/>
  <c r="AD276" s="1"/>
  <c r="AE276" s="1"/>
  <c r="X278"/>
  <c r="Z278" s="1"/>
  <c r="AD278" s="1"/>
  <c r="AE278" s="1"/>
  <c r="X280"/>
  <c r="Z280" s="1"/>
  <c r="AD280" s="1"/>
  <c r="AE280" s="1"/>
  <c r="X282"/>
  <c r="Z282" s="1"/>
  <c r="AD282" s="1"/>
  <c r="AE282" s="1"/>
  <c r="X284"/>
  <c r="Z284" s="1"/>
  <c r="AD284" s="1"/>
  <c r="AE284" s="1"/>
  <c r="X286"/>
  <c r="Z286" s="1"/>
  <c r="AD286" s="1"/>
  <c r="AE286" s="1"/>
  <c r="X288"/>
  <c r="Z288" s="1"/>
  <c r="AD288" s="1"/>
  <c r="AE288" s="1"/>
  <c r="X290"/>
  <c r="Z290" s="1"/>
  <c r="AD290" s="1"/>
  <c r="AE290" s="1"/>
  <c r="AD234"/>
  <c r="AE234" s="1"/>
  <c r="AD250"/>
  <c r="AE250" s="1"/>
  <c r="AD295"/>
  <c r="AE295" s="1"/>
  <c r="AD297"/>
  <c r="AE297" s="1"/>
  <c r="AD303"/>
  <c r="AE303" s="1"/>
  <c r="AD305"/>
  <c r="AE305" s="1"/>
  <c r="V255"/>
  <c r="V257"/>
  <c r="V259"/>
  <c r="V261"/>
  <c r="V263"/>
  <c r="V265"/>
  <c r="V267"/>
  <c r="V269"/>
  <c r="V271"/>
  <c r="V273"/>
  <c r="V275"/>
  <c r="V277"/>
  <c r="V279"/>
  <c r="V281"/>
  <c r="V283"/>
  <c r="V285"/>
  <c r="V287"/>
  <c r="V289"/>
  <c r="V291"/>
  <c r="AE291" s="1"/>
  <c r="V292"/>
  <c r="V294"/>
  <c r="V296"/>
  <c r="V298"/>
  <c r="V300"/>
  <c r="V302"/>
  <c r="V304"/>
  <c r="V306"/>
  <c r="Y9"/>
  <c r="W9"/>
  <c r="V11"/>
  <c r="X11" s="1"/>
  <c r="Z11" s="1"/>
  <c r="AD11" s="1"/>
  <c r="AE11" s="1"/>
  <c r="V13"/>
  <c r="V15"/>
  <c r="X15" s="1"/>
  <c r="Z15" s="1"/>
  <c r="AD15" s="1"/>
  <c r="AE15" s="1"/>
  <c r="V46"/>
  <c r="V48"/>
  <c r="X48" s="1"/>
  <c r="Z48" s="1"/>
  <c r="AD48" s="1"/>
  <c r="AE48" s="1"/>
  <c r="V50"/>
  <c r="V52"/>
  <c r="X52" s="1"/>
  <c r="Z52" s="1"/>
  <c r="AD52" s="1"/>
  <c r="AE52" s="1"/>
  <c r="V54"/>
  <c r="V56"/>
  <c r="X56" s="1"/>
  <c r="Z56" s="1"/>
  <c r="AD56" s="1"/>
  <c r="AE56" s="1"/>
  <c r="V58"/>
  <c r="P9"/>
  <c r="V10"/>
  <c r="V12"/>
  <c r="X12" s="1"/>
  <c r="Z12" s="1"/>
  <c r="AD12" s="1"/>
  <c r="AE12" s="1"/>
  <c r="V14"/>
  <c r="V16"/>
  <c r="X16" s="1"/>
  <c r="Z16" s="1"/>
  <c r="AD16" s="1"/>
  <c r="AE16" s="1"/>
  <c r="T30"/>
  <c r="V30" s="1"/>
  <c r="W30"/>
  <c r="Y30" s="1"/>
  <c r="V33"/>
  <c r="V45"/>
  <c r="X45" s="1"/>
  <c r="Z45" s="1"/>
  <c r="AD45" s="1"/>
  <c r="AE45" s="1"/>
  <c r="V47"/>
  <c r="V49"/>
  <c r="X49" s="1"/>
  <c r="Z49" s="1"/>
  <c r="AD49" s="1"/>
  <c r="AE49" s="1"/>
  <c r="V51"/>
  <c r="V53"/>
  <c r="X53" s="1"/>
  <c r="Z53" s="1"/>
  <c r="AD53" s="1"/>
  <c r="AE53" s="1"/>
  <c r="V55"/>
  <c r="V57"/>
  <c r="X57" s="1"/>
  <c r="Z57" s="1"/>
  <c r="AD57" s="1"/>
  <c r="AE57" s="1"/>
  <c r="V59"/>
  <c r="T81"/>
  <c r="V81" s="1"/>
  <c r="X81" s="1"/>
  <c r="Z81" s="1"/>
  <c r="AD81" s="1"/>
  <c r="AE81" s="1"/>
  <c r="V82"/>
  <c r="X10"/>
  <c r="Z10" s="1"/>
  <c r="AD10" s="1"/>
  <c r="AE10" s="1"/>
  <c r="X13"/>
  <c r="Z13" s="1"/>
  <c r="AE14"/>
  <c r="X14"/>
  <c r="Z14" s="1"/>
  <c r="AD14" s="1"/>
  <c r="X30"/>
  <c r="Z30" s="1"/>
  <c r="X33"/>
  <c r="Z33" s="1"/>
  <c r="AD33" s="1"/>
  <c r="AE33" s="1"/>
  <c r="AD13"/>
  <c r="AE13" s="1"/>
  <c r="X46"/>
  <c r="Z46" s="1"/>
  <c r="AD46" s="1"/>
  <c r="AE46" s="1"/>
  <c r="X50"/>
  <c r="Z50" s="1"/>
  <c r="AD50" s="1"/>
  <c r="AE50" s="1"/>
  <c r="X54"/>
  <c r="Z54" s="1"/>
  <c r="AD54" s="1"/>
  <c r="AE54" s="1"/>
  <c r="X58"/>
  <c r="Z58" s="1"/>
  <c r="AD58" s="1"/>
  <c r="AE58" s="1"/>
  <c r="X82"/>
  <c r="Z82" s="1"/>
  <c r="AD82" s="1"/>
  <c r="AE82" s="1"/>
  <c r="T18"/>
  <c r="V18" s="1"/>
  <c r="AL18" s="1"/>
  <c r="T20"/>
  <c r="V20" s="1"/>
  <c r="AL20" s="1"/>
  <c r="T22"/>
  <c r="V22" s="1"/>
  <c r="AL22" s="1"/>
  <c r="T24"/>
  <c r="V24" s="1"/>
  <c r="AL24" s="1"/>
  <c r="T26"/>
  <c r="V26" s="1"/>
  <c r="AL26" s="1"/>
  <c r="T28"/>
  <c r="V28" s="1"/>
  <c r="AL28" s="1"/>
  <c r="T32"/>
  <c r="V32" s="1"/>
  <c r="AL32" s="1"/>
  <c r="V34"/>
  <c r="T36"/>
  <c r="V36" s="1"/>
  <c r="AL36" s="1"/>
  <c r="AL82"/>
  <c r="X47"/>
  <c r="Z47" s="1"/>
  <c r="AD47" s="1"/>
  <c r="AE47" s="1"/>
  <c r="X51"/>
  <c r="Z51" s="1"/>
  <c r="AD51" s="1"/>
  <c r="AE51" s="1"/>
  <c r="X55"/>
  <c r="Z55" s="1"/>
  <c r="AD55" s="1"/>
  <c r="AE55" s="1"/>
  <c r="X59"/>
  <c r="Z59" s="1"/>
  <c r="AD59" s="1"/>
  <c r="AE59" s="1"/>
  <c r="T17"/>
  <c r="T19"/>
  <c r="V19" s="1"/>
  <c r="T21"/>
  <c r="V21" s="1"/>
  <c r="T23"/>
  <c r="V23" s="1"/>
  <c r="T25"/>
  <c r="V25" s="1"/>
  <c r="T27"/>
  <c r="V27" s="1"/>
  <c r="T29"/>
  <c r="V29" s="1"/>
  <c r="AL30"/>
  <c r="T38"/>
  <c r="V38" s="1"/>
  <c r="T40"/>
  <c r="V40" s="1"/>
  <c r="T42"/>
  <c r="V42" s="1"/>
  <c r="T44"/>
  <c r="V44" s="1"/>
  <c r="T60"/>
  <c r="V60" s="1"/>
  <c r="AL60" s="1"/>
  <c r="T62"/>
  <c r="V62" s="1"/>
  <c r="T64"/>
  <c r="V64" s="1"/>
  <c r="AL64" s="1"/>
  <c r="T66"/>
  <c r="V66" s="1"/>
  <c r="AL66" s="1"/>
  <c r="T68"/>
  <c r="V68" s="1"/>
  <c r="AL68" s="1"/>
  <c r="T70"/>
  <c r="V70" s="1"/>
  <c r="T74"/>
  <c r="V74" s="1"/>
  <c r="T76"/>
  <c r="V76" s="1"/>
  <c r="T78"/>
  <c r="V78" s="1"/>
  <c r="AL78" s="1"/>
  <c r="T80"/>
  <c r="V80" s="1"/>
  <c r="AL80" s="1"/>
  <c r="T84"/>
  <c r="V84" s="1"/>
  <c r="AL84" s="1"/>
  <c r="T86"/>
  <c r="V86" s="1"/>
  <c r="T88"/>
  <c r="V88" s="1"/>
  <c r="AL88" s="1"/>
  <c r="T31"/>
  <c r="V31" s="1"/>
  <c r="T35"/>
  <c r="V35" s="1"/>
  <c r="T37"/>
  <c r="V37" s="1"/>
  <c r="T39"/>
  <c r="V39" s="1"/>
  <c r="T41"/>
  <c r="V41" s="1"/>
  <c r="T43"/>
  <c r="V43" s="1"/>
  <c r="T61"/>
  <c r="V61" s="1"/>
  <c r="T63"/>
  <c r="V63" s="1"/>
  <c r="T65"/>
  <c r="V65" s="1"/>
  <c r="T67"/>
  <c r="V67" s="1"/>
  <c r="T69"/>
  <c r="V69" s="1"/>
  <c r="T71"/>
  <c r="V71" s="1"/>
  <c r="T72"/>
  <c r="V72" s="1"/>
  <c r="T73"/>
  <c r="V73" s="1"/>
  <c r="T75"/>
  <c r="V75" s="1"/>
  <c r="T77"/>
  <c r="V77" s="1"/>
  <c r="T79"/>
  <c r="V79" s="1"/>
  <c r="T83"/>
  <c r="V83" s="1"/>
  <c r="T85"/>
  <c r="V85" s="1"/>
  <c r="T87"/>
  <c r="V87" s="1"/>
  <c r="T89"/>
  <c r="V89" s="1"/>
  <c r="V5"/>
  <c r="V6"/>
  <c r="V7"/>
  <c r="X7" s="1"/>
  <c r="Z7" s="1"/>
  <c r="AD7" s="1"/>
  <c r="AE7" s="1"/>
  <c r="V8"/>
  <c r="X8" s="1"/>
  <c r="Z8" s="1"/>
  <c r="AD8" s="1"/>
  <c r="AE8" s="1"/>
  <c r="X6"/>
  <c r="AE178" l="1"/>
  <c r="AD132"/>
  <c r="AE132" s="1"/>
  <c r="AD116"/>
  <c r="AE116" s="1"/>
  <c r="AD30"/>
  <c r="AE30" s="1"/>
  <c r="AL81"/>
  <c r="AD151"/>
  <c r="AE151" s="1"/>
  <c r="AD143"/>
  <c r="AE143" s="1"/>
  <c r="AD118"/>
  <c r="AE118" s="1"/>
  <c r="AD102"/>
  <c r="AE102" s="1"/>
  <c r="AD98"/>
  <c r="AE98" s="1"/>
  <c r="AD94"/>
  <c r="AE94" s="1"/>
  <c r="AD90"/>
  <c r="AE90" s="1"/>
  <c r="AD124"/>
  <c r="AE124" s="1"/>
  <c r="AD108"/>
  <c r="AE108" s="1"/>
  <c r="AD222"/>
  <c r="AE222" s="1"/>
  <c r="X304"/>
  <c r="Z304" s="1"/>
  <c r="AD304" s="1"/>
  <c r="AE304" s="1"/>
  <c r="X296"/>
  <c r="Z296" s="1"/>
  <c r="AD296" s="1"/>
  <c r="AE296" s="1"/>
  <c r="X292"/>
  <c r="Z292" s="1"/>
  <c r="AD292" s="1"/>
  <c r="AE292" s="1"/>
  <c r="X285"/>
  <c r="Z285" s="1"/>
  <c r="AD285" s="1"/>
  <c r="AE285" s="1"/>
  <c r="X281"/>
  <c r="Z281" s="1"/>
  <c r="AD281" s="1"/>
  <c r="AE281" s="1"/>
  <c r="X273"/>
  <c r="Z273" s="1"/>
  <c r="AD273" s="1"/>
  <c r="AE273" s="1"/>
  <c r="X269"/>
  <c r="Z269" s="1"/>
  <c r="AD269" s="1"/>
  <c r="AE269" s="1"/>
  <c r="X265"/>
  <c r="Z265" s="1"/>
  <c r="AD265" s="1"/>
  <c r="AE265" s="1"/>
  <c r="X257"/>
  <c r="Z257" s="1"/>
  <c r="AD257" s="1"/>
  <c r="AE257" s="1"/>
  <c r="X249"/>
  <c r="Z249" s="1"/>
  <c r="X306"/>
  <c r="Z306" s="1"/>
  <c r="AD306" s="1"/>
  <c r="AE306" s="1"/>
  <c r="X302"/>
  <c r="Z302" s="1"/>
  <c r="AD302" s="1"/>
  <c r="AE302" s="1"/>
  <c r="X298"/>
  <c r="Z298" s="1"/>
  <c r="AD298" s="1"/>
  <c r="AE298" s="1"/>
  <c r="X294"/>
  <c r="Z294" s="1"/>
  <c r="AD294" s="1"/>
  <c r="AE294" s="1"/>
  <c r="X287"/>
  <c r="Z287" s="1"/>
  <c r="AD287" s="1"/>
  <c r="AE287" s="1"/>
  <c r="X283"/>
  <c r="Z283" s="1"/>
  <c r="AD283" s="1"/>
  <c r="AE283" s="1"/>
  <c r="X279"/>
  <c r="Z279" s="1"/>
  <c r="AD279" s="1"/>
  <c r="AE279" s="1"/>
  <c r="X275"/>
  <c r="Z275" s="1"/>
  <c r="AD275" s="1"/>
  <c r="AE275" s="1"/>
  <c r="X271"/>
  <c r="Z271" s="1"/>
  <c r="AD271" s="1"/>
  <c r="AE271" s="1"/>
  <c r="X267"/>
  <c r="Z267" s="1"/>
  <c r="AD267" s="1"/>
  <c r="AE267" s="1"/>
  <c r="X263"/>
  <c r="Z263" s="1"/>
  <c r="AD263" s="1"/>
  <c r="AE263" s="1"/>
  <c r="X259"/>
  <c r="Z259" s="1"/>
  <c r="AD259" s="1"/>
  <c r="AE259" s="1"/>
  <c r="X255"/>
  <c r="Z255" s="1"/>
  <c r="AD255" s="1"/>
  <c r="AE255" s="1"/>
  <c r="AD249"/>
  <c r="AE249" s="1"/>
  <c r="AD100"/>
  <c r="AE100" s="1"/>
  <c r="AD96"/>
  <c r="AE96" s="1"/>
  <c r="AD92"/>
  <c r="AE92" s="1"/>
  <c r="X300"/>
  <c r="Z300" s="1"/>
  <c r="AD300" s="1"/>
  <c r="AE300" s="1"/>
  <c r="X289"/>
  <c r="Z289" s="1"/>
  <c r="AD289" s="1"/>
  <c r="AE289" s="1"/>
  <c r="X277"/>
  <c r="Z277" s="1"/>
  <c r="AD277" s="1"/>
  <c r="AE277" s="1"/>
  <c r="X261"/>
  <c r="Z261" s="1"/>
  <c r="AD261" s="1"/>
  <c r="AE261" s="1"/>
  <c r="X241"/>
  <c r="Z241" s="1"/>
  <c r="AD241" s="1"/>
  <c r="AE241" s="1"/>
  <c r="X232"/>
  <c r="Z232" s="1"/>
  <c r="AD232" s="1"/>
  <c r="AE232" s="1"/>
  <c r="X224"/>
  <c r="Z224" s="1"/>
  <c r="AD224" s="1"/>
  <c r="AE224" s="1"/>
  <c r="X216"/>
  <c r="Z216" s="1"/>
  <c r="AD216" s="1"/>
  <c r="AE216" s="1"/>
  <c r="X208"/>
  <c r="Z208" s="1"/>
  <c r="AD208" s="1"/>
  <c r="AE208" s="1"/>
  <c r="X200"/>
  <c r="Z200" s="1"/>
  <c r="AD200" s="1"/>
  <c r="AE200" s="1"/>
  <c r="X192"/>
  <c r="Z192" s="1"/>
  <c r="AD192" s="1"/>
  <c r="AE192" s="1"/>
  <c r="X184"/>
  <c r="Z184" s="1"/>
  <c r="AD184" s="1"/>
  <c r="AE184" s="1"/>
  <c r="X176"/>
  <c r="Z176" s="1"/>
  <c r="AD176" s="1"/>
  <c r="AE176" s="1"/>
  <c r="X165"/>
  <c r="Z165" s="1"/>
  <c r="AD165" s="1"/>
  <c r="AE165" s="1"/>
  <c r="X157"/>
  <c r="Z157" s="1"/>
  <c r="AD157" s="1"/>
  <c r="AE157" s="1"/>
  <c r="X149"/>
  <c r="Z149" s="1"/>
  <c r="AD149" s="1"/>
  <c r="AE149" s="1"/>
  <c r="X141"/>
  <c r="Z141" s="1"/>
  <c r="AD141" s="1"/>
  <c r="AE141" s="1"/>
  <c r="X253"/>
  <c r="Z253" s="1"/>
  <c r="AD253" s="1"/>
  <c r="AE253" s="1"/>
  <c r="X245"/>
  <c r="Z245" s="1"/>
  <c r="AD245" s="1"/>
  <c r="AE245" s="1"/>
  <c r="X237"/>
  <c r="Z237" s="1"/>
  <c r="AD237" s="1"/>
  <c r="AE237" s="1"/>
  <c r="X228"/>
  <c r="Z228" s="1"/>
  <c r="AD228" s="1"/>
  <c r="AE228" s="1"/>
  <c r="X220"/>
  <c r="Z220" s="1"/>
  <c r="AD220" s="1"/>
  <c r="AE220" s="1"/>
  <c r="X212"/>
  <c r="Z212" s="1"/>
  <c r="AD212" s="1"/>
  <c r="AE212" s="1"/>
  <c r="X204"/>
  <c r="Z204" s="1"/>
  <c r="AD204" s="1"/>
  <c r="AE204" s="1"/>
  <c r="X196"/>
  <c r="Z196" s="1"/>
  <c r="AD196" s="1"/>
  <c r="AE196" s="1"/>
  <c r="X188"/>
  <c r="Z188" s="1"/>
  <c r="AD188" s="1"/>
  <c r="AE188" s="1"/>
  <c r="X180"/>
  <c r="Z180" s="1"/>
  <c r="AD180" s="1"/>
  <c r="AE180" s="1"/>
  <c r="X172"/>
  <c r="Z172" s="1"/>
  <c r="AD172" s="1"/>
  <c r="AE172" s="1"/>
  <c r="X169"/>
  <c r="Z169" s="1"/>
  <c r="AD169" s="1"/>
  <c r="AE169" s="1"/>
  <c r="X161"/>
  <c r="Z161" s="1"/>
  <c r="AD161" s="1"/>
  <c r="AE161" s="1"/>
  <c r="X153"/>
  <c r="Z153" s="1"/>
  <c r="AD153" s="1"/>
  <c r="AE153" s="1"/>
  <c r="X145"/>
  <c r="Z145" s="1"/>
  <c r="AD145" s="1"/>
  <c r="AE145" s="1"/>
  <c r="X137"/>
  <c r="Z137" s="1"/>
  <c r="AD137" s="1"/>
  <c r="AE137" s="1"/>
  <c r="X134"/>
  <c r="Z134" s="1"/>
  <c r="AD134" s="1"/>
  <c r="AE134" s="1"/>
  <c r="Z6"/>
  <c r="X9"/>
  <c r="AE5"/>
  <c r="V9"/>
  <c r="X89"/>
  <c r="Z89" s="1"/>
  <c r="AD89" s="1"/>
  <c r="AE89" s="1"/>
  <c r="AL85"/>
  <c r="X85"/>
  <c r="Z85" s="1"/>
  <c r="AD85" s="1"/>
  <c r="AE85" s="1"/>
  <c r="AL79"/>
  <c r="X79"/>
  <c r="Z79" s="1"/>
  <c r="AD79" s="1"/>
  <c r="AE79" s="1"/>
  <c r="AL72"/>
  <c r="X72"/>
  <c r="Z72" s="1"/>
  <c r="AD72" s="1"/>
  <c r="AE72" s="1"/>
  <c r="AL65"/>
  <c r="X65"/>
  <c r="Z65" s="1"/>
  <c r="AD65" s="1"/>
  <c r="AE65" s="1"/>
  <c r="AL61"/>
  <c r="X61"/>
  <c r="Z61" s="1"/>
  <c r="AD61" s="1"/>
  <c r="AE61" s="1"/>
  <c r="AL37"/>
  <c r="X37"/>
  <c r="Z37" s="1"/>
  <c r="AD37" s="1"/>
  <c r="AE37" s="1"/>
  <c r="AL31"/>
  <c r="X31"/>
  <c r="Z31" s="1"/>
  <c r="AD31" s="1"/>
  <c r="AE31" s="1"/>
  <c r="X86"/>
  <c r="Z86" s="1"/>
  <c r="AD86" s="1"/>
  <c r="AE86" s="1"/>
  <c r="X76"/>
  <c r="Z76" s="1"/>
  <c r="AD76" s="1"/>
  <c r="AE76" s="1"/>
  <c r="X70"/>
  <c r="Z70" s="1"/>
  <c r="AD70" s="1"/>
  <c r="AE70" s="1"/>
  <c r="X62"/>
  <c r="Z62" s="1"/>
  <c r="AD62" s="1"/>
  <c r="AE62" s="1"/>
  <c r="X40"/>
  <c r="Z40" s="1"/>
  <c r="AD40" s="1"/>
  <c r="AE40" s="1"/>
  <c r="AL23"/>
  <c r="X23"/>
  <c r="Z23" s="1"/>
  <c r="AD23" s="1"/>
  <c r="AE23" s="1"/>
  <c r="AL87"/>
  <c r="X87"/>
  <c r="Z87" s="1"/>
  <c r="AD87" s="1"/>
  <c r="AE87" s="1"/>
  <c r="AL83"/>
  <c r="X83"/>
  <c r="Z83" s="1"/>
  <c r="AD83" s="1"/>
  <c r="AE83" s="1"/>
  <c r="AL77"/>
  <c r="X77"/>
  <c r="Z77" s="1"/>
  <c r="AD77" s="1"/>
  <c r="AE77" s="1"/>
  <c r="AL73"/>
  <c r="X73"/>
  <c r="Z73" s="1"/>
  <c r="AD73" s="1"/>
  <c r="AE73" s="1"/>
  <c r="AL71"/>
  <c r="X71"/>
  <c r="Z71" s="1"/>
  <c r="AD71" s="1"/>
  <c r="AE71" s="1"/>
  <c r="AL67"/>
  <c r="X67"/>
  <c r="Z67" s="1"/>
  <c r="AD67" s="1"/>
  <c r="AE67" s="1"/>
  <c r="AL63"/>
  <c r="X63"/>
  <c r="Z63" s="1"/>
  <c r="AD63" s="1"/>
  <c r="AE63" s="1"/>
  <c r="AL43"/>
  <c r="AE43"/>
  <c r="X43"/>
  <c r="Z43" s="1"/>
  <c r="AD43" s="1"/>
  <c r="AL39"/>
  <c r="X39"/>
  <c r="Z39" s="1"/>
  <c r="AD39" s="1"/>
  <c r="AE39" s="1"/>
  <c r="AL35"/>
  <c r="X35"/>
  <c r="Z35" s="1"/>
  <c r="AD35" s="1"/>
  <c r="AE35" s="1"/>
  <c r="X88"/>
  <c r="Z88" s="1"/>
  <c r="AD88" s="1"/>
  <c r="AE88" s="1"/>
  <c r="X84"/>
  <c r="Z84" s="1"/>
  <c r="AD84" s="1"/>
  <c r="AE84" s="1"/>
  <c r="X78"/>
  <c r="Z78" s="1"/>
  <c r="AD78" s="1"/>
  <c r="AE78" s="1"/>
  <c r="X74"/>
  <c r="Z74" s="1"/>
  <c r="AD74" s="1"/>
  <c r="AE74" s="1"/>
  <c r="X68"/>
  <c r="Z68" s="1"/>
  <c r="AD68" s="1"/>
  <c r="AE68" s="1"/>
  <c r="X64"/>
  <c r="Z64" s="1"/>
  <c r="AD64" s="1"/>
  <c r="AE64" s="1"/>
  <c r="X60"/>
  <c r="Z60" s="1"/>
  <c r="AD60" s="1"/>
  <c r="AE60" s="1"/>
  <c r="X42"/>
  <c r="Z42" s="1"/>
  <c r="AD42" s="1"/>
  <c r="AE42" s="1"/>
  <c r="X38"/>
  <c r="Z38" s="1"/>
  <c r="AD38" s="1"/>
  <c r="AE38" s="1"/>
  <c r="AL25"/>
  <c r="X25"/>
  <c r="Z25" s="1"/>
  <c r="AD25" s="1"/>
  <c r="AE25" s="1"/>
  <c r="AL21"/>
  <c r="AE21"/>
  <c r="X21"/>
  <c r="Z21" s="1"/>
  <c r="AD21" s="1"/>
  <c r="V17"/>
  <c r="AE36"/>
  <c r="X36"/>
  <c r="Z36" s="1"/>
  <c r="AD36" s="1"/>
  <c r="AE28"/>
  <c r="X28"/>
  <c r="Z28" s="1"/>
  <c r="AD28" s="1"/>
  <c r="AE24"/>
  <c r="X24"/>
  <c r="Z24" s="1"/>
  <c r="AD24" s="1"/>
  <c r="AE20"/>
  <c r="X20"/>
  <c r="Z20" s="1"/>
  <c r="AD20" s="1"/>
  <c r="AL86"/>
  <c r="AL74"/>
  <c r="AL70"/>
  <c r="AL62"/>
  <c r="AL42"/>
  <c r="AL38"/>
  <c r="AL75"/>
  <c r="X75"/>
  <c r="Z75" s="1"/>
  <c r="AD75" s="1"/>
  <c r="AE75" s="1"/>
  <c r="AL69"/>
  <c r="X69"/>
  <c r="Z69" s="1"/>
  <c r="AD69" s="1"/>
  <c r="AE69" s="1"/>
  <c r="AL41"/>
  <c r="X41"/>
  <c r="Z41" s="1"/>
  <c r="AD41" s="1"/>
  <c r="AE41" s="1"/>
  <c r="X80"/>
  <c r="Z80" s="1"/>
  <c r="AD80" s="1"/>
  <c r="AE80" s="1"/>
  <c r="X66"/>
  <c r="Z66" s="1"/>
  <c r="AD66" s="1"/>
  <c r="AE66" s="1"/>
  <c r="X44"/>
  <c r="Z44" s="1"/>
  <c r="AD44" s="1"/>
  <c r="AE44" s="1"/>
  <c r="AL29"/>
  <c r="X29"/>
  <c r="Z29" s="1"/>
  <c r="AD29" s="1"/>
  <c r="AE29" s="1"/>
  <c r="AL27"/>
  <c r="X27"/>
  <c r="Z27" s="1"/>
  <c r="AD27" s="1"/>
  <c r="AE27" s="1"/>
  <c r="AL19"/>
  <c r="AE19"/>
  <c r="X19"/>
  <c r="Z19" s="1"/>
  <c r="AD19" s="1"/>
  <c r="AE34"/>
  <c r="X34"/>
  <c r="Z34" s="1"/>
  <c r="AD34" s="1"/>
  <c r="AE32"/>
  <c r="X32"/>
  <c r="Z32" s="1"/>
  <c r="AD32" s="1"/>
  <c r="AE26"/>
  <c r="X26"/>
  <c r="Z26" s="1"/>
  <c r="AD26" s="1"/>
  <c r="AE22"/>
  <c r="X22"/>
  <c r="Z22" s="1"/>
  <c r="AD22" s="1"/>
  <c r="AE18"/>
  <c r="X18"/>
  <c r="Z18" s="1"/>
  <c r="AD18" s="1"/>
  <c r="AL89"/>
  <c r="AL76"/>
  <c r="AL44"/>
  <c r="AL40"/>
  <c r="AD6" l="1"/>
  <c r="Z9"/>
  <c r="AL17"/>
  <c r="X17"/>
  <c r="Z17" s="1"/>
  <c r="AE6" l="1"/>
  <c r="AE9" s="1"/>
  <c r="AD9"/>
  <c r="AD17"/>
  <c r="AE17" s="1"/>
  <c r="M9" l="1"/>
  <c r="L9" l="1"/>
  <c r="K9"/>
</calcChain>
</file>

<file path=xl/sharedStrings.xml><?xml version="1.0" encoding="utf-8"?>
<sst xmlns="http://schemas.openxmlformats.org/spreadsheetml/2006/main" count="1682" uniqueCount="924">
  <si>
    <t>S. No.</t>
  </si>
  <si>
    <t>Designation</t>
  </si>
  <si>
    <t>Wages per month</t>
  </si>
  <si>
    <t>PF Base</t>
  </si>
  <si>
    <t>ESI Base</t>
  </si>
  <si>
    <t>Deductions</t>
  </si>
  <si>
    <t>Net Payable</t>
  </si>
  <si>
    <t>Dated</t>
  </si>
  <si>
    <t>Others</t>
  </si>
  <si>
    <t>LWF</t>
  </si>
  <si>
    <t>Total</t>
  </si>
  <si>
    <t>Adv.</t>
  </si>
  <si>
    <t>HRA</t>
  </si>
  <si>
    <t>GLOBE MANAGEMENT SERVICES</t>
  </si>
  <si>
    <t>UAN No.</t>
  </si>
  <si>
    <t>Arrear</t>
  </si>
  <si>
    <t>Emp. Roll No.</t>
  </si>
  <si>
    <t>EMPLOYEE'S NAME</t>
  </si>
  <si>
    <t>Father's name</t>
  </si>
  <si>
    <t>E S I No.</t>
  </si>
  <si>
    <t>P F No.</t>
  </si>
  <si>
    <t>Attendence</t>
  </si>
  <si>
    <t>Earnings</t>
  </si>
  <si>
    <t>Cheque no.</t>
  </si>
  <si>
    <t>Wages</t>
  </si>
  <si>
    <t>Conv</t>
  </si>
  <si>
    <t>Reg Deys</t>
  </si>
  <si>
    <t>O T hrs</t>
  </si>
  <si>
    <t>O T amt.</t>
  </si>
  <si>
    <t xml:space="preserve">Gross salary </t>
  </si>
  <si>
    <t>P F</t>
  </si>
  <si>
    <t>ESI</t>
  </si>
  <si>
    <t>TOTAL</t>
  </si>
  <si>
    <t>DAVINDER SINGH</t>
  </si>
  <si>
    <t>Bhag Singh</t>
  </si>
  <si>
    <t>Back Office Support</t>
  </si>
  <si>
    <t>NA</t>
  </si>
  <si>
    <t>100130641355</t>
  </si>
  <si>
    <t>BALAK RAM</t>
  </si>
  <si>
    <t>RAM BALI</t>
  </si>
  <si>
    <t>Store support, Lucknow</t>
  </si>
  <si>
    <t>100571669385</t>
  </si>
  <si>
    <t>SHEO SWAROOP RAWAT</t>
  </si>
  <si>
    <t>Late Saddhoo Rawat</t>
  </si>
  <si>
    <t>100350160842</t>
  </si>
  <si>
    <t>AVDHESH KUMAR</t>
  </si>
  <si>
    <t>RAJESH KUMAR</t>
  </si>
  <si>
    <t>Office boy, Kanpur</t>
  </si>
  <si>
    <t>101115121000</t>
  </si>
  <si>
    <t xml:space="preserve"> </t>
  </si>
  <si>
    <t>ARVIND SINGH</t>
  </si>
  <si>
    <t>RAM SARAN</t>
  </si>
  <si>
    <t>Rescue opperation</t>
  </si>
  <si>
    <t>100509033357</t>
  </si>
  <si>
    <t>AKASH SHARMA</t>
  </si>
  <si>
    <t>ANUP SHARMA</t>
  </si>
  <si>
    <t>100571064635</t>
  </si>
  <si>
    <t>RANJAN SINGH</t>
  </si>
  <si>
    <t>VIRENDRA SINGH</t>
  </si>
  <si>
    <t>HK Empl. Gurgaon</t>
  </si>
  <si>
    <t>101253206251</t>
  </si>
  <si>
    <t>MOHIT SHARMA</t>
  </si>
  <si>
    <t>100508807756</t>
  </si>
  <si>
    <t>AJEET YADAV</t>
  </si>
  <si>
    <t>RAM AWADH YADAV</t>
  </si>
  <si>
    <t>101426497285</t>
  </si>
  <si>
    <t>JASHOBANTA PAIRA</t>
  </si>
  <si>
    <t>BHUPATI PAIRA</t>
  </si>
  <si>
    <t>100957439125</t>
  </si>
  <si>
    <t>PUNEET</t>
  </si>
  <si>
    <t>RAM KISHAN SINGH</t>
  </si>
  <si>
    <t>101486610531</t>
  </si>
  <si>
    <t>BIPUL YADAV</t>
  </si>
  <si>
    <t>MURLIDHAR YADAV</t>
  </si>
  <si>
    <t>101108177111</t>
  </si>
  <si>
    <t>RAMESH</t>
  </si>
  <si>
    <t>ISHWAR SINGH</t>
  </si>
  <si>
    <t>101259735278</t>
  </si>
  <si>
    <t>TEETU SINGH</t>
  </si>
  <si>
    <t>NAROTTAM SINGH</t>
  </si>
  <si>
    <t>101445375596</t>
  </si>
  <si>
    <t>LALIT KUMAR</t>
  </si>
  <si>
    <t>SACHIN</t>
  </si>
  <si>
    <t>SHAMSHER</t>
  </si>
  <si>
    <t>1115758725</t>
  </si>
  <si>
    <t>101608492338</t>
  </si>
  <si>
    <t>LAXMI NARAYAN</t>
  </si>
  <si>
    <t>3515905999</t>
  </si>
  <si>
    <t>101384694693</t>
  </si>
  <si>
    <t>NEFT</t>
  </si>
  <si>
    <t>DHARMENDRA KUMAR TIWARI</t>
  </si>
  <si>
    <t>RAJENDRA PRASAD</t>
  </si>
  <si>
    <t>H/K Emp. Kanpur</t>
  </si>
  <si>
    <t>100136211551</t>
  </si>
  <si>
    <t>DHARAMVEER SINGH</t>
  </si>
  <si>
    <t>RAM AVTAR SINGH</t>
  </si>
  <si>
    <t>H/K Emp. Shakti Nagar</t>
  </si>
  <si>
    <t>100135760989</t>
  </si>
  <si>
    <t>SANDEEP MISHRA</t>
  </si>
  <si>
    <t>RAMESH CHANDA MISHRA</t>
  </si>
  <si>
    <t>H/K Emp. Gorakhpur</t>
  </si>
  <si>
    <t>101438889497</t>
  </si>
  <si>
    <t>RAMESH KUMAR</t>
  </si>
  <si>
    <t>Rescue operation</t>
  </si>
  <si>
    <t>101361566547</t>
  </si>
  <si>
    <t>MASLAHAT WARIS</t>
  </si>
  <si>
    <t>MUBARAQ ALI</t>
  </si>
  <si>
    <t>101464200571</t>
  </si>
  <si>
    <t>MERAJ HUSSAIN</t>
  </si>
  <si>
    <t>MOHAMMAD HUSSAIN</t>
  </si>
  <si>
    <t>100732945486</t>
  </si>
  <si>
    <t xml:space="preserve">VISHAL MISHRA  </t>
  </si>
  <si>
    <t>ADITYA KUMAR MISHRA</t>
  </si>
  <si>
    <t>H/K Emp. Kanpur-1</t>
  </si>
  <si>
    <t>101273527300</t>
  </si>
  <si>
    <t>OM PRAKASH</t>
  </si>
  <si>
    <t>BINDA PRASAD</t>
  </si>
  <si>
    <t>H/K Emp. Kanpur-2</t>
  </si>
  <si>
    <t>100260817914</t>
  </si>
  <si>
    <t xml:space="preserve">GIRJESH SINGH     </t>
  </si>
  <si>
    <t>BALWAN SINGH</t>
  </si>
  <si>
    <t>101174218686</t>
  </si>
  <si>
    <t>SARVESH KUMAR SRIVASTAV</t>
  </si>
  <si>
    <t>RAJESHWAR PRASAD</t>
  </si>
  <si>
    <t>H/K Emp. Varanasi</t>
  </si>
  <si>
    <t>100339737512</t>
  </si>
  <si>
    <t>VIKRAM SINGH</t>
  </si>
  <si>
    <t>ASHOK SINGH</t>
  </si>
  <si>
    <t>H/K Emp. Allahabad</t>
  </si>
  <si>
    <t>100507971676</t>
  </si>
  <si>
    <t>ANKIT RAWAT</t>
  </si>
  <si>
    <t>RUPAN RWAT</t>
  </si>
  <si>
    <t>101599518908</t>
  </si>
  <si>
    <t>MOHD. ASLAM</t>
  </si>
  <si>
    <t>ALEEM</t>
  </si>
  <si>
    <t>H/K Emp. Lucknow</t>
  </si>
  <si>
    <t>100230549865</t>
  </si>
  <si>
    <t>SUNIL NATHANIEAL</t>
  </si>
  <si>
    <t>VICTAR ETHENIYAR</t>
  </si>
  <si>
    <t>100371019743</t>
  </si>
  <si>
    <t>VIVEK KUMAR TIWARI</t>
  </si>
  <si>
    <t>SHIV SAGAR TIWARI</t>
  </si>
  <si>
    <t>100571813223</t>
  </si>
  <si>
    <t>HARISH BHATIA</t>
  </si>
  <si>
    <t>LAXMAN BHATIA</t>
  </si>
  <si>
    <t>100162091793</t>
  </si>
  <si>
    <t>SANTOSH MAURYA</t>
  </si>
  <si>
    <t>RAM AGYA MAURYA</t>
  </si>
  <si>
    <t>100733462794</t>
  </si>
  <si>
    <t>HARJEET SINGH</t>
  </si>
  <si>
    <t>Late Harbans Singh</t>
  </si>
  <si>
    <t>100162536695</t>
  </si>
  <si>
    <t>SUNIL KUMAR</t>
  </si>
  <si>
    <t>LATE RAM DAYAL</t>
  </si>
  <si>
    <t>101363184738</t>
  </si>
  <si>
    <t>BILOCHAN SINGH</t>
  </si>
  <si>
    <t>GHEESARAM</t>
  </si>
  <si>
    <t>101297506290</t>
  </si>
  <si>
    <t>NARESH PAL</t>
  </si>
  <si>
    <t>HK Empl. Delhi</t>
  </si>
  <si>
    <t>101257085165</t>
  </si>
  <si>
    <t>ANKUR KUMAR</t>
  </si>
  <si>
    <t>BIGU PRASAD KUSHAVAHA</t>
  </si>
  <si>
    <t>101598143465</t>
  </si>
  <si>
    <t>KIRAN PAL</t>
  </si>
  <si>
    <t>ATTAR SINGH</t>
  </si>
  <si>
    <t>100507977005</t>
  </si>
  <si>
    <t>NANDAN SINGH</t>
  </si>
  <si>
    <t>YODHA SINGH</t>
  </si>
  <si>
    <t>100509559472</t>
  </si>
  <si>
    <t>VIJAY SINGH RAWAT</t>
  </si>
  <si>
    <t>LATE SH. K. S. RAWAT</t>
  </si>
  <si>
    <t>100508438345</t>
  </si>
  <si>
    <t>MADAN LAL</t>
  </si>
  <si>
    <t>Shyam Lal</t>
  </si>
  <si>
    <t>100509336938</t>
  </si>
  <si>
    <t>RAM YATAN HAZARI</t>
  </si>
  <si>
    <t>AKLU PASWAN</t>
  </si>
  <si>
    <t>100302469440</t>
  </si>
  <si>
    <t>ARJUN</t>
  </si>
  <si>
    <t>RAM MILAN</t>
  </si>
  <si>
    <t>100509022964</t>
  </si>
  <si>
    <t>VINOD KUMAR</t>
  </si>
  <si>
    <t>JAGMAL SINGH</t>
  </si>
  <si>
    <t>100408030957</t>
  </si>
  <si>
    <t>PANKAJ KUMAR PANDEY</t>
  </si>
  <si>
    <t>RAJESH PANDEY</t>
  </si>
  <si>
    <t>100508987318</t>
  </si>
  <si>
    <t>AKASH VERMA</t>
  </si>
  <si>
    <t>VINDHYACHAL VERMA</t>
  </si>
  <si>
    <t>100509533685</t>
  </si>
  <si>
    <t>SHAMSHER ALI</t>
  </si>
  <si>
    <t>MOHD. SUBRATI</t>
  </si>
  <si>
    <t>100508718210</t>
  </si>
  <si>
    <t>SUNIL DOBAL</t>
  </si>
  <si>
    <t>PRAYAG SINGH</t>
  </si>
  <si>
    <t>100571622333</t>
  </si>
  <si>
    <t>HARENDER KUMAR SINGH</t>
  </si>
  <si>
    <t>BHARAT SINGH</t>
  </si>
  <si>
    <t>100161024047</t>
  </si>
  <si>
    <t>RAVINDRA SINGH</t>
  </si>
  <si>
    <t>MAHAPAT SINGH</t>
  </si>
  <si>
    <t>101324578676</t>
  </si>
  <si>
    <t>KRISHNA KUMAR RAJAK</t>
  </si>
  <si>
    <t>SH. JAGESHWAR RAJAT</t>
  </si>
  <si>
    <t>100508386704</t>
  </si>
  <si>
    <t>MAHESH SINGH MEHRA</t>
  </si>
  <si>
    <t>UMED SINGH MEHRA</t>
  </si>
  <si>
    <t>101086583725</t>
  </si>
  <si>
    <t>ROCKEY SINGH</t>
  </si>
  <si>
    <t>KANHAIYAN SINGH</t>
  </si>
  <si>
    <t>100764171414</t>
  </si>
  <si>
    <t>CHINTU</t>
  </si>
  <si>
    <t>ANAND</t>
  </si>
  <si>
    <t>101103924694</t>
  </si>
  <si>
    <t>SANJAY</t>
  </si>
  <si>
    <t>KALI RAM</t>
  </si>
  <si>
    <t>101328259878</t>
  </si>
  <si>
    <t>AMIT</t>
  </si>
  <si>
    <t>SHISHPAL</t>
  </si>
  <si>
    <t>101514010361</t>
  </si>
  <si>
    <t>NITU</t>
  </si>
  <si>
    <t>HARBANS</t>
  </si>
  <si>
    <t>101559114536</t>
  </si>
  <si>
    <t>YATENDRA KUMAR</t>
  </si>
  <si>
    <t>SH.BHEEM SINGH</t>
  </si>
  <si>
    <t>100614735443</t>
  </si>
  <si>
    <t>GAURAV</t>
  </si>
  <si>
    <t>MOOLCHAND</t>
  </si>
  <si>
    <t>101515571869</t>
  </si>
  <si>
    <t>LAL SINGH RAWAT</t>
  </si>
  <si>
    <t>RANJEET SINGH RAWAT</t>
  </si>
  <si>
    <t>100733614022</t>
  </si>
  <si>
    <t>RAVI RANJAN KUMAR SINGH</t>
  </si>
  <si>
    <t>BHAGIRATH SINGH</t>
  </si>
  <si>
    <t>101199039894</t>
  </si>
  <si>
    <t>MAKHAN SINGH</t>
  </si>
  <si>
    <t>SUMER SINGH</t>
  </si>
  <si>
    <t>101177776348</t>
  </si>
  <si>
    <t>BHARAT</t>
  </si>
  <si>
    <t>DEVENDER KUMAR</t>
  </si>
  <si>
    <t>101257180504</t>
  </si>
  <si>
    <t>HARPAL</t>
  </si>
  <si>
    <t>VED PRAKASH</t>
  </si>
  <si>
    <t>100954685307</t>
  </si>
  <si>
    <t>RAKESH</t>
  </si>
  <si>
    <t>RAMHET</t>
  </si>
  <si>
    <t>101069576260</t>
  </si>
  <si>
    <t>KALINGA KESHARI NAYAK</t>
  </si>
  <si>
    <t>KAILASH CHANDRA NAYAK</t>
  </si>
  <si>
    <t>101476225916</t>
  </si>
  <si>
    <t>KAWALJEET SINGH</t>
  </si>
  <si>
    <t>MAHENDER SINGH</t>
  </si>
  <si>
    <t>100732821824</t>
  </si>
  <si>
    <t>KISHAN SINGH</t>
  </si>
  <si>
    <t>BAHADUR SINGH</t>
  </si>
  <si>
    <t>100984867527</t>
  </si>
  <si>
    <t>RANBIR SINGH</t>
  </si>
  <si>
    <t>101424928456</t>
  </si>
  <si>
    <t>VIJAY KUMAR SINGH</t>
  </si>
  <si>
    <t>SATYENDRA SINGH</t>
  </si>
  <si>
    <t>101462155606</t>
  </si>
  <si>
    <t>ARUN KUMAR GIRI</t>
  </si>
  <si>
    <t>GHURA GIRI</t>
  </si>
  <si>
    <t>101080647087</t>
  </si>
  <si>
    <t>RAVINDER KUMAR</t>
  </si>
  <si>
    <t>BHIM SINGH</t>
  </si>
  <si>
    <t>100966579748</t>
  </si>
  <si>
    <t>DEEPAK KUMAR RAJ</t>
  </si>
  <si>
    <t>GAURISHANKAR RAVANI</t>
  </si>
  <si>
    <t>101074784653</t>
  </si>
  <si>
    <t>BHUPENDRA SINGH</t>
  </si>
  <si>
    <t>DEVENDRA SINGH NEGI</t>
  </si>
  <si>
    <t>100732053009</t>
  </si>
  <si>
    <t>JAY SHANKAR PRASAD GUPTA</t>
  </si>
  <si>
    <t>SH. TULSI PRASAD GUTA</t>
  </si>
  <si>
    <t>100509471355</t>
  </si>
  <si>
    <t>NITIN KUMAR</t>
  </si>
  <si>
    <t>SH. SANTOSH KUMAR</t>
  </si>
  <si>
    <t>100509188699</t>
  </si>
  <si>
    <t>ROHIT SHARMA</t>
  </si>
  <si>
    <t>RAJENDER SHARMA</t>
  </si>
  <si>
    <t>101486608179</t>
  </si>
  <si>
    <t>AMIT KUMAR</t>
  </si>
  <si>
    <t>RANVEER SINGH</t>
  </si>
  <si>
    <t>KARAN SHARMA</t>
  </si>
  <si>
    <t>HARISH KUMAR SHARMA</t>
  </si>
  <si>
    <t>101492587756</t>
  </si>
  <si>
    <t>VIKRANT SHARMA</t>
  </si>
  <si>
    <t>101592742205</t>
  </si>
  <si>
    <t>JAY PRAKASH PRASAD</t>
  </si>
  <si>
    <t>SH. RAMBACHAN RAM</t>
  </si>
  <si>
    <t>100509059215</t>
  </si>
  <si>
    <t>PANKAJ</t>
  </si>
  <si>
    <t>ROHTASH</t>
  </si>
  <si>
    <t>101600219979</t>
  </si>
  <si>
    <t>GOVERDHAN SINGH</t>
  </si>
  <si>
    <t>BALLU SINGH</t>
  </si>
  <si>
    <t>Erector</t>
  </si>
  <si>
    <t>100155913876</t>
  </si>
  <si>
    <t>SAITAN SINGH</t>
  </si>
  <si>
    <t>100311500840</t>
  </si>
  <si>
    <t>RANJEET SINGH</t>
  </si>
  <si>
    <t>MORMUKUT</t>
  </si>
  <si>
    <t>Technician</t>
  </si>
  <si>
    <t>100307904667</t>
  </si>
  <si>
    <t>PURAN SINGH</t>
  </si>
  <si>
    <t>Helper</t>
  </si>
  <si>
    <t>100282507309</t>
  </si>
  <si>
    <t>SARABJEET SINGH</t>
  </si>
  <si>
    <t>SHYAM SINGH</t>
  </si>
  <si>
    <t>100733955495</t>
  </si>
  <si>
    <t>GURMEET SINGH</t>
  </si>
  <si>
    <t>100752216933</t>
  </si>
  <si>
    <t>DHARMENDRA SINGH</t>
  </si>
  <si>
    <t>101439032776</t>
  </si>
  <si>
    <t>VIKESH KUMAR</t>
  </si>
  <si>
    <t>MAHENDRA SINGH</t>
  </si>
  <si>
    <t>101439118571</t>
  </si>
  <si>
    <t>PRADEEP SINGH</t>
  </si>
  <si>
    <t>INDRA SINGH</t>
  </si>
  <si>
    <t>101439051067</t>
  </si>
  <si>
    <t>RAVENDRA SINGH</t>
  </si>
  <si>
    <t>MORMUKUT SINGH</t>
  </si>
  <si>
    <t>101440435591</t>
  </si>
  <si>
    <t>JAY PRAKASH SINGH</t>
  </si>
  <si>
    <t>100171358632</t>
  </si>
  <si>
    <t>PRADEEP</t>
  </si>
  <si>
    <t>RAKAM SINGH</t>
  </si>
  <si>
    <t>101432745083</t>
  </si>
  <si>
    <t>KAUSHAL</t>
  </si>
  <si>
    <t>101439580344</t>
  </si>
  <si>
    <t>VIJENDRA SINGH</t>
  </si>
  <si>
    <t>GULAB SINGH</t>
  </si>
  <si>
    <t>101208564634</t>
  </si>
  <si>
    <t>Devender Singh</t>
  </si>
  <si>
    <t>PADAM SINGH</t>
  </si>
  <si>
    <t>100891159388</t>
  </si>
  <si>
    <t>RAHUL KUMAR</t>
  </si>
  <si>
    <t>RAMESH CHANDRA</t>
  </si>
  <si>
    <t>101188236601</t>
  </si>
  <si>
    <t>HEERESH KUMAR</t>
  </si>
  <si>
    <t>JAY PAL SINGH</t>
  </si>
  <si>
    <t>101161780984</t>
  </si>
  <si>
    <t>YOGENDRA SINGH PARIHAR</t>
  </si>
  <si>
    <t>NARAYAN SINGH PARIHAR</t>
  </si>
  <si>
    <t>100733113063</t>
  </si>
  <si>
    <t>RAMVEER SINGH</t>
  </si>
  <si>
    <t>OMVEER SINGH</t>
  </si>
  <si>
    <t>Harpal Singh</t>
  </si>
  <si>
    <t>100261300081</t>
  </si>
  <si>
    <t>RAMVIR</t>
  </si>
  <si>
    <t>HARPAL SINGH</t>
  </si>
  <si>
    <t>100306789965</t>
  </si>
  <si>
    <t>SUNIL KUMAR SHARMA</t>
  </si>
  <si>
    <t>MOOLCHAND SHARMA</t>
  </si>
  <si>
    <t>100370816513</t>
  </si>
  <si>
    <t>ASHISH MERAVI</t>
  </si>
  <si>
    <t>PREM SINGH</t>
  </si>
  <si>
    <t>101432707237</t>
  </si>
  <si>
    <t>ANIL KUMAR</t>
  </si>
  <si>
    <t>BALAM RAM</t>
  </si>
  <si>
    <t>100731766457</t>
  </si>
  <si>
    <t>BANTI KUMAR</t>
  </si>
  <si>
    <t>BALAM RAM CHAUHAN</t>
  </si>
  <si>
    <t>100883986778</t>
  </si>
  <si>
    <t>SHYAM MALHOTRA</t>
  </si>
  <si>
    <t>JAGAN NATH</t>
  </si>
  <si>
    <t>100887097297</t>
  </si>
  <si>
    <t>VINOD</t>
  </si>
  <si>
    <t>PYARE LAL</t>
  </si>
  <si>
    <t>100407802973</t>
  </si>
  <si>
    <t>GLOBE MANAGEMENT</t>
  </si>
  <si>
    <t>KISHUN SAH</t>
  </si>
  <si>
    <t>CHANDRIKA SAH</t>
  </si>
  <si>
    <t>Accountant</t>
  </si>
  <si>
    <t>100194907355</t>
  </si>
  <si>
    <t>SANDEEP KUMAR</t>
  </si>
  <si>
    <t>VINOD PRASAD</t>
  </si>
  <si>
    <t>Office Executive</t>
  </si>
  <si>
    <t>100481893808</t>
  </si>
  <si>
    <t>AMIT KUMAR UPADHYAY</t>
  </si>
  <si>
    <t>VIJAY KUMAR UPADHYAY</t>
  </si>
  <si>
    <t>101364624589</t>
  </si>
  <si>
    <t>RITESH PANDAY</t>
  </si>
  <si>
    <t>SURYABHAN PANDAY</t>
  </si>
  <si>
    <t>Safety Sup</t>
  </si>
  <si>
    <t>101140729234</t>
  </si>
  <si>
    <t>NAUSHAD ALI PAINTER</t>
  </si>
  <si>
    <t>NAUSHAD ALI</t>
  </si>
  <si>
    <t>CHHOTE KHAN</t>
  </si>
  <si>
    <t>Painter</t>
  </si>
  <si>
    <t>100252381568</t>
  </si>
  <si>
    <t>VIJAY PRAKASH SINGH</t>
  </si>
  <si>
    <t>AMARABAHADUR</t>
  </si>
  <si>
    <t>100001537772</t>
  </si>
  <si>
    <t>MOHD WARIS</t>
  </si>
  <si>
    <t>MOHD AYAZ</t>
  </si>
  <si>
    <t>100921349827</t>
  </si>
  <si>
    <t>SALMAN KHAN</t>
  </si>
  <si>
    <t>101369762576</t>
  </si>
  <si>
    <t>RAJENDER SINGH</t>
  </si>
  <si>
    <t>RAJENDER SINGH PILKHWAL</t>
  </si>
  <si>
    <t xml:space="preserve">KUNWAR SINGH </t>
  </si>
  <si>
    <t>100294300295</t>
  </si>
  <si>
    <t>RAM GOPAL</t>
  </si>
  <si>
    <t>LATE MAHADEV</t>
  </si>
  <si>
    <t>100571417759</t>
  </si>
  <si>
    <t>SURESH KUMAR</t>
  </si>
  <si>
    <t>SURESH</t>
  </si>
  <si>
    <t>JAGDISH CHAND</t>
  </si>
  <si>
    <t>100373449827</t>
  </si>
  <si>
    <t>DHARAM SINGH</t>
  </si>
  <si>
    <t>100203487406</t>
  </si>
  <si>
    <t>MUKESH KUMAR</t>
  </si>
  <si>
    <t>LATE SHREE NOUBAT SINGH</t>
  </si>
  <si>
    <t>100998195293</t>
  </si>
  <si>
    <t>HARISH CHANDRA BHAGAT</t>
  </si>
  <si>
    <t>DULAMANI BHAGAT</t>
  </si>
  <si>
    <t>100162140944</t>
  </si>
  <si>
    <t>UMESH CHANDRA</t>
  </si>
  <si>
    <t>HARISH CHANDRA</t>
  </si>
  <si>
    <t>100911272843</t>
  </si>
  <si>
    <t>RAM AYODHYA KUMAR SINGH</t>
  </si>
  <si>
    <t>JAI RAM SINGH</t>
  </si>
  <si>
    <t>100300747192</t>
  </si>
  <si>
    <t>SUDHIR KUMAR</t>
  </si>
  <si>
    <t>MUKHTAR SINGH</t>
  </si>
  <si>
    <t>101364174073</t>
  </si>
  <si>
    <t>MITHLESH KUMAR MAHTO</t>
  </si>
  <si>
    <t>RAM ISHWAR MAHTO</t>
  </si>
  <si>
    <t>101592241218</t>
  </si>
  <si>
    <t>BHAGWAN CHAUDHARY</t>
  </si>
  <si>
    <t>BHAGWAN CHOUDHARY</t>
  </si>
  <si>
    <t>LATE UTTIM CHAUDHARY</t>
  </si>
  <si>
    <t>100109873893</t>
  </si>
  <si>
    <t>SANJEEV KUMAR</t>
  </si>
  <si>
    <t>HIRA KANT JHA</t>
  </si>
  <si>
    <t>100334639602</t>
  </si>
  <si>
    <t>RAM NARESH</t>
  </si>
  <si>
    <t>SRI RAM</t>
  </si>
  <si>
    <t>100301748415</t>
  </si>
  <si>
    <t>SANTOSH KUMAR</t>
  </si>
  <si>
    <t>RAM UDGAR</t>
  </si>
  <si>
    <t>100336815255</t>
  </si>
  <si>
    <t>RAM BABU</t>
  </si>
  <si>
    <t>DEEPAK KUMAR</t>
  </si>
  <si>
    <t>101288332674</t>
  </si>
  <si>
    <t>RATAN KUMAR JHA</t>
  </si>
  <si>
    <t>CHHEDI JHA</t>
  </si>
  <si>
    <t>101169891659</t>
  </si>
  <si>
    <t>RAJU KUMAR MISHRA</t>
  </si>
  <si>
    <t>BADRINATH MISHRA</t>
  </si>
  <si>
    <t>100731751320</t>
  </si>
  <si>
    <t>GOPAL SINGH</t>
  </si>
  <si>
    <t>101445306327</t>
  </si>
  <si>
    <t>DEEPAK SHAH</t>
  </si>
  <si>
    <t>BAIJNATH SHAH</t>
  </si>
  <si>
    <t>100956138412</t>
  </si>
  <si>
    <t xml:space="preserve">SANTOSH KUMAR JHA </t>
  </si>
  <si>
    <t>RAJENDER JHA</t>
  </si>
  <si>
    <t>1115170352</t>
  </si>
  <si>
    <t>101185025500</t>
  </si>
  <si>
    <t>GAUTAM KUMAR JHA</t>
  </si>
  <si>
    <t>DURGA KANT JHA</t>
  </si>
  <si>
    <t>100885766198</t>
  </si>
  <si>
    <t>BARUN KUMAR</t>
  </si>
  <si>
    <t>MADHUSUDAN CHAUDHRY</t>
  </si>
  <si>
    <t>101297524506</t>
  </si>
  <si>
    <t>ROHIT KUMAR</t>
  </si>
  <si>
    <t>DINESH KUMAR</t>
  </si>
  <si>
    <t>1115658302</t>
  </si>
  <si>
    <t>101552047374</t>
  </si>
  <si>
    <t xml:space="preserve">SANJAY VERMA </t>
  </si>
  <si>
    <t xml:space="preserve">GANGA RAM VERMA </t>
  </si>
  <si>
    <t>1115761152</t>
  </si>
  <si>
    <t>101611415480</t>
  </si>
  <si>
    <t>ROUSHAN KUMAR</t>
  </si>
  <si>
    <t>RAMDEV MAHTO</t>
  </si>
  <si>
    <t>1115761113</t>
  </si>
  <si>
    <t>101552047303</t>
  </si>
  <si>
    <t xml:space="preserve">SHANKAR JHA </t>
  </si>
  <si>
    <t>1115761782</t>
  </si>
  <si>
    <t>101612097770</t>
  </si>
  <si>
    <t>MUKESH KUMAR LAKHERA</t>
  </si>
  <si>
    <t>LELE DHAR LAKHERA</t>
  </si>
  <si>
    <t>101552046880</t>
  </si>
  <si>
    <t>RAHUL KUMAR JHA</t>
  </si>
  <si>
    <t>AJAY KUMAR JHA</t>
  </si>
  <si>
    <t>101017185300</t>
  </si>
  <si>
    <t>SURJIT SINGH</t>
  </si>
  <si>
    <t>ASHISH KUMAR MISHRA</t>
  </si>
  <si>
    <t>LALIT MISHRA</t>
  </si>
  <si>
    <t>RUPESH KUMAR</t>
  </si>
  <si>
    <t>100316757332</t>
  </si>
  <si>
    <t>SHYAM KUMAR</t>
  </si>
  <si>
    <t>PRADEEP CHAUDHARY</t>
  </si>
  <si>
    <t>101002589938</t>
  </si>
  <si>
    <t>SAURAV KUMAR MANDAL</t>
  </si>
  <si>
    <t>NIRANJAN MANDAL</t>
  </si>
  <si>
    <t>101514059608</t>
  </si>
  <si>
    <t>VIKASH RAJ</t>
  </si>
  <si>
    <t>DAMU PRASAD</t>
  </si>
  <si>
    <t>101514062080</t>
  </si>
  <si>
    <t xml:space="preserve">RAMESH CHANDRA </t>
  </si>
  <si>
    <t>AWADH KISHOR</t>
  </si>
  <si>
    <t>LAL BABU PRASAD</t>
  </si>
  <si>
    <t>1112569338</t>
  </si>
  <si>
    <t>100096802275</t>
  </si>
  <si>
    <t>CHANDAN JHA</t>
  </si>
  <si>
    <t>SHKTI NATH JHA</t>
  </si>
  <si>
    <t>100122269857</t>
  </si>
  <si>
    <t>RAKESH KUMAR MISHRA</t>
  </si>
  <si>
    <t>UMESH MISHRA</t>
  </si>
  <si>
    <t>100299985440</t>
  </si>
  <si>
    <t xml:space="preserve">SURAJ KUMAR JHA </t>
  </si>
  <si>
    <t>PAWAN JHA</t>
  </si>
  <si>
    <t>101593655747</t>
  </si>
  <si>
    <t>RAJKUMAR JHA</t>
  </si>
  <si>
    <t>KUMOD JHA</t>
  </si>
  <si>
    <t>100732653936</t>
  </si>
  <si>
    <t>BOSKI NATH CHOUDHARY</t>
  </si>
  <si>
    <t>VEDNATH CHOUDHARY</t>
  </si>
  <si>
    <t>101269408241</t>
  </si>
  <si>
    <t>GAGAN KUMAR CHOUDHARY</t>
  </si>
  <si>
    <t>SUMAN CHOUDHARY</t>
  </si>
  <si>
    <t>101592322937</t>
  </si>
  <si>
    <t>ASHOK KUMAR</t>
  </si>
  <si>
    <t>MOOL CHAND</t>
  </si>
  <si>
    <t>101080647041</t>
  </si>
  <si>
    <t>SHYAM KISHOR</t>
  </si>
  <si>
    <t>101281727430</t>
  </si>
  <si>
    <t>VIVEK KUMAR PARVAT</t>
  </si>
  <si>
    <t>BHAIRO PARVAT</t>
  </si>
  <si>
    <t>101250255757</t>
  </si>
  <si>
    <t>YASHPAL SINGH</t>
  </si>
  <si>
    <t>Fatoo Singh</t>
  </si>
  <si>
    <t>100415059402</t>
  </si>
  <si>
    <t>MANOJ SAINI</t>
  </si>
  <si>
    <t>TEK CHAND SAINY</t>
  </si>
  <si>
    <t>100222169591</t>
  </si>
  <si>
    <t>MANOJ KUMAR</t>
  </si>
  <si>
    <t>VASUDAV PRASAD GUPTA</t>
  </si>
  <si>
    <t>100221485603</t>
  </si>
  <si>
    <t>KUMOD KUMAR PODDAR</t>
  </si>
  <si>
    <t>KRISHAN DEV PODDAR</t>
  </si>
  <si>
    <t>100571386756</t>
  </si>
  <si>
    <t>AMIT VATSAL</t>
  </si>
  <si>
    <t>SATYAPAL SINGH</t>
  </si>
  <si>
    <t>100571776743</t>
  </si>
  <si>
    <t>VISHAL KUMAR CHAUHAN</t>
  </si>
  <si>
    <t>SUBHASH SINGH</t>
  </si>
  <si>
    <t>100734035073</t>
  </si>
  <si>
    <t>JAGMOHAN SINGH</t>
  </si>
  <si>
    <t>100170867623</t>
  </si>
  <si>
    <t>ANOJ KUMAR SAH</t>
  </si>
  <si>
    <t>BASUDEV SAH</t>
  </si>
  <si>
    <t>100731811886</t>
  </si>
  <si>
    <t>NARENDRA SINGH</t>
  </si>
  <si>
    <t>101076993402</t>
  </si>
  <si>
    <t>AKSAH SINGH</t>
  </si>
  <si>
    <t>SUMAR BAHADUR SINGH</t>
  </si>
  <si>
    <t>101197359046</t>
  </si>
  <si>
    <t>SHIVDAYAL</t>
  </si>
  <si>
    <t>DAYASHANKAR</t>
  </si>
  <si>
    <t>101199094783</t>
  </si>
  <si>
    <t>KHEM CHAND</t>
  </si>
  <si>
    <t>100508499260</t>
  </si>
  <si>
    <t>RAVINDER SINGH</t>
  </si>
  <si>
    <t>DILWAR SINGH</t>
  </si>
  <si>
    <t>101220344184</t>
  </si>
  <si>
    <t>UPENDER SINGH</t>
  </si>
  <si>
    <t>DHIRENDER SINGH</t>
  </si>
  <si>
    <t>100732080672</t>
  </si>
  <si>
    <t>ADARSH SHARMA</t>
  </si>
  <si>
    <t>SANJEET SHARMA</t>
  </si>
  <si>
    <t>101288332661</t>
  </si>
  <si>
    <t>GURUDEV MUNI</t>
  </si>
  <si>
    <t>RAMADEV MUNI</t>
  </si>
  <si>
    <t>101389186550</t>
  </si>
  <si>
    <t>SUSHIL KUMAR</t>
  </si>
  <si>
    <t>LAL BAHADUR MAHTO</t>
  </si>
  <si>
    <t>100956138393</t>
  </si>
  <si>
    <t>RAM AYODHYA MAHTO</t>
  </si>
  <si>
    <t>101038186378</t>
  </si>
  <si>
    <t>101450879089</t>
  </si>
  <si>
    <t>TEJPAL SINGH RAWAT</t>
  </si>
  <si>
    <t>UMMED SINGH RAWAT</t>
  </si>
  <si>
    <t>101199978520</t>
  </si>
  <si>
    <t>SUMIT KUMAR</t>
  </si>
  <si>
    <t>HARI SHYAM</t>
  </si>
  <si>
    <t>100956138386</t>
  </si>
  <si>
    <t xml:space="preserve">NITIN CHAUHAN </t>
  </si>
  <si>
    <t>SHISHPAL SINGH</t>
  </si>
  <si>
    <t>101564919240</t>
  </si>
  <si>
    <t xml:space="preserve">DABBALU KUMAR MAHTO </t>
  </si>
  <si>
    <t>SURESH MAHTO</t>
  </si>
  <si>
    <t>101592198430</t>
  </si>
  <si>
    <t>MOHENDER SINGH RAWAT</t>
  </si>
  <si>
    <t>SURENDER SINGH</t>
  </si>
  <si>
    <t>100547589541</t>
  </si>
  <si>
    <t>JATINDER SHARMA</t>
  </si>
  <si>
    <t>RAM NARAYAN SHARMA</t>
  </si>
  <si>
    <t>100173327209</t>
  </si>
  <si>
    <t>PREM SHANKAR</t>
  </si>
  <si>
    <t>PRABHU NATH</t>
  </si>
  <si>
    <t>101220488945</t>
  </si>
  <si>
    <t>RAM PARTAP</t>
  </si>
  <si>
    <t>101439125902</t>
  </si>
  <si>
    <t>SAHIL</t>
  </si>
  <si>
    <t>RAKESH KUMAR SINGH</t>
  </si>
  <si>
    <t>101620093618</t>
  </si>
  <si>
    <t>SHISHU PAL SINGH</t>
  </si>
  <si>
    <t>Nain Singh</t>
  </si>
  <si>
    <t>100351181559</t>
  </si>
  <si>
    <t>PRAMOD BABU</t>
  </si>
  <si>
    <t>RADHEY SHYAM SAXENA</t>
  </si>
  <si>
    <t>100276542919</t>
  </si>
  <si>
    <t>ANIL SHARMA</t>
  </si>
  <si>
    <t>PUSHKAR SHARMA</t>
  </si>
  <si>
    <t>100083936655</t>
  </si>
  <si>
    <t xml:space="preserve">MD SAMEER </t>
  </si>
  <si>
    <t>ILIYAAS</t>
  </si>
  <si>
    <t>101600241811</t>
  </si>
  <si>
    <t>YAD RAM</t>
  </si>
  <si>
    <t>Umarao Singh</t>
  </si>
  <si>
    <t>100414552451</t>
  </si>
  <si>
    <t xml:space="preserve">NARESH KUMAR </t>
  </si>
  <si>
    <t>LT SURAJ BHAN</t>
  </si>
  <si>
    <t>100928565366</t>
  </si>
  <si>
    <t>NANDKISHOR DUBEY</t>
  </si>
  <si>
    <t>101297539792</t>
  </si>
  <si>
    <t>ANIL CHOUDHARY</t>
  </si>
  <si>
    <t>SARVIND CHAUDHARY</t>
  </si>
  <si>
    <t>100509196276</t>
  </si>
  <si>
    <t>PAWAN KUMAR</t>
  </si>
  <si>
    <t>JAY PRASAD</t>
  </si>
  <si>
    <t>101388086556</t>
  </si>
  <si>
    <t>CHAND BABU</t>
  </si>
  <si>
    <t>KALLAN KHAN</t>
  </si>
  <si>
    <t>101420838464</t>
  </si>
  <si>
    <t>101326145679</t>
  </si>
  <si>
    <t>ARMAAN</t>
  </si>
  <si>
    <t>JALALUDDIN</t>
  </si>
  <si>
    <t>101505718677</t>
  </si>
  <si>
    <t>PURSHOTTAM KUMAR</t>
  </si>
  <si>
    <t>AMAR SINGH</t>
  </si>
  <si>
    <t>100282708047</t>
  </si>
  <si>
    <t>RAVISH</t>
  </si>
  <si>
    <t>PREM DAS</t>
  </si>
  <si>
    <t>100571622950</t>
  </si>
  <si>
    <t>SHEELENDRA</t>
  </si>
  <si>
    <t>KUWAR PAL SINGH</t>
  </si>
  <si>
    <t>100956138449</t>
  </si>
  <si>
    <t>SHASHI KANT RAM</t>
  </si>
  <si>
    <t>HARI KRISHAN</t>
  </si>
  <si>
    <t>101024558351</t>
  </si>
  <si>
    <t>MONU</t>
  </si>
  <si>
    <t>DEVENDER</t>
  </si>
  <si>
    <t>101208559871</t>
  </si>
  <si>
    <t>AJEET KUMAR</t>
  </si>
  <si>
    <t>101244599879</t>
  </si>
  <si>
    <t>RAKESH KUMAR</t>
  </si>
  <si>
    <t>101177775440</t>
  </si>
  <si>
    <t>SIPAHEE THAKUR</t>
  </si>
  <si>
    <t>DREPAL THAKUR</t>
  </si>
  <si>
    <t>101587287264</t>
  </si>
  <si>
    <t>ANIL</t>
  </si>
  <si>
    <t>101209263990</t>
  </si>
  <si>
    <t>RAKESH KUMAR SAH</t>
  </si>
  <si>
    <t>SATAN SAH</t>
  </si>
  <si>
    <t>101592758248</t>
  </si>
  <si>
    <t>A J CONTRACTOR</t>
  </si>
  <si>
    <t>JUGAL KISHORE</t>
  </si>
  <si>
    <t>MANI RAM</t>
  </si>
  <si>
    <t>100178642862</t>
  </si>
  <si>
    <t>LOKESH MEHRA</t>
  </si>
  <si>
    <t>Joginder Pal Mehra</t>
  </si>
  <si>
    <t>100206455416</t>
  </si>
  <si>
    <t>KRISHAN LAL</t>
  </si>
  <si>
    <t>100079877779</t>
  </si>
  <si>
    <t>NARAYAN CHAUDHARY</t>
  </si>
  <si>
    <t>SINGHESHWAR CHAUDHARY</t>
  </si>
  <si>
    <t>100059155782</t>
  </si>
  <si>
    <t>AJAY VISHWAKARMA</t>
  </si>
  <si>
    <t>RAMMURTI</t>
  </si>
  <si>
    <t>101269963531</t>
  </si>
  <si>
    <t>TRIBHUVAN SINGH</t>
  </si>
  <si>
    <t>SANT KUMAR</t>
  </si>
  <si>
    <t>100956138454</t>
  </si>
  <si>
    <t xml:space="preserve">KULDEEP SINGH </t>
  </si>
  <si>
    <t>Rajender Singh</t>
  </si>
  <si>
    <t>101389165794</t>
  </si>
  <si>
    <t>FAQUIR CHAND</t>
  </si>
  <si>
    <t>HEMRAJ</t>
  </si>
  <si>
    <t>100732336387</t>
  </si>
  <si>
    <t xml:space="preserve">DEBU CHAUDHARY </t>
  </si>
  <si>
    <t>BILTU CHAUDHARY</t>
  </si>
  <si>
    <t>100128781353</t>
  </si>
  <si>
    <t xml:space="preserve">SUNDER SINGH </t>
  </si>
  <si>
    <t xml:space="preserve">ANAND SINGH   </t>
  </si>
  <si>
    <t>100369730617</t>
  </si>
  <si>
    <t>100956138465</t>
  </si>
  <si>
    <t>DEEPAK CHANDRA</t>
  </si>
  <si>
    <t>100706424982</t>
  </si>
  <si>
    <t>JAGBIR BHANDARI</t>
  </si>
  <si>
    <t>Singheshwar Bhandari</t>
  </si>
  <si>
    <t>100170284889</t>
  </si>
  <si>
    <t>KRISHNA</t>
  </si>
  <si>
    <t>100196126846</t>
  </si>
  <si>
    <t>RAGHUBIR BHANDARI</t>
  </si>
  <si>
    <t>100290421887</t>
  </si>
  <si>
    <t>SURESH CHAUDHARY</t>
  </si>
  <si>
    <t>LATE LUXMAN CHAUDHARY</t>
  </si>
  <si>
    <t>100373786108</t>
  </si>
  <si>
    <t>DILIP CHAUDHARY</t>
  </si>
  <si>
    <t>UTIMLAL CHAUDHARY</t>
  </si>
  <si>
    <t>100137772721</t>
  </si>
  <si>
    <t>SAJJAN KAMATI</t>
  </si>
  <si>
    <t>SUDESHI KAMATI</t>
  </si>
  <si>
    <t>100328335232</t>
  </si>
  <si>
    <t>SUSHIL PANDEY</t>
  </si>
  <si>
    <t>Laxmi Pandey</t>
  </si>
  <si>
    <t>100638091249</t>
  </si>
  <si>
    <t>RAM KUMAR BHANDARI</t>
  </si>
  <si>
    <t>PAWAN BHANDARI</t>
  </si>
  <si>
    <t>101080647073</t>
  </si>
  <si>
    <t>SHIV KUMAR</t>
  </si>
  <si>
    <t>Late Shayam Lal</t>
  </si>
  <si>
    <t>100351368820</t>
  </si>
  <si>
    <t>JAGDEEP</t>
  </si>
  <si>
    <t>JAI CHAND</t>
  </si>
  <si>
    <t>101411114719</t>
  </si>
  <si>
    <t>SURAJ KUMAR BHANDARI</t>
  </si>
  <si>
    <t>PAVAN BHANDARI</t>
  </si>
  <si>
    <t>101411120829</t>
  </si>
  <si>
    <t>SANJAY THAKUR</t>
  </si>
  <si>
    <t>RAM ADHIN THAKUR</t>
  </si>
  <si>
    <t>100509003161</t>
  </si>
  <si>
    <t>SATPAL SINGH</t>
  </si>
  <si>
    <t>HARISHCHAND</t>
  </si>
  <si>
    <t>101174288304</t>
  </si>
  <si>
    <t>PARVENDRA SINGH</t>
  </si>
  <si>
    <t>HARICHANDRA SINGH</t>
  </si>
  <si>
    <t>101314540940</t>
  </si>
  <si>
    <t>MANOJ KUMAR JADON</t>
  </si>
  <si>
    <t>INDERJEET SINGH</t>
  </si>
  <si>
    <t>100221703239</t>
  </si>
  <si>
    <t>SINGH MECHANICAL WORKS</t>
  </si>
  <si>
    <t>REUBEN SINGH</t>
  </si>
  <si>
    <t>A J SINGH</t>
  </si>
  <si>
    <t>100313203462</t>
  </si>
  <si>
    <t>GOMATI PRASAD</t>
  </si>
  <si>
    <t>100571258851</t>
  </si>
  <si>
    <t>101273800748</t>
  </si>
  <si>
    <t>GAJENDRA KUMAR</t>
  </si>
  <si>
    <t>RAJENDER KUMAR</t>
  </si>
  <si>
    <t>BADRI PRASAD</t>
  </si>
  <si>
    <t>100294260269</t>
  </si>
  <si>
    <t>JAMAN</t>
  </si>
  <si>
    <t>100766997141</t>
  </si>
  <si>
    <t xml:space="preserve">ASHOK KUMAR </t>
  </si>
  <si>
    <t>KIRENDER SINGH</t>
  </si>
  <si>
    <t>101595106716</t>
  </si>
  <si>
    <t>ABHISHEK KUMAR</t>
  </si>
  <si>
    <t>NARESH KUMAR</t>
  </si>
  <si>
    <t>100073154675</t>
  </si>
  <si>
    <t>KULWANT SINGH</t>
  </si>
  <si>
    <t>BALBIR SINGH</t>
  </si>
  <si>
    <t>101359674640</t>
  </si>
  <si>
    <t>MOHAN SAO</t>
  </si>
  <si>
    <t>101359674638</t>
  </si>
  <si>
    <t>RANJEET SAHU</t>
  </si>
  <si>
    <t>101359674617</t>
  </si>
  <si>
    <t>SUMIT</t>
  </si>
  <si>
    <t>101359674629</t>
  </si>
  <si>
    <t>NAVJEET SINGH</t>
  </si>
  <si>
    <t>JAGJEET SINGH</t>
  </si>
  <si>
    <t>101276239677</t>
  </si>
  <si>
    <t>SUNNY DHADWAL</t>
  </si>
  <si>
    <t>SURINDER KUMAR</t>
  </si>
  <si>
    <t>101522963851</t>
  </si>
  <si>
    <t>AKSHAY KUMAR</t>
  </si>
  <si>
    <t>MADHO RAM DHIMAN</t>
  </si>
  <si>
    <t>101606180838</t>
  </si>
  <si>
    <t>ASHUTOSH SINGH YADAV</t>
  </si>
  <si>
    <t>ARUN KUMAR YADAV</t>
  </si>
  <si>
    <t>100883422744</t>
  </si>
  <si>
    <t>ASHISH KUMAR UPADHYAY</t>
  </si>
  <si>
    <t>100993752934</t>
  </si>
  <si>
    <t>SONU RAM PATLE</t>
  </si>
  <si>
    <t>ASHA RAM PATLE</t>
  </si>
  <si>
    <t>RINKU YADAV</t>
  </si>
  <si>
    <t>DENTA DEEN</t>
  </si>
  <si>
    <t>100479532552</t>
  </si>
  <si>
    <t>SONU KUMAR</t>
  </si>
  <si>
    <t>SHREE NIWAS</t>
  </si>
  <si>
    <t>100733933307</t>
  </si>
  <si>
    <t>SANJIV KUMAR</t>
  </si>
  <si>
    <t>LAL BABU SHARMA</t>
  </si>
  <si>
    <t>100571406510</t>
  </si>
  <si>
    <t>RAJENDRA YADAV</t>
  </si>
  <si>
    <t>CHHANGUR YADAV</t>
  </si>
  <si>
    <t>101633260255</t>
  </si>
  <si>
    <t>SANJAY KUMAR SINGH</t>
  </si>
  <si>
    <t>RAM NATH</t>
  </si>
  <si>
    <t>101252460378</t>
  </si>
  <si>
    <t>LALBAHADUR VERMA</t>
  </si>
  <si>
    <t>BHAIRAM</t>
  </si>
  <si>
    <t>101408225476</t>
  </si>
  <si>
    <t>RAJ KUMAR RAWAT</t>
  </si>
  <si>
    <t>SHIV CHARAN</t>
  </si>
  <si>
    <t>100292373003</t>
  </si>
  <si>
    <t>NARAIN</t>
  </si>
  <si>
    <t>100093670587</t>
  </si>
  <si>
    <t>SANTOSH</t>
  </si>
  <si>
    <t>SHRICHAND</t>
  </si>
  <si>
    <t>101115152753</t>
  </si>
  <si>
    <t>SACHIN KUMAR</t>
  </si>
  <si>
    <t>101138933537</t>
  </si>
  <si>
    <t>SUNNY KUMAR</t>
  </si>
  <si>
    <t>MANVEER</t>
  </si>
  <si>
    <t>101592696771</t>
  </si>
  <si>
    <t>AWADHESH KUMAR</t>
  </si>
  <si>
    <t>RAM KARAN</t>
  </si>
  <si>
    <t>100096822282</t>
  </si>
  <si>
    <t>SUNEEL KUMAR YADAV</t>
  </si>
  <si>
    <t>MULCHAND</t>
  </si>
  <si>
    <t>101439546244</t>
  </si>
  <si>
    <t>SURAJ KUMAR</t>
  </si>
  <si>
    <t>MR. RADHESHYAM</t>
  </si>
  <si>
    <t>101406865856</t>
  </si>
  <si>
    <t>NIRMAL</t>
  </si>
  <si>
    <t>101367589446</t>
  </si>
  <si>
    <t>SANTOSH RAJPUT</t>
  </si>
  <si>
    <t>LT. LAXAMAN RAJPUT</t>
  </si>
  <si>
    <t>100337384731</t>
  </si>
  <si>
    <t>ADITYA SINGH</t>
  </si>
  <si>
    <t>100043701302</t>
  </si>
  <si>
    <t>PARDEEP GUPTA</t>
  </si>
  <si>
    <t>BAIJNATH GUPTA</t>
  </si>
  <si>
    <t>100979592310</t>
  </si>
  <si>
    <t>DURGESH KUMAR</t>
  </si>
  <si>
    <t>DASHRATH</t>
  </si>
  <si>
    <t>101449786062</t>
  </si>
  <si>
    <t>SHISHIR</t>
  </si>
  <si>
    <t>PRADIP KUMAR</t>
  </si>
  <si>
    <t>101392597966</t>
  </si>
  <si>
    <t>VISHAL KUMAR</t>
  </si>
  <si>
    <t>101467330930</t>
  </si>
  <si>
    <t>HARIOM</t>
  </si>
  <si>
    <t>RAM PRAKASH SHARMA</t>
  </si>
  <si>
    <t>101225530601</t>
  </si>
  <si>
    <t>SHIKHAR MISHRA</t>
  </si>
  <si>
    <t>Late Shri Rajendra Kumar MIshra</t>
  </si>
  <si>
    <t>100350624813</t>
  </si>
  <si>
    <t>BRIJNATH PRASAD HARIJAN</t>
  </si>
  <si>
    <t>SRIRAM</t>
  </si>
  <si>
    <t>101499197943</t>
  </si>
  <si>
    <t>ABHIMANYU PRASAD</t>
  </si>
  <si>
    <t>101605483200</t>
  </si>
  <si>
    <t>MUNESHWAR RAWAT</t>
  </si>
  <si>
    <t>NANHEY LAL</t>
  </si>
  <si>
    <t>100238171028</t>
  </si>
  <si>
    <t>SURAJ</t>
  </si>
  <si>
    <t>GAREEBE LAL</t>
  </si>
  <si>
    <t>101408199833</t>
  </si>
  <si>
    <t>VIJAY SHANKAR PANDEY</t>
  </si>
  <si>
    <t>GOPAL PANDEY</t>
  </si>
  <si>
    <t>101275267007</t>
  </si>
  <si>
    <t>ASHWANI KUMAR</t>
  </si>
  <si>
    <t>RAM SAKAL VISHWAKARMA</t>
  </si>
  <si>
    <t>100047016001</t>
  </si>
  <si>
    <t>ABHISHEK KUMAR VISHWAKARMA</t>
  </si>
  <si>
    <t>DHARAM CHAND VISHWAKARMA</t>
  </si>
  <si>
    <t>101363853424</t>
  </si>
  <si>
    <t>SHESHNATH VISHWAKARMA</t>
  </si>
  <si>
    <t>DHARMACHAND VISHWAKARMA</t>
  </si>
  <si>
    <t>101241427051</t>
  </si>
  <si>
    <t>ANUJ KUMAR</t>
  </si>
  <si>
    <t>KRISHAN CHANDRA</t>
  </si>
  <si>
    <t>Service repair</t>
  </si>
  <si>
    <t>101222860545</t>
  </si>
  <si>
    <t>MAHESH KUMAR CHATURVEDI</t>
  </si>
  <si>
    <t>LATE MUKUND LAL CHATURVEDI</t>
  </si>
  <si>
    <t>101325495904</t>
  </si>
  <si>
    <t>Wages Register for the month: Dec-2020</t>
  </si>
  <si>
    <t>09/01/2021 &amp; 13/01/2021</t>
  </si>
  <si>
    <t>Construction Support</t>
  </si>
  <si>
    <t>DHEER SINGH</t>
  </si>
  <si>
    <t>100508924562</t>
  </si>
  <si>
    <t>UMASHANKAR SINGH</t>
  </si>
  <si>
    <t>101620050527</t>
  </si>
  <si>
    <t>ROHIT</t>
  </si>
  <si>
    <t>BABLU SINGH BALMIKI</t>
  </si>
  <si>
    <t>101312986573</t>
  </si>
  <si>
    <t>DIPAK KUMAR SINGH</t>
  </si>
  <si>
    <t>SAROJ KUMAR</t>
  </si>
  <si>
    <t>101552046879</t>
  </si>
  <si>
    <t>VIKAS  KUMAR PRASAD</t>
  </si>
  <si>
    <t>JITENDRA KUMAR PRASAD</t>
  </si>
  <si>
    <t>101552046898</t>
  </si>
  <si>
    <t>ANOOP KUMAR GAUTAM</t>
  </si>
  <si>
    <t>LAL BAHADUR</t>
  </si>
  <si>
    <t>101513983829</t>
  </si>
  <si>
    <t>SUKHBIR SINGH</t>
  </si>
  <si>
    <t>JAI SINGH</t>
  </si>
  <si>
    <t>101604147625</t>
  </si>
  <si>
    <t>NANDAN KUMAR</t>
  </si>
  <si>
    <t>MAHANT MAHTO</t>
  </si>
  <si>
    <t>101471029446</t>
  </si>
  <si>
    <t>18/12/20 16065</t>
  </si>
  <si>
    <t>SANJAY KUMAR</t>
  </si>
  <si>
    <t>SHIVMURAT VISHWAKARMA</t>
  </si>
  <si>
    <t>101635432960</t>
  </si>
  <si>
    <t>LALLAN KUMAR</t>
  </si>
  <si>
    <t>NARSINGH RAM</t>
  </si>
  <si>
    <t>101482154125</t>
  </si>
  <si>
    <t>NO PO</t>
  </si>
  <si>
    <t>478111</t>
  </si>
  <si>
    <t>478112</t>
  </si>
  <si>
    <t>478113</t>
  </si>
  <si>
    <t>478114</t>
  </si>
  <si>
    <t>478115</t>
  </si>
</sst>
</file>

<file path=xl/styles.xml><?xml version="1.0" encoding="utf-8"?>
<styleSheet xmlns="http://schemas.openxmlformats.org/spreadsheetml/2006/main">
  <numFmts count="6">
    <numFmt numFmtId="164" formatCode="_-* #,##0.00_-;\-* #,##0.00_-;_-* &quot;-&quot;??_-;_-@_-"/>
    <numFmt numFmtId="165" formatCode="[$-409]mmm\-yy;@"/>
    <numFmt numFmtId="166" formatCode="[$-409]dd\-mmm\-yy;@"/>
    <numFmt numFmtId="167" formatCode="dd/mm/yy;@"/>
    <numFmt numFmtId="168" formatCode="_(* #,##0.00_);_(* \(#,##0.00\);_(* &quot;-&quot;??_);_(@_)"/>
    <numFmt numFmtId="169" formatCode="_(* #,##0_);_(* \(#,##0\);_(* &quot;-&quot;??_);_(@_)"/>
  </numFmts>
  <fonts count="18"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sz val="9"/>
      <color rgb="FF363636"/>
      <name val="Arial"/>
      <family val="2"/>
    </font>
    <font>
      <sz val="9"/>
      <color rgb="FF0000FF"/>
      <name val="Arial"/>
      <family val="2"/>
    </font>
    <font>
      <sz val="9"/>
      <color rgb="FFFF0000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 applyFont="0" applyFill="0" applyBorder="0" applyAlignment="0" applyProtection="0"/>
    <xf numFmtId="0" fontId="2" fillId="0" borderId="0"/>
  </cellStyleXfs>
  <cellXfs count="248">
    <xf numFmtId="0" fontId="0" fillId="0" borderId="0" xfId="0"/>
    <xf numFmtId="0" fontId="3" fillId="0" borderId="0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/>
    <xf numFmtId="164" fontId="3" fillId="0" borderId="0" xfId="1" applyFont="1" applyFill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1" fontId="3" fillId="0" borderId="0" xfId="1" applyNumberFormat="1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vertical="center"/>
    </xf>
    <xf numFmtId="14" fontId="3" fillId="0" borderId="0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4" applyFont="1" applyFill="1" applyBorder="1" applyAlignment="1">
      <alignment horizontal="right" vertical="center"/>
    </xf>
    <xf numFmtId="0" fontId="5" fillId="0" borderId="1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7" applyFont="1" applyFill="1" applyBorder="1" applyAlignment="1">
      <alignment vertical="center"/>
    </xf>
    <xf numFmtId="0" fontId="5" fillId="0" borderId="1" xfId="7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center" vertical="center"/>
    </xf>
    <xf numFmtId="0" fontId="5" fillId="0" borderId="1" xfId="9" applyNumberFormat="1" applyFont="1" applyFill="1" applyBorder="1" applyAlignment="1">
      <alignment horizontal="right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1" xfId="0" quotePrefix="1" applyFont="1" applyFill="1" applyBorder="1" applyAlignment="1">
      <alignment vertical="center"/>
    </xf>
    <xf numFmtId="0" fontId="5" fillId="0" borderId="1" xfId="6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vertical="center"/>
    </xf>
    <xf numFmtId="0" fontId="5" fillId="0" borderId="1" xfId="3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right" vertical="center"/>
    </xf>
    <xf numFmtId="0" fontId="5" fillId="0" borderId="1" xfId="0" quotePrefix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wrapText="1"/>
    </xf>
    <xf numFmtId="0" fontId="5" fillId="0" borderId="1" xfId="8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6" applyFont="1" applyFill="1" applyBorder="1" applyAlignment="1">
      <alignment horizontal="left" vertical="center" wrapText="1"/>
    </xf>
    <xf numFmtId="167" fontId="5" fillId="0" borderId="1" xfId="1" applyNumberFormat="1" applyFont="1" applyFill="1" applyBorder="1" applyAlignment="1">
      <alignment horizontal="center" vertical="center"/>
    </xf>
    <xf numFmtId="167" fontId="4" fillId="0" borderId="1" xfId="1" applyNumberFormat="1" applyFont="1" applyFill="1" applyBorder="1" applyAlignment="1">
      <alignment horizontal="center" vertical="center"/>
    </xf>
    <xf numFmtId="167" fontId="5" fillId="0" borderId="1" xfId="9" applyNumberFormat="1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1" xfId="6" quotePrefix="1" applyFont="1" applyFill="1" applyBorder="1" applyAlignment="1">
      <alignment vertical="center" wrapText="1"/>
    </xf>
    <xf numFmtId="0" fontId="5" fillId="0" borderId="0" xfId="1" applyNumberFormat="1" applyFont="1" applyFill="1" applyBorder="1" applyAlignment="1">
      <alignment vertical="center"/>
    </xf>
    <xf numFmtId="0" fontId="5" fillId="0" borderId="0" xfId="6" quotePrefix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168" fontId="5" fillId="0" borderId="0" xfId="9" applyNumberFormat="1" applyFont="1" applyFill="1" applyBorder="1" applyAlignment="1">
      <alignment horizontal="center" vertical="center"/>
    </xf>
    <xf numFmtId="168" fontId="5" fillId="0" borderId="0" xfId="0" applyNumberFormat="1" applyFont="1" applyFill="1" applyBorder="1" applyAlignment="1">
      <alignment vertical="center"/>
    </xf>
    <xf numFmtId="164" fontId="5" fillId="0" borderId="0" xfId="1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horizontal="center" vertical="center"/>
    </xf>
    <xf numFmtId="0" fontId="8" fillId="0" borderId="1" xfId="8" applyFont="1" applyFill="1" applyBorder="1" applyAlignment="1">
      <alignment vertical="center"/>
    </xf>
    <xf numFmtId="0" fontId="8" fillId="0" borderId="1" xfId="8" applyFont="1" applyFill="1" applyBorder="1" applyAlignment="1">
      <alignment vertical="center" wrapText="1"/>
    </xf>
    <xf numFmtId="0" fontId="8" fillId="0" borderId="1" xfId="8" applyFont="1" applyFill="1" applyBorder="1" applyAlignment="1">
      <alignment horizontal="center" vertical="center"/>
    </xf>
    <xf numFmtId="168" fontId="4" fillId="0" borderId="0" xfId="9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8" fontId="5" fillId="0" borderId="0" xfId="9" applyNumberFormat="1" applyFont="1" applyFill="1" applyBorder="1" applyAlignment="1">
      <alignment horizontal="left" vertical="center"/>
    </xf>
    <xf numFmtId="0" fontId="5" fillId="0" borderId="1" xfId="8" applyFont="1" applyFill="1" applyBorder="1" applyAlignment="1">
      <alignment horizontal="left" vertical="center" wrapText="1"/>
    </xf>
    <xf numFmtId="169" fontId="5" fillId="0" borderId="0" xfId="9" applyNumberFormat="1" applyFont="1" applyFill="1" applyBorder="1" applyAlignment="1">
      <alignment horizontal="left" vertical="center"/>
    </xf>
    <xf numFmtId="164" fontId="5" fillId="0" borderId="0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64" fontId="4" fillId="0" borderId="0" xfId="1" applyFont="1" applyFill="1" applyBorder="1" applyAlignment="1">
      <alignment vertical="center"/>
    </xf>
    <xf numFmtId="0" fontId="5" fillId="0" borderId="1" xfId="0" quotePrefix="1" applyNumberFormat="1" applyFont="1" applyFill="1" applyBorder="1" applyAlignment="1">
      <alignment vertical="center"/>
    </xf>
    <xf numFmtId="164" fontId="5" fillId="0" borderId="0" xfId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" xfId="7" applyFont="1" applyFill="1" applyBorder="1" applyAlignment="1">
      <alignment horizontal="right"/>
    </xf>
    <xf numFmtId="0" fontId="8" fillId="0" borderId="1" xfId="8" applyFont="1" applyFill="1" applyBorder="1" applyAlignment="1">
      <alignment horizontal="right" vertical="center"/>
    </xf>
    <xf numFmtId="0" fontId="5" fillId="0" borderId="1" xfId="9" quotePrefix="1" applyNumberFormat="1" applyFont="1" applyFill="1" applyBorder="1" applyAlignment="1">
      <alignment horizontal="center" vertical="center"/>
    </xf>
    <xf numFmtId="0" fontId="5" fillId="0" borderId="1" xfId="9" applyNumberFormat="1" applyFont="1" applyFill="1" applyBorder="1" applyAlignment="1">
      <alignment horizontal="center" vertical="center"/>
    </xf>
    <xf numFmtId="1" fontId="5" fillId="0" borderId="1" xfId="6" quotePrefix="1" applyNumberFormat="1" applyFont="1" applyFill="1" applyBorder="1" applyAlignment="1">
      <alignment vertical="center"/>
    </xf>
    <xf numFmtId="1" fontId="5" fillId="0" borderId="1" xfId="0" quotePrefix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vertical="center" wrapText="1"/>
    </xf>
    <xf numFmtId="0" fontId="5" fillId="0" borderId="1" xfId="8" applyFont="1" applyFill="1" applyBorder="1" applyAlignment="1">
      <alignment vertical="center"/>
    </xf>
    <xf numFmtId="0" fontId="5" fillId="0" borderId="1" xfId="6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>
      <alignment vertical="center"/>
    </xf>
    <xf numFmtId="0" fontId="5" fillId="0" borderId="3" xfId="1" applyNumberFormat="1" applyFont="1" applyFill="1" applyBorder="1" applyAlignment="1">
      <alignment vertical="center"/>
    </xf>
    <xf numFmtId="1" fontId="5" fillId="0" borderId="1" xfId="0" quotePrefix="1" applyNumberFormat="1" applyFont="1" applyFill="1" applyBorder="1" applyAlignment="1">
      <alignment horizontal="center" vertical="center" wrapText="1"/>
    </xf>
    <xf numFmtId="1" fontId="5" fillId="0" borderId="3" xfId="0" quotePrefix="1" applyNumberFormat="1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right" vertical="center"/>
    </xf>
    <xf numFmtId="0" fontId="8" fillId="0" borderId="1" xfId="8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5" fillId="0" borderId="1" xfId="7" quotePrefix="1" applyFont="1" applyFill="1" applyBorder="1" applyAlignment="1">
      <alignment vertical="center"/>
    </xf>
    <xf numFmtId="0" fontId="8" fillId="0" borderId="1" xfId="8" applyFont="1" applyFill="1" applyBorder="1" applyAlignment="1">
      <alignment horizontal="left" vertical="center"/>
    </xf>
    <xf numFmtId="1" fontId="8" fillId="0" borderId="1" xfId="8" quotePrefix="1" applyNumberFormat="1" applyFont="1" applyFill="1" applyBorder="1" applyAlignment="1">
      <alignment horizontal="left" vertical="center" wrapText="1"/>
    </xf>
    <xf numFmtId="0" fontId="8" fillId="0" borderId="1" xfId="1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0" borderId="1" xfId="7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5" fillId="4" borderId="1" xfId="7" applyFont="1" applyFill="1" applyBorder="1" applyAlignment="1">
      <alignment horizontal="right" vertical="center"/>
    </xf>
    <xf numFmtId="0" fontId="3" fillId="0" borderId="1" xfId="0" quotePrefix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" fontId="5" fillId="0" borderId="1" xfId="0" quotePrefix="1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3" borderId="1" xfId="7" applyFont="1" applyFill="1" applyBorder="1" applyAlignment="1">
      <alignment vertical="center"/>
    </xf>
    <xf numFmtId="0" fontId="9" fillId="0" borderId="1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1" fontId="5" fillId="0" borderId="1" xfId="0" quotePrefix="1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8" fillId="0" borderId="1" xfId="8" applyFont="1" applyBorder="1" applyAlignment="1">
      <alignment vertical="center" wrapText="1"/>
    </xf>
    <xf numFmtId="0" fontId="5" fillId="0" borderId="1" xfId="0" applyNumberFormat="1" applyFont="1" applyBorder="1" applyAlignment="1">
      <alignment horizontal="right" vertical="center"/>
    </xf>
    <xf numFmtId="0" fontId="5" fillId="3" borderId="1" xfId="0" applyNumberFormat="1" applyFont="1" applyFill="1" applyBorder="1" applyAlignment="1">
      <alignment horizontal="right" vertical="center"/>
    </xf>
    <xf numFmtId="0" fontId="5" fillId="0" borderId="1" xfId="10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0" fontId="5" fillId="0" borderId="1" xfId="7" quotePrefix="1" applyFont="1" applyBorder="1" applyAlignment="1">
      <alignment vertical="center"/>
    </xf>
    <xf numFmtId="1" fontId="5" fillId="0" borderId="1" xfId="0" quotePrefix="1" applyNumberFormat="1" applyFont="1" applyBorder="1" applyAlignment="1">
      <alignment horizontal="left" vertical="center"/>
    </xf>
    <xf numFmtId="1" fontId="8" fillId="0" borderId="1" xfId="8" quotePrefix="1" applyNumberFormat="1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8" fillId="0" borderId="1" xfId="8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8" applyFont="1" applyFill="1" applyBorder="1" applyAlignment="1">
      <alignment horizontal="center" vertical="center" wrapText="1"/>
    </xf>
    <xf numFmtId="1" fontId="5" fillId="0" borderId="1" xfId="0" quotePrefix="1" applyNumberFormat="1" applyFont="1" applyBorder="1" applyAlignment="1">
      <alignment horizontal="left" vertical="center" wrapText="1"/>
    </xf>
    <xf numFmtId="164" fontId="4" fillId="0" borderId="0" xfId="1" applyFont="1" applyFill="1" applyBorder="1" applyAlignment="1">
      <alignment horizontal="left" vertical="center"/>
    </xf>
    <xf numFmtId="168" fontId="5" fillId="0" borderId="0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8" fontId="5" fillId="0" borderId="0" xfId="9" applyNumberFormat="1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left" vertical="center"/>
    </xf>
    <xf numFmtId="0" fontId="8" fillId="0" borderId="1" xfId="6" applyFont="1" applyFill="1" applyBorder="1" applyAlignment="1">
      <alignment horizontal="center" vertical="center"/>
    </xf>
    <xf numFmtId="1" fontId="8" fillId="0" borderId="1" xfId="6" quotePrefix="1" applyNumberFormat="1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/>
    </xf>
    <xf numFmtId="14" fontId="5" fillId="0" borderId="0" xfId="0" applyNumberFormat="1" applyFont="1" applyFill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" xfId="6" applyFont="1" applyFill="1" applyBorder="1" applyAlignment="1">
      <alignment vertical="center" wrapText="1"/>
    </xf>
    <xf numFmtId="0" fontId="8" fillId="0" borderId="1" xfId="6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3" fillId="0" borderId="1" xfId="8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9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9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right" vertical="center"/>
    </xf>
    <xf numFmtId="0" fontId="11" fillId="0" borderId="1" xfId="1" applyNumberFormat="1" applyFont="1" applyFill="1" applyBorder="1" applyAlignment="1">
      <alignment horizontal="right" vertical="center"/>
    </xf>
    <xf numFmtId="167" fontId="11" fillId="0" borderId="1" xfId="1" applyNumberFormat="1" applyFont="1" applyFill="1" applyBorder="1" applyAlignment="1">
      <alignment horizontal="center" vertical="center"/>
    </xf>
    <xf numFmtId="168" fontId="11" fillId="0" borderId="0" xfId="9" applyNumberFormat="1" applyFont="1" applyFill="1" applyBorder="1" applyAlignment="1">
      <alignment horizontal="center" vertical="center"/>
    </xf>
    <xf numFmtId="168" fontId="11" fillId="0" borderId="0" xfId="0" applyNumberFormat="1" applyFont="1" applyFill="1" applyBorder="1" applyAlignment="1">
      <alignment vertical="center"/>
    </xf>
    <xf numFmtId="0" fontId="5" fillId="2" borderId="1" xfId="9" applyNumberFormat="1" applyFont="1" applyFill="1" applyBorder="1" applyAlignment="1">
      <alignment horizontal="right" vertical="center"/>
    </xf>
    <xf numFmtId="0" fontId="5" fillId="0" borderId="1" xfId="8" applyFont="1" applyFill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0" fontId="8" fillId="0" borderId="1" xfId="7" applyFont="1" applyFill="1" applyBorder="1" applyAlignment="1">
      <alignment horizontal="center" vertical="center" wrapText="1"/>
    </xf>
    <xf numFmtId="1" fontId="8" fillId="0" borderId="1" xfId="8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5" fillId="4" borderId="1" xfId="7" applyFont="1" applyFill="1" applyBorder="1" applyAlignment="1">
      <alignment horizontal="right"/>
    </xf>
    <xf numFmtId="0" fontId="5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11" fillId="0" borderId="1" xfId="0" applyFont="1" applyBorder="1" applyAlignment="1">
      <alignment vertical="center"/>
    </xf>
    <xf numFmtId="0" fontId="8" fillId="0" borderId="1" xfId="6" applyFont="1" applyFill="1" applyBorder="1" applyAlignment="1">
      <alignment vertical="center" wrapText="1"/>
    </xf>
    <xf numFmtId="0" fontId="16" fillId="0" borderId="1" xfId="8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1" xfId="7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8" quotePrefix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left" vertical="center"/>
    </xf>
    <xf numFmtId="0" fontId="16" fillId="0" borderId="1" xfId="8" applyFont="1" applyFill="1" applyBorder="1" applyAlignment="1">
      <alignment horizontal="left" vertical="center" wrapText="1"/>
    </xf>
    <xf numFmtId="1" fontId="11" fillId="0" borderId="1" xfId="0" quotePrefix="1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4" borderId="1" xfId="1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right" vertical="center"/>
    </xf>
    <xf numFmtId="0" fontId="13" fillId="0" borderId="1" xfId="8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164" fontId="11" fillId="0" borderId="0" xfId="1" applyFont="1" applyFill="1" applyBorder="1" applyAlignment="1">
      <alignment horizontal="center" vertical="center"/>
    </xf>
    <xf numFmtId="164" fontId="17" fillId="0" borderId="0" xfId="1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horizontal="left" vertical="center" wrapText="1"/>
    </xf>
    <xf numFmtId="1" fontId="11" fillId="0" borderId="1" xfId="0" quotePrefix="1" applyNumberFormat="1" applyFont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12" fillId="0" borderId="1" xfId="6" applyFont="1" applyFill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4" xfId="6" applyFont="1" applyFill="1" applyBorder="1" applyAlignment="1">
      <alignment vertical="center" wrapText="1"/>
    </xf>
    <xf numFmtId="0" fontId="5" fillId="0" borderId="1" xfId="0" applyNumberFormat="1" applyFont="1" applyFill="1" applyBorder="1"/>
    <xf numFmtId="167" fontId="5" fillId="0" borderId="1" xfId="0" applyNumberFormat="1" applyFont="1" applyFill="1" applyBorder="1"/>
    <xf numFmtId="0" fontId="3" fillId="0" borderId="1" xfId="0" applyNumberFormat="1" applyFont="1" applyFill="1" applyBorder="1"/>
    <xf numFmtId="167" fontId="3" fillId="0" borderId="1" xfId="0" applyNumberFormat="1" applyFont="1" applyFill="1" applyBorder="1"/>
  </cellXfs>
  <cellStyles count="11">
    <cellStyle name="Comma" xfId="1" builtinId="3"/>
    <cellStyle name="Comma_Sheet1 2" xfId="9"/>
    <cellStyle name="Normal" xfId="0" builtinId="0"/>
    <cellStyle name="Normal 2" xfId="8"/>
    <cellStyle name="Normal 2 10" xfId="6"/>
    <cellStyle name="Normal 2 101" xfId="5"/>
    <cellStyle name="Normal 2 2" xfId="2"/>
    <cellStyle name="Normal 2 81" xfId="7"/>
    <cellStyle name="Normal 3" xfId="3"/>
    <cellStyle name="Normal 4" xfId="4"/>
    <cellStyle name="Normal 9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327"/>
  <sheetViews>
    <sheetView tabSelected="1" workbookViewId="0">
      <pane xSplit="3" ySplit="4" topLeftCell="M77" activePane="bottomRight" state="frozen"/>
      <selection pane="topRight" activeCell="E1" sqref="E1"/>
      <selection pane="bottomLeft" activeCell="A5" sqref="A5"/>
      <selection pane="bottomRight" activeCell="W76" sqref="W76"/>
    </sheetView>
  </sheetViews>
  <sheetFormatPr defaultColWidth="9.109375" defaultRowHeight="13.2"/>
  <cols>
    <col min="1" max="1" width="4" style="2" bestFit="1" customWidth="1"/>
    <col min="2" max="2" width="6.44140625" style="3" hidden="1" customWidth="1"/>
    <col min="3" max="3" width="12.6640625" style="9" customWidth="1"/>
    <col min="4" max="4" width="11.5546875" style="9" customWidth="1"/>
    <col min="5" max="5" width="7.44140625" style="9" customWidth="1"/>
    <col min="6" max="6" width="11" style="3" bestFit="1" customWidth="1"/>
    <col min="7" max="7" width="6" style="4" customWidth="1"/>
    <col min="8" max="8" width="13.109375" style="4" bestFit="1" customWidth="1"/>
    <col min="9" max="9" width="6.6640625" style="3" hidden="1" customWidth="1"/>
    <col min="10" max="10" width="4.88671875" style="10" hidden="1" customWidth="1"/>
    <col min="11" max="11" width="5" style="3" hidden="1" customWidth="1"/>
    <col min="12" max="12" width="6.5546875" style="3" hidden="1" customWidth="1"/>
    <col min="13" max="13" width="6.6640625" style="3" customWidth="1"/>
    <col min="14" max="14" width="7" style="3" bestFit="1" customWidth="1"/>
    <col min="15" max="15" width="4" style="3" bestFit="1" customWidth="1"/>
    <col min="16" max="16" width="8.109375" style="3" bestFit="1" customWidth="1"/>
    <col min="17" max="17" width="5" style="3" bestFit="1" customWidth="1"/>
    <col min="18" max="18" width="6.109375" style="5" bestFit="1" customWidth="1"/>
    <col min="19" max="19" width="7" style="8" bestFit="1" customWidth="1"/>
    <col min="20" max="20" width="6.109375" style="8" bestFit="1" customWidth="1"/>
    <col min="21" max="21" width="4.44140625" style="3" customWidth="1"/>
    <col min="22" max="23" width="8" style="3" bestFit="1" customWidth="1"/>
    <col min="24" max="24" width="7.88671875" style="3" customWidth="1"/>
    <col min="25" max="25" width="7.109375" style="1" bestFit="1" customWidth="1"/>
    <col min="26" max="26" width="6.109375" style="1" bestFit="1" customWidth="1"/>
    <col min="27" max="27" width="4.5546875" style="7" bestFit="1" customWidth="1"/>
    <col min="28" max="28" width="6.88671875" style="6" customWidth="1"/>
    <col min="29" max="29" width="6" style="11" bestFit="1" customWidth="1"/>
    <col min="30" max="30" width="8" style="1" bestFit="1" customWidth="1"/>
    <col min="31" max="31" width="7.88671875" style="1" customWidth="1"/>
    <col min="32" max="32" width="8.109375" style="1" customWidth="1"/>
    <col min="33" max="33" width="10.33203125" style="1" customWidth="1"/>
    <col min="34" max="39" width="0" style="1" hidden="1" customWidth="1"/>
    <col min="40" max="16384" width="9.109375" style="1"/>
  </cols>
  <sheetData>
    <row r="1" spans="1:39" ht="20.25" customHeight="1">
      <c r="A1" s="241" t="s">
        <v>13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</row>
    <row r="2" spans="1:39" ht="15.75" customHeight="1">
      <c r="A2" s="240" t="s">
        <v>886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</row>
    <row r="3" spans="1:39" s="43" customFormat="1" ht="12" customHeight="1">
      <c r="A3" s="238" t="s">
        <v>0</v>
      </c>
      <c r="B3" s="238" t="s">
        <v>16</v>
      </c>
      <c r="C3" s="238" t="s">
        <v>17</v>
      </c>
      <c r="D3" s="238" t="s">
        <v>18</v>
      </c>
      <c r="E3" s="238" t="s">
        <v>1</v>
      </c>
      <c r="F3" s="238" t="s">
        <v>19</v>
      </c>
      <c r="G3" s="242" t="s">
        <v>20</v>
      </c>
      <c r="H3" s="238" t="s">
        <v>14</v>
      </c>
      <c r="I3" s="238" t="s">
        <v>2</v>
      </c>
      <c r="J3" s="238"/>
      <c r="K3" s="238"/>
      <c r="L3" s="238"/>
      <c r="M3" s="238" t="s">
        <v>2</v>
      </c>
      <c r="N3" s="238" t="s">
        <v>21</v>
      </c>
      <c r="O3" s="238"/>
      <c r="P3" s="238" t="s">
        <v>22</v>
      </c>
      <c r="Q3" s="238"/>
      <c r="R3" s="238"/>
      <c r="S3" s="238"/>
      <c r="T3" s="238"/>
      <c r="U3" s="238"/>
      <c r="V3" s="238"/>
      <c r="W3" s="239" t="s">
        <v>3</v>
      </c>
      <c r="X3" s="239" t="s">
        <v>4</v>
      </c>
      <c r="Y3" s="238" t="s">
        <v>5</v>
      </c>
      <c r="Z3" s="238"/>
      <c r="AA3" s="238"/>
      <c r="AB3" s="238"/>
      <c r="AC3" s="238"/>
      <c r="AD3" s="238"/>
      <c r="AE3" s="238" t="s">
        <v>6</v>
      </c>
      <c r="AF3" s="238" t="s">
        <v>23</v>
      </c>
      <c r="AG3" s="238" t="s">
        <v>7</v>
      </c>
    </row>
    <row r="4" spans="1:39" s="43" customFormat="1" ht="24" customHeight="1">
      <c r="A4" s="238"/>
      <c r="B4" s="238"/>
      <c r="C4" s="238"/>
      <c r="D4" s="238"/>
      <c r="E4" s="238"/>
      <c r="F4" s="238"/>
      <c r="G4" s="242"/>
      <c r="H4" s="238"/>
      <c r="I4" s="99" t="s">
        <v>24</v>
      </c>
      <c r="J4" s="99" t="s">
        <v>12</v>
      </c>
      <c r="K4" s="99" t="s">
        <v>25</v>
      </c>
      <c r="L4" s="99" t="s">
        <v>8</v>
      </c>
      <c r="M4" s="238"/>
      <c r="N4" s="100" t="s">
        <v>26</v>
      </c>
      <c r="O4" s="100" t="s">
        <v>27</v>
      </c>
      <c r="P4" s="100" t="s">
        <v>24</v>
      </c>
      <c r="Q4" s="99" t="s">
        <v>12</v>
      </c>
      <c r="R4" s="100" t="s">
        <v>25</v>
      </c>
      <c r="S4" s="100" t="s">
        <v>28</v>
      </c>
      <c r="T4" s="100" t="s">
        <v>8</v>
      </c>
      <c r="U4" s="100" t="s">
        <v>15</v>
      </c>
      <c r="V4" s="100" t="s">
        <v>29</v>
      </c>
      <c r="W4" s="239"/>
      <c r="X4" s="239"/>
      <c r="Y4" s="100" t="s">
        <v>30</v>
      </c>
      <c r="Z4" s="100" t="s">
        <v>31</v>
      </c>
      <c r="AA4" s="100" t="s">
        <v>9</v>
      </c>
      <c r="AB4" s="100" t="s">
        <v>11</v>
      </c>
      <c r="AC4" s="100" t="s">
        <v>8</v>
      </c>
      <c r="AD4" s="100" t="s">
        <v>10</v>
      </c>
      <c r="AE4" s="238"/>
      <c r="AF4" s="238"/>
      <c r="AG4" s="238"/>
    </row>
    <row r="5" spans="1:39" s="41" customFormat="1" ht="39" hidden="1" customHeight="1">
      <c r="A5" s="13">
        <v>1</v>
      </c>
      <c r="B5" s="16">
        <v>10775</v>
      </c>
      <c r="C5" s="12" t="s">
        <v>33</v>
      </c>
      <c r="D5" s="12" t="s">
        <v>34</v>
      </c>
      <c r="E5" s="102" t="s">
        <v>35</v>
      </c>
      <c r="F5" s="13" t="s">
        <v>36</v>
      </c>
      <c r="G5" s="14">
        <v>812</v>
      </c>
      <c r="H5" s="89" t="s">
        <v>37</v>
      </c>
      <c r="I5" s="103">
        <v>29291</v>
      </c>
      <c r="J5" s="104">
        <v>0</v>
      </c>
      <c r="K5" s="105">
        <v>0</v>
      </c>
      <c r="L5" s="105">
        <v>0</v>
      </c>
      <c r="M5" s="16">
        <f>I5+J5+K5+L5</f>
        <v>29291</v>
      </c>
      <c r="N5" s="16">
        <v>31</v>
      </c>
      <c r="O5" s="16">
        <v>0</v>
      </c>
      <c r="P5" s="30">
        <f>ROUND(I5/31*N5,0)</f>
        <v>29291</v>
      </c>
      <c r="Q5" s="30">
        <f>ROUND(J5/31*N5,0)</f>
        <v>0</v>
      </c>
      <c r="R5" s="30">
        <f>ROUND(K5/31*N5,0)</f>
        <v>0</v>
      </c>
      <c r="S5" s="30">
        <f>ROUND(I5/31/8*2*O5,0)</f>
        <v>0</v>
      </c>
      <c r="T5" s="30">
        <f>ROUND(L5/31*N5,0)</f>
        <v>0</v>
      </c>
      <c r="U5" s="30">
        <v>0</v>
      </c>
      <c r="V5" s="31">
        <f>U5+T5+S5+R5+Q5+P5</f>
        <v>29291</v>
      </c>
      <c r="W5" s="31">
        <f>IF(P5&gt;15000,15000,P5)</f>
        <v>15000</v>
      </c>
      <c r="X5" s="31">
        <v>0</v>
      </c>
      <c r="Y5" s="30">
        <f>ROUND(W5*12%,0)</f>
        <v>1800</v>
      </c>
      <c r="Z5" s="30">
        <f>CEILING(X5*0.75%,1)</f>
        <v>0</v>
      </c>
      <c r="AA5" s="30">
        <v>0</v>
      </c>
      <c r="AB5" s="30">
        <v>0</v>
      </c>
      <c r="AC5" s="30">
        <v>0</v>
      </c>
      <c r="AD5" s="30">
        <f>Y5+Z5+AA5+AB5+AC5</f>
        <v>1800</v>
      </c>
      <c r="AE5" s="30">
        <f>V5-AD5</f>
        <v>27491</v>
      </c>
      <c r="AF5" s="34" t="s">
        <v>89</v>
      </c>
      <c r="AG5" s="172" t="s">
        <v>887</v>
      </c>
      <c r="AH5" s="184"/>
      <c r="AI5" s="16">
        <v>22</v>
      </c>
      <c r="AJ5" s="16">
        <v>1</v>
      </c>
      <c r="AK5" s="16">
        <f>AJ5+AI5</f>
        <v>23</v>
      </c>
      <c r="AL5" s="41">
        <f>M5*12</f>
        <v>351492</v>
      </c>
      <c r="AM5" s="41">
        <v>383124</v>
      </c>
    </row>
    <row r="6" spans="1:39" s="41" customFormat="1" ht="42" hidden="1" customHeight="1">
      <c r="A6" s="13">
        <v>2</v>
      </c>
      <c r="B6" s="106">
        <v>11245</v>
      </c>
      <c r="C6" s="85" t="s">
        <v>38</v>
      </c>
      <c r="D6" s="74" t="s">
        <v>39</v>
      </c>
      <c r="E6" s="12" t="s">
        <v>40</v>
      </c>
      <c r="F6" s="173">
        <v>1114560122</v>
      </c>
      <c r="G6" s="86">
        <v>1271</v>
      </c>
      <c r="H6" s="90" t="s">
        <v>41</v>
      </c>
      <c r="I6" s="107">
        <v>15716</v>
      </c>
      <c r="J6" s="108">
        <v>0</v>
      </c>
      <c r="K6" s="108">
        <v>0</v>
      </c>
      <c r="L6" s="108">
        <v>0</v>
      </c>
      <c r="M6" s="74">
        <f>I6+J6+K6+L6</f>
        <v>15716</v>
      </c>
      <c r="N6" s="16">
        <v>31</v>
      </c>
      <c r="O6" s="16">
        <v>0</v>
      </c>
      <c r="P6" s="30">
        <f t="shared" ref="P6:P8" si="0">ROUND(I6/31*N6,0)</f>
        <v>15716</v>
      </c>
      <c r="Q6" s="30">
        <f t="shared" ref="Q6:Q8" si="1">ROUND(J6/31*N6,0)</f>
        <v>0</v>
      </c>
      <c r="R6" s="30">
        <f t="shared" ref="R6:R8" si="2">ROUND(K6/31*N6,0)</f>
        <v>0</v>
      </c>
      <c r="S6" s="30">
        <f t="shared" ref="S6:S8" si="3">ROUND(I6/31/8*2*O6,0)</f>
        <v>0</v>
      </c>
      <c r="T6" s="30">
        <f t="shared" ref="T6:T8" si="4">ROUND(L6/31*N6,0)</f>
        <v>0</v>
      </c>
      <c r="U6" s="30">
        <v>0</v>
      </c>
      <c r="V6" s="88">
        <f>U6+T6+S6+R6+Q6+P6</f>
        <v>15716</v>
      </c>
      <c r="W6" s="88">
        <f>IF(P6&gt;15000,15000,P6)</f>
        <v>15000</v>
      </c>
      <c r="X6" s="88">
        <f>V6</f>
        <v>15716</v>
      </c>
      <c r="Y6" s="30">
        <f t="shared" ref="Y6:Y8" si="5">ROUND(W6*12%,0)</f>
        <v>1800</v>
      </c>
      <c r="Z6" s="30">
        <f>CEILING(X6*0.75%,1)</f>
        <v>118</v>
      </c>
      <c r="AA6" s="87">
        <v>0</v>
      </c>
      <c r="AB6" s="30">
        <v>0</v>
      </c>
      <c r="AC6" s="87">
        <v>0</v>
      </c>
      <c r="AD6" s="87">
        <f>Y6+Z6+AA6+AB6+AC6</f>
        <v>1918</v>
      </c>
      <c r="AE6" s="87">
        <f>V6-AD6</f>
        <v>13798</v>
      </c>
      <c r="AF6" s="34" t="s">
        <v>89</v>
      </c>
      <c r="AG6" s="35">
        <v>44209</v>
      </c>
      <c r="AH6" s="185"/>
      <c r="AI6" s="74">
        <v>16</v>
      </c>
      <c r="AJ6" s="74">
        <v>2</v>
      </c>
      <c r="AK6" s="16">
        <f t="shared" ref="AK6:AK8" si="6">AJ6+AI6</f>
        <v>18</v>
      </c>
      <c r="AL6" s="41">
        <f t="shared" ref="AL6:AL8" si="7">M6*12</f>
        <v>188592</v>
      </c>
      <c r="AM6" s="41">
        <v>203674</v>
      </c>
    </row>
    <row r="7" spans="1:39" s="41" customFormat="1" ht="42" hidden="1" customHeight="1">
      <c r="A7" s="153">
        <v>3</v>
      </c>
      <c r="B7" s="14">
        <v>10954</v>
      </c>
      <c r="C7" s="12" t="s">
        <v>42</v>
      </c>
      <c r="D7" s="12" t="s">
        <v>43</v>
      </c>
      <c r="E7" s="102" t="s">
        <v>35</v>
      </c>
      <c r="F7" s="26">
        <v>3011034057</v>
      </c>
      <c r="G7" s="14">
        <v>980</v>
      </c>
      <c r="H7" s="89" t="s">
        <v>44</v>
      </c>
      <c r="I7" s="103">
        <v>20873</v>
      </c>
      <c r="J7" s="105">
        <v>0</v>
      </c>
      <c r="K7" s="105">
        <v>0</v>
      </c>
      <c r="L7" s="105">
        <v>0</v>
      </c>
      <c r="M7" s="16">
        <f>I7+J7+K7+L7</f>
        <v>20873</v>
      </c>
      <c r="N7" s="16">
        <v>31</v>
      </c>
      <c r="O7" s="16">
        <v>0</v>
      </c>
      <c r="P7" s="30">
        <f t="shared" si="0"/>
        <v>20873</v>
      </c>
      <c r="Q7" s="30">
        <f t="shared" si="1"/>
        <v>0</v>
      </c>
      <c r="R7" s="30">
        <f t="shared" si="2"/>
        <v>0</v>
      </c>
      <c r="S7" s="30">
        <f t="shared" si="3"/>
        <v>0</v>
      </c>
      <c r="T7" s="30">
        <f t="shared" si="4"/>
        <v>0</v>
      </c>
      <c r="U7" s="30">
        <v>0</v>
      </c>
      <c r="V7" s="31">
        <f>U7+T7+S7+R7+Q7+P7</f>
        <v>20873</v>
      </c>
      <c r="W7" s="31">
        <f>IF(P7&gt;15000,15000,P7)</f>
        <v>15000</v>
      </c>
      <c r="X7" s="31">
        <f>V7</f>
        <v>20873</v>
      </c>
      <c r="Y7" s="30">
        <f t="shared" si="5"/>
        <v>1800</v>
      </c>
      <c r="Z7" s="30">
        <f>CEILING(X7*0.75%,1)</f>
        <v>157</v>
      </c>
      <c r="AA7" s="30">
        <v>0</v>
      </c>
      <c r="AB7" s="30">
        <v>0</v>
      </c>
      <c r="AC7" s="30">
        <v>0</v>
      </c>
      <c r="AD7" s="30">
        <f>Y7+Z7+AA7+AB7+AC7</f>
        <v>1957</v>
      </c>
      <c r="AE7" s="30">
        <f>V7-AD7</f>
        <v>18916</v>
      </c>
      <c r="AF7" s="34" t="s">
        <v>89</v>
      </c>
      <c r="AG7" s="35">
        <v>44209</v>
      </c>
      <c r="AH7" s="42"/>
      <c r="AI7" s="16">
        <v>14</v>
      </c>
      <c r="AJ7" s="16">
        <v>0</v>
      </c>
      <c r="AK7" s="16">
        <f t="shared" si="6"/>
        <v>14</v>
      </c>
      <c r="AL7" s="41">
        <f t="shared" si="7"/>
        <v>250476</v>
      </c>
      <c r="AM7" s="41">
        <v>270513</v>
      </c>
    </row>
    <row r="8" spans="1:39" s="41" customFormat="1" ht="40.950000000000003" hidden="1" customHeight="1">
      <c r="A8" s="153">
        <v>4</v>
      </c>
      <c r="B8" s="21">
        <v>12496</v>
      </c>
      <c r="C8" s="12" t="s">
        <v>45</v>
      </c>
      <c r="D8" s="12" t="s">
        <v>46</v>
      </c>
      <c r="E8" s="23" t="s">
        <v>47</v>
      </c>
      <c r="F8" s="12">
        <v>1115094331</v>
      </c>
      <c r="G8" s="14">
        <v>11525</v>
      </c>
      <c r="H8" s="15" t="s">
        <v>48</v>
      </c>
      <c r="I8" s="105">
        <v>16341</v>
      </c>
      <c r="J8" s="105">
        <v>0</v>
      </c>
      <c r="K8" s="105">
        <v>0</v>
      </c>
      <c r="L8" s="105">
        <v>0</v>
      </c>
      <c r="M8" s="16">
        <f>I8+J8+K8+L8</f>
        <v>16341</v>
      </c>
      <c r="N8" s="16">
        <v>31</v>
      </c>
      <c r="O8" s="16">
        <v>0</v>
      </c>
      <c r="P8" s="30">
        <f t="shared" si="0"/>
        <v>16341</v>
      </c>
      <c r="Q8" s="30">
        <f t="shared" si="1"/>
        <v>0</v>
      </c>
      <c r="R8" s="30">
        <f t="shared" si="2"/>
        <v>0</v>
      </c>
      <c r="S8" s="30">
        <f t="shared" si="3"/>
        <v>0</v>
      </c>
      <c r="T8" s="30">
        <f t="shared" si="4"/>
        <v>0</v>
      </c>
      <c r="U8" s="30">
        <v>0</v>
      </c>
      <c r="V8" s="31">
        <f>U8+T8+S8+R8+Q8+P8</f>
        <v>16341</v>
      </c>
      <c r="W8" s="31">
        <f>IF(P8&gt;15000,15000,P8)</f>
        <v>15000</v>
      </c>
      <c r="X8" s="31">
        <f>V8</f>
        <v>16341</v>
      </c>
      <c r="Y8" s="30">
        <f t="shared" si="5"/>
        <v>1800</v>
      </c>
      <c r="Z8" s="30">
        <f>CEILING(X8*0.75%,1)</f>
        <v>123</v>
      </c>
      <c r="AA8" s="30">
        <v>0</v>
      </c>
      <c r="AB8" s="30">
        <v>0</v>
      </c>
      <c r="AC8" s="30">
        <v>0</v>
      </c>
      <c r="AD8" s="30">
        <f>Y8+Z8+AA8+AB8+AC8</f>
        <v>1923</v>
      </c>
      <c r="AE8" s="30">
        <f>V8-AD8</f>
        <v>14418</v>
      </c>
      <c r="AF8" s="34" t="s">
        <v>89</v>
      </c>
      <c r="AG8" s="35">
        <v>44209</v>
      </c>
      <c r="AH8" s="42"/>
      <c r="AI8" s="16">
        <v>3</v>
      </c>
      <c r="AJ8" s="16">
        <v>12</v>
      </c>
      <c r="AK8" s="16">
        <f t="shared" si="6"/>
        <v>15</v>
      </c>
      <c r="AL8" s="41">
        <f t="shared" si="7"/>
        <v>196092</v>
      </c>
    </row>
    <row r="9" spans="1:39" s="32" customFormat="1" hidden="1">
      <c r="A9" s="13"/>
      <c r="B9" s="21"/>
      <c r="C9" s="12"/>
      <c r="D9" s="12"/>
      <c r="E9" s="12"/>
      <c r="G9" s="73"/>
      <c r="H9" s="73" t="s">
        <v>10</v>
      </c>
      <c r="I9" s="73"/>
      <c r="J9" s="73" t="s">
        <v>32</v>
      </c>
      <c r="K9" s="73" t="e">
        <f>SUM(#REF!)</f>
        <v>#REF!</v>
      </c>
      <c r="L9" s="73" t="e">
        <f>SUM(#REF!)</f>
        <v>#REF!</v>
      </c>
      <c r="M9" s="73">
        <f>SUM(M5:M8)</f>
        <v>82221</v>
      </c>
      <c r="N9" s="73">
        <f t="shared" ref="N9:AE9" si="8">SUM(N5:N8)</f>
        <v>124</v>
      </c>
      <c r="O9" s="73">
        <f t="shared" si="8"/>
        <v>0</v>
      </c>
      <c r="P9" s="73">
        <f t="shared" si="8"/>
        <v>82221</v>
      </c>
      <c r="Q9" s="73">
        <f t="shared" si="8"/>
        <v>0</v>
      </c>
      <c r="R9" s="73">
        <f t="shared" si="8"/>
        <v>0</v>
      </c>
      <c r="S9" s="73">
        <f t="shared" si="8"/>
        <v>0</v>
      </c>
      <c r="T9" s="73">
        <f t="shared" si="8"/>
        <v>0</v>
      </c>
      <c r="U9" s="73">
        <f t="shared" si="8"/>
        <v>0</v>
      </c>
      <c r="V9" s="73">
        <f t="shared" si="8"/>
        <v>82221</v>
      </c>
      <c r="W9" s="73">
        <f t="shared" si="8"/>
        <v>60000</v>
      </c>
      <c r="X9" s="73">
        <f t="shared" si="8"/>
        <v>52930</v>
      </c>
      <c r="Y9" s="73">
        <f t="shared" si="8"/>
        <v>7200</v>
      </c>
      <c r="Z9" s="73">
        <f t="shared" si="8"/>
        <v>398</v>
      </c>
      <c r="AA9" s="73">
        <f t="shared" si="8"/>
        <v>0</v>
      </c>
      <c r="AB9" s="73">
        <f t="shared" si="8"/>
        <v>0</v>
      </c>
      <c r="AC9" s="73">
        <f t="shared" si="8"/>
        <v>0</v>
      </c>
      <c r="AD9" s="73">
        <f t="shared" si="8"/>
        <v>7598</v>
      </c>
      <c r="AE9" s="73">
        <f t="shared" si="8"/>
        <v>74623</v>
      </c>
    </row>
    <row r="10" spans="1:39" s="41" customFormat="1" ht="40.950000000000003" customHeight="1">
      <c r="A10" s="153">
        <v>1</v>
      </c>
      <c r="B10" s="21">
        <v>12886</v>
      </c>
      <c r="C10" s="23" t="s">
        <v>82</v>
      </c>
      <c r="D10" s="23" t="s">
        <v>83</v>
      </c>
      <c r="E10" s="23" t="s">
        <v>888</v>
      </c>
      <c r="F10" s="196" t="s">
        <v>84</v>
      </c>
      <c r="G10" s="14">
        <v>11915</v>
      </c>
      <c r="H10" s="126" t="s">
        <v>85</v>
      </c>
      <c r="I10" s="105">
        <v>15000</v>
      </c>
      <c r="J10" s="105">
        <v>0</v>
      </c>
      <c r="K10" s="105">
        <v>2890</v>
      </c>
      <c r="L10" s="105">
        <v>0</v>
      </c>
      <c r="M10" s="16">
        <f>I10+J10+K10+L10</f>
        <v>17890</v>
      </c>
      <c r="N10" s="16">
        <v>29</v>
      </c>
      <c r="O10" s="16">
        <v>0</v>
      </c>
      <c r="P10" s="30">
        <f t="shared" ref="P10:P11" si="9">ROUND(I10/31*N10,0)</f>
        <v>14032</v>
      </c>
      <c r="Q10" s="30">
        <f t="shared" ref="Q10:Q11" si="10">ROUND(J10/31*N10,0)</f>
        <v>0</v>
      </c>
      <c r="R10" s="30">
        <f t="shared" ref="R10:R11" si="11">ROUND(K10/31*N10,0)</f>
        <v>2704</v>
      </c>
      <c r="S10" s="30">
        <f t="shared" ref="S10:S11" si="12">ROUND(I10/31/8*2*O10,0)</f>
        <v>0</v>
      </c>
      <c r="T10" s="30">
        <f t="shared" ref="T10:T11" si="13">ROUND(L10/31*N10,0)</f>
        <v>0</v>
      </c>
      <c r="U10" s="30">
        <v>0</v>
      </c>
      <c r="V10" s="31">
        <f>U10+T10+S10+R10+Q10+P10</f>
        <v>16736</v>
      </c>
      <c r="W10" s="31">
        <f>IF(P10&gt;15000,15000,P10)</f>
        <v>14032</v>
      </c>
      <c r="X10" s="31">
        <f>V10</f>
        <v>16736</v>
      </c>
      <c r="Y10" s="30">
        <f t="shared" ref="Y10:Y71" si="14">ROUND(W10*12%,0)</f>
        <v>1684</v>
      </c>
      <c r="Z10" s="30">
        <f>CEILING(X10*0.75%,1)</f>
        <v>126</v>
      </c>
      <c r="AA10" s="30">
        <v>0</v>
      </c>
      <c r="AB10" s="30">
        <v>1064</v>
      </c>
      <c r="AC10" s="30">
        <v>0</v>
      </c>
      <c r="AD10" s="30">
        <f>Y10+Z10+AA10+AB10+AC10</f>
        <v>2874</v>
      </c>
      <c r="AE10" s="30">
        <f>V10-AD10</f>
        <v>13862</v>
      </c>
      <c r="AF10" s="34" t="s">
        <v>89</v>
      </c>
      <c r="AG10" s="172">
        <v>44204</v>
      </c>
      <c r="AH10" s="42"/>
      <c r="AI10" s="16"/>
      <c r="AJ10" s="16">
        <v>0</v>
      </c>
      <c r="AK10" s="16">
        <f t="shared" ref="AK10:AK11" si="15">AJ10+AI10</f>
        <v>0</v>
      </c>
    </row>
    <row r="11" spans="1:39" s="41" customFormat="1" ht="40.950000000000003" customHeight="1">
      <c r="A11" s="153">
        <v>2</v>
      </c>
      <c r="B11" s="21">
        <v>12895</v>
      </c>
      <c r="C11" s="23" t="s">
        <v>81</v>
      </c>
      <c r="D11" s="23" t="s">
        <v>86</v>
      </c>
      <c r="E11" s="23" t="s">
        <v>888</v>
      </c>
      <c r="F11" s="196" t="s">
        <v>87</v>
      </c>
      <c r="G11" s="14">
        <v>11924</v>
      </c>
      <c r="H11" s="126" t="s">
        <v>88</v>
      </c>
      <c r="I11" s="105">
        <v>15000</v>
      </c>
      <c r="J11" s="105">
        <v>0</v>
      </c>
      <c r="K11" s="105">
        <v>2890</v>
      </c>
      <c r="L11" s="105">
        <v>0</v>
      </c>
      <c r="M11" s="16">
        <f>I11+J11+K11+L11</f>
        <v>17890</v>
      </c>
      <c r="N11" s="16">
        <v>31</v>
      </c>
      <c r="O11" s="16">
        <v>0</v>
      </c>
      <c r="P11" s="30">
        <f t="shared" si="9"/>
        <v>15000</v>
      </c>
      <c r="Q11" s="30">
        <f t="shared" si="10"/>
        <v>0</v>
      </c>
      <c r="R11" s="30">
        <f t="shared" si="11"/>
        <v>2890</v>
      </c>
      <c r="S11" s="30">
        <f t="shared" si="12"/>
        <v>0</v>
      </c>
      <c r="T11" s="30">
        <f t="shared" si="13"/>
        <v>0</v>
      </c>
      <c r="U11" s="30">
        <v>0</v>
      </c>
      <c r="V11" s="31">
        <f>U11+T11+S11+R11+Q11+P11</f>
        <v>17890</v>
      </c>
      <c r="W11" s="31">
        <f>IF(P11&gt;15000,15000,P11)</f>
        <v>15000</v>
      </c>
      <c r="X11" s="31">
        <f>V11</f>
        <v>17890</v>
      </c>
      <c r="Y11" s="30">
        <f t="shared" si="14"/>
        <v>1800</v>
      </c>
      <c r="Z11" s="30">
        <f>CEILING(X11*0.75%,1)</f>
        <v>135</v>
      </c>
      <c r="AA11" s="30">
        <v>0</v>
      </c>
      <c r="AB11" s="30">
        <v>0</v>
      </c>
      <c r="AC11" s="30">
        <v>0</v>
      </c>
      <c r="AD11" s="30">
        <f>Y11+Z11+AA11+AB11+AC11</f>
        <v>1935</v>
      </c>
      <c r="AE11" s="30">
        <f>V11-AD11</f>
        <v>15955</v>
      </c>
      <c r="AF11" s="34" t="s">
        <v>89</v>
      </c>
      <c r="AG11" s="172">
        <v>44205</v>
      </c>
      <c r="AH11" s="42"/>
      <c r="AI11" s="16"/>
      <c r="AJ11" s="16">
        <v>0</v>
      </c>
      <c r="AK11" s="16">
        <f t="shared" si="15"/>
        <v>0</v>
      </c>
    </row>
    <row r="12" spans="1:39" s="41" customFormat="1" ht="38.25" customHeight="1">
      <c r="A12" s="13">
        <v>3</v>
      </c>
      <c r="B12" s="16">
        <v>10935</v>
      </c>
      <c r="C12" s="12" t="s">
        <v>90</v>
      </c>
      <c r="D12" s="12" t="s">
        <v>91</v>
      </c>
      <c r="E12" s="12" t="s">
        <v>92</v>
      </c>
      <c r="F12" s="12">
        <v>3011050370</v>
      </c>
      <c r="G12" s="14">
        <v>962</v>
      </c>
      <c r="H12" s="89" t="s">
        <v>93</v>
      </c>
      <c r="I12" s="105">
        <v>17991</v>
      </c>
      <c r="J12" s="103">
        <v>0</v>
      </c>
      <c r="K12" s="103">
        <v>0</v>
      </c>
      <c r="L12" s="103">
        <v>0</v>
      </c>
      <c r="M12" s="16">
        <f t="shared" ref="M12:M13" si="16">I12+J12+K12+L12</f>
        <v>17991</v>
      </c>
      <c r="N12" s="16">
        <v>31</v>
      </c>
      <c r="O12" s="16">
        <v>0</v>
      </c>
      <c r="P12" s="30">
        <f>ROUND(I12/31*N12,0)</f>
        <v>17991</v>
      </c>
      <c r="Q12" s="30">
        <f>ROUND(J12/31*N12,0)</f>
        <v>0</v>
      </c>
      <c r="R12" s="30">
        <f>ROUND(K12/31*N12,0)</f>
        <v>0</v>
      </c>
      <c r="S12" s="30">
        <f>ROUND(I12/31/8*2*O12,0)</f>
        <v>0</v>
      </c>
      <c r="T12" s="30">
        <f>ROUND(L12/31*N12,0)</f>
        <v>0</v>
      </c>
      <c r="U12" s="30">
        <v>0</v>
      </c>
      <c r="V12" s="31">
        <f t="shared" ref="V12:V13" si="17">U12+T12+S12+R12+Q12+P12</f>
        <v>17991</v>
      </c>
      <c r="W12" s="31">
        <f t="shared" ref="W12:W13" si="18">IF(P12&gt;15000,15000,P12)</f>
        <v>15000</v>
      </c>
      <c r="X12" s="31">
        <f t="shared" ref="X12:X13" si="19">V12</f>
        <v>17991</v>
      </c>
      <c r="Y12" s="30">
        <f t="shared" si="14"/>
        <v>1800</v>
      </c>
      <c r="Z12" s="30">
        <f t="shared" ref="Z12:Z13" si="20">CEILING(X12*0.75%,1)</f>
        <v>135</v>
      </c>
      <c r="AA12" s="30">
        <v>0</v>
      </c>
      <c r="AB12" s="30">
        <v>0</v>
      </c>
      <c r="AC12" s="30">
        <v>0</v>
      </c>
      <c r="AD12" s="30">
        <f t="shared" ref="AD12:AD13" si="21">Y12+Z12+AA12+AB12+AC12</f>
        <v>1935</v>
      </c>
      <c r="AE12" s="30">
        <f t="shared" ref="AE12:AE13" si="22">V12-AD12</f>
        <v>16056</v>
      </c>
      <c r="AF12" s="34" t="s">
        <v>89</v>
      </c>
      <c r="AG12" s="172">
        <v>44209</v>
      </c>
    </row>
    <row r="13" spans="1:39" s="41" customFormat="1" ht="38.25" customHeight="1">
      <c r="A13" s="153">
        <v>4</v>
      </c>
      <c r="B13" s="16">
        <v>10949</v>
      </c>
      <c r="C13" s="208" t="s">
        <v>94</v>
      </c>
      <c r="D13" s="12" t="s">
        <v>95</v>
      </c>
      <c r="E13" s="12" t="s">
        <v>96</v>
      </c>
      <c r="F13" s="12">
        <v>3011045165</v>
      </c>
      <c r="G13" s="14">
        <v>975</v>
      </c>
      <c r="H13" s="89" t="s">
        <v>97</v>
      </c>
      <c r="I13" s="105">
        <v>16640</v>
      </c>
      <c r="J13" s="103">
        <v>0</v>
      </c>
      <c r="K13" s="103">
        <v>0</v>
      </c>
      <c r="L13" s="103">
        <v>0</v>
      </c>
      <c r="M13" s="16">
        <f t="shared" si="16"/>
        <v>16640</v>
      </c>
      <c r="N13" s="105">
        <v>31</v>
      </c>
      <c r="O13" s="16">
        <v>0</v>
      </c>
      <c r="P13" s="30">
        <f t="shared" ref="P13" si="23">ROUND(I13/31*N13,0)</f>
        <v>16640</v>
      </c>
      <c r="Q13" s="30">
        <f t="shared" ref="Q13" si="24">ROUND(J13/31*N13,0)</f>
        <v>0</v>
      </c>
      <c r="R13" s="30">
        <f t="shared" ref="R13" si="25">ROUND(K13/31*N13,0)</f>
        <v>0</v>
      </c>
      <c r="S13" s="30">
        <f t="shared" ref="S13" si="26">ROUND(I13/31/8*2*O13,0)</f>
        <v>0</v>
      </c>
      <c r="T13" s="30">
        <f t="shared" ref="T13" si="27">ROUND(L13/31*N13,0)</f>
        <v>0</v>
      </c>
      <c r="U13" s="30">
        <v>0</v>
      </c>
      <c r="V13" s="31">
        <f t="shared" si="17"/>
        <v>16640</v>
      </c>
      <c r="W13" s="31">
        <f t="shared" si="18"/>
        <v>15000</v>
      </c>
      <c r="X13" s="31">
        <f t="shared" si="19"/>
        <v>16640</v>
      </c>
      <c r="Y13" s="30">
        <f t="shared" si="14"/>
        <v>1800</v>
      </c>
      <c r="Z13" s="30">
        <f t="shared" si="20"/>
        <v>125</v>
      </c>
      <c r="AA13" s="30">
        <v>0</v>
      </c>
      <c r="AB13" s="30">
        <v>0</v>
      </c>
      <c r="AC13" s="30">
        <v>0</v>
      </c>
      <c r="AD13" s="30">
        <f t="shared" si="21"/>
        <v>1925</v>
      </c>
      <c r="AE13" s="30">
        <f t="shared" si="22"/>
        <v>14715</v>
      </c>
      <c r="AF13" s="243" t="s">
        <v>89</v>
      </c>
      <c r="AG13" s="172">
        <v>44209</v>
      </c>
    </row>
    <row r="14" spans="1:39" s="125" customFormat="1" ht="27.6" customHeight="1">
      <c r="A14" s="153">
        <v>5</v>
      </c>
      <c r="B14" s="21">
        <v>12762</v>
      </c>
      <c r="C14" s="158" t="s">
        <v>102</v>
      </c>
      <c r="D14" s="23" t="s">
        <v>39</v>
      </c>
      <c r="E14" s="22" t="s">
        <v>103</v>
      </c>
      <c r="F14" s="201">
        <v>1115546981</v>
      </c>
      <c r="G14" s="14">
        <v>11791</v>
      </c>
      <c r="H14" s="114" t="s">
        <v>104</v>
      </c>
      <c r="I14" s="105">
        <v>14560</v>
      </c>
      <c r="J14" s="103">
        <v>0</v>
      </c>
      <c r="K14" s="103">
        <v>0</v>
      </c>
      <c r="L14" s="103">
        <v>0</v>
      </c>
      <c r="M14" s="16">
        <f>I14+J14+K14+L14</f>
        <v>14560</v>
      </c>
      <c r="N14" s="16">
        <v>0</v>
      </c>
      <c r="O14" s="16">
        <v>0</v>
      </c>
      <c r="P14" s="30">
        <f>ROUND(I14/31*N14,0)</f>
        <v>0</v>
      </c>
      <c r="Q14" s="30">
        <f>ROUND(J14/31*N14,0)</f>
        <v>0</v>
      </c>
      <c r="R14" s="30">
        <f>ROUND(K14/31*N14,0)</f>
        <v>0</v>
      </c>
      <c r="S14" s="30">
        <f>ROUND(I14/31/8*2*O14,0)</f>
        <v>0</v>
      </c>
      <c r="T14" s="30">
        <f>ROUND(L14/31*N14,0)</f>
        <v>0</v>
      </c>
      <c r="U14" s="30">
        <v>0</v>
      </c>
      <c r="V14" s="31">
        <f>U14+T14+S14+R14+Q14+P14</f>
        <v>0</v>
      </c>
      <c r="W14" s="31">
        <f>IF(P14&gt;15000,15000,P14)</f>
        <v>0</v>
      </c>
      <c r="X14" s="31">
        <f>V14</f>
        <v>0</v>
      </c>
      <c r="Y14" s="30">
        <f t="shared" si="14"/>
        <v>0</v>
      </c>
      <c r="Z14" s="30">
        <f>CEILING(X14*0.75%,1)</f>
        <v>0</v>
      </c>
      <c r="AA14" s="30">
        <v>0</v>
      </c>
      <c r="AB14" s="30">
        <v>0</v>
      </c>
      <c r="AC14" s="30">
        <v>0</v>
      </c>
      <c r="AD14" s="30">
        <f>+AC14+AB14+AA14+Z14+Y14</f>
        <v>0</v>
      </c>
      <c r="AE14" s="30">
        <f>V14-AD14</f>
        <v>0</v>
      </c>
      <c r="AF14" s="34"/>
      <c r="AG14" s="35"/>
      <c r="AH14" s="112"/>
      <c r="AI14" s="54"/>
      <c r="AJ14" s="42"/>
      <c r="AK14" s="42"/>
      <c r="AL14" s="42"/>
      <c r="AM14" s="209"/>
    </row>
    <row r="15" spans="1:39" s="125" customFormat="1" ht="27.6" customHeight="1">
      <c r="A15" s="13">
        <v>6</v>
      </c>
      <c r="B15" s="21">
        <v>12763</v>
      </c>
      <c r="C15" s="158" t="s">
        <v>105</v>
      </c>
      <c r="D15" s="23" t="s">
        <v>106</v>
      </c>
      <c r="E15" s="22" t="s">
        <v>103</v>
      </c>
      <c r="F15" s="201">
        <v>1115549862</v>
      </c>
      <c r="G15" s="14">
        <v>11792</v>
      </c>
      <c r="H15" s="114" t="s">
        <v>107</v>
      </c>
      <c r="I15" s="105">
        <v>14560</v>
      </c>
      <c r="J15" s="103">
        <v>0</v>
      </c>
      <c r="K15" s="103">
        <v>0</v>
      </c>
      <c r="L15" s="103">
        <v>0</v>
      </c>
      <c r="M15" s="16">
        <f>I15+J15+K15+L15</f>
        <v>14560</v>
      </c>
      <c r="N15" s="16">
        <v>0</v>
      </c>
      <c r="O15" s="16">
        <v>0</v>
      </c>
      <c r="P15" s="30">
        <f t="shared" ref="P15:P16" si="28">ROUND(I15/31*N15,0)</f>
        <v>0</v>
      </c>
      <c r="Q15" s="30">
        <f t="shared" ref="Q15:Q16" si="29">ROUND(J15/31*N15,0)</f>
        <v>0</v>
      </c>
      <c r="R15" s="30">
        <f t="shared" ref="R15:R16" si="30">ROUND(K15/31*N15,0)</f>
        <v>0</v>
      </c>
      <c r="S15" s="30">
        <f t="shared" ref="S15:S16" si="31">ROUND(I15/31/8*2*O15,0)</f>
        <v>0</v>
      </c>
      <c r="T15" s="30">
        <f t="shared" ref="T15:T16" si="32">ROUND(L15/31*N15,0)</f>
        <v>0</v>
      </c>
      <c r="U15" s="30">
        <v>0</v>
      </c>
      <c r="V15" s="31">
        <f>U15+T15+S15+R15+Q15+P15</f>
        <v>0</v>
      </c>
      <c r="W15" s="31">
        <f>IF(P15&gt;15000,15000,P15)</f>
        <v>0</v>
      </c>
      <c r="X15" s="31">
        <f>V15</f>
        <v>0</v>
      </c>
      <c r="Y15" s="30">
        <f t="shared" si="14"/>
        <v>0</v>
      </c>
      <c r="Z15" s="30">
        <f>CEILING(X15*0.75%,1)</f>
        <v>0</v>
      </c>
      <c r="AA15" s="30">
        <v>0</v>
      </c>
      <c r="AB15" s="30">
        <v>0</v>
      </c>
      <c r="AC15" s="30">
        <v>0</v>
      </c>
      <c r="AD15" s="30">
        <f>+AC15+AB15+AA15+Z15+Y15</f>
        <v>0</v>
      </c>
      <c r="AE15" s="30">
        <f>V15-AD15</f>
        <v>0</v>
      </c>
      <c r="AF15" s="34"/>
      <c r="AG15" s="35"/>
      <c r="AH15" s="112"/>
      <c r="AI15" s="54"/>
      <c r="AJ15" s="42"/>
      <c r="AK15" s="42"/>
      <c r="AL15" s="42"/>
      <c r="AM15" s="209"/>
    </row>
    <row r="16" spans="1:39" s="125" customFormat="1" ht="27.6" customHeight="1">
      <c r="A16" s="153">
        <v>7</v>
      </c>
      <c r="B16" s="123">
        <v>12328</v>
      </c>
      <c r="C16" s="12" t="s">
        <v>108</v>
      </c>
      <c r="D16" s="23" t="s">
        <v>109</v>
      </c>
      <c r="E16" s="22" t="s">
        <v>103</v>
      </c>
      <c r="F16" s="16">
        <v>2111297171</v>
      </c>
      <c r="G16" s="14">
        <v>11637</v>
      </c>
      <c r="H16" s="126" t="s">
        <v>110</v>
      </c>
      <c r="I16" s="105">
        <v>18096</v>
      </c>
      <c r="J16" s="103">
        <v>0</v>
      </c>
      <c r="K16" s="103">
        <v>0</v>
      </c>
      <c r="L16" s="103">
        <v>0</v>
      </c>
      <c r="M16" s="16">
        <f>I16+J16+K16+L16</f>
        <v>18096</v>
      </c>
      <c r="N16" s="16">
        <v>31</v>
      </c>
      <c r="O16" s="16">
        <v>0</v>
      </c>
      <c r="P16" s="30">
        <f t="shared" si="28"/>
        <v>18096</v>
      </c>
      <c r="Q16" s="30">
        <f t="shared" si="29"/>
        <v>0</v>
      </c>
      <c r="R16" s="30">
        <f t="shared" si="30"/>
        <v>0</v>
      </c>
      <c r="S16" s="30">
        <f t="shared" si="31"/>
        <v>0</v>
      </c>
      <c r="T16" s="30">
        <f t="shared" si="32"/>
        <v>0</v>
      </c>
      <c r="U16" s="30">
        <v>0</v>
      </c>
      <c r="V16" s="31">
        <f>U16+T16+S16+R16+Q16+P16</f>
        <v>18096</v>
      </c>
      <c r="W16" s="31">
        <f>IF(P16&gt;15000,15000,P16)</f>
        <v>15000</v>
      </c>
      <c r="X16" s="31">
        <f>V16</f>
        <v>18096</v>
      </c>
      <c r="Y16" s="30">
        <f t="shared" si="14"/>
        <v>1800</v>
      </c>
      <c r="Z16" s="30">
        <f>CEILING(X16*0.75%,1)</f>
        <v>136</v>
      </c>
      <c r="AA16" s="30">
        <v>0</v>
      </c>
      <c r="AB16" s="30">
        <v>0</v>
      </c>
      <c r="AC16" s="30">
        <v>0</v>
      </c>
      <c r="AD16" s="30">
        <f>+AC16+AB16+AA16+Z16+Y16</f>
        <v>1936</v>
      </c>
      <c r="AE16" s="30">
        <f>V16-AD16</f>
        <v>16160</v>
      </c>
      <c r="AF16" s="34" t="s">
        <v>89</v>
      </c>
      <c r="AG16" s="172">
        <v>44208</v>
      </c>
      <c r="AH16" s="112"/>
      <c r="AI16" s="54"/>
      <c r="AJ16" s="42"/>
      <c r="AK16" s="42"/>
      <c r="AL16" s="42"/>
      <c r="AM16" s="209"/>
    </row>
    <row r="17" spans="1:41" s="116" customFormat="1" ht="40.5" customHeight="1">
      <c r="A17" s="153">
        <v>8</v>
      </c>
      <c r="B17" s="75">
        <v>12671</v>
      </c>
      <c r="C17" s="25" t="s">
        <v>111</v>
      </c>
      <c r="D17" s="25" t="s">
        <v>112</v>
      </c>
      <c r="E17" s="12" t="s">
        <v>113</v>
      </c>
      <c r="F17" s="16">
        <v>6717158986</v>
      </c>
      <c r="G17" s="14">
        <v>11700</v>
      </c>
      <c r="H17" s="89" t="s">
        <v>114</v>
      </c>
      <c r="I17" s="105">
        <v>16200</v>
      </c>
      <c r="J17" s="103">
        <v>0</v>
      </c>
      <c r="K17" s="103">
        <v>0</v>
      </c>
      <c r="L17" s="103">
        <v>0</v>
      </c>
      <c r="M17" s="16">
        <f t="shared" ref="M17:M29" si="33">I17+J17+K17+L17</f>
        <v>16200</v>
      </c>
      <c r="N17" s="16">
        <v>28</v>
      </c>
      <c r="O17" s="16">
        <v>0</v>
      </c>
      <c r="P17" s="30">
        <f>ROUND(I17/31*N17,0)</f>
        <v>14632</v>
      </c>
      <c r="Q17" s="30">
        <f>ROUND(J17/31*N17,0)</f>
        <v>0</v>
      </c>
      <c r="R17" s="30">
        <f>ROUND(K17/31*N17,0)</f>
        <v>0</v>
      </c>
      <c r="S17" s="30">
        <f>ROUND(I17/31/8*2*O17,0)</f>
        <v>0</v>
      </c>
      <c r="T17" s="30">
        <f t="shared" ref="T17:T29" si="34">AK17-P17</f>
        <v>378</v>
      </c>
      <c r="U17" s="30">
        <v>0</v>
      </c>
      <c r="V17" s="31">
        <f t="shared" ref="V17:V29" si="35">U17+T17+S17+R17+Q17+P17</f>
        <v>15010</v>
      </c>
      <c r="W17" s="31">
        <f t="shared" ref="W17:W29" si="36">IF(P17&gt;15000,15000,P17)</f>
        <v>14632</v>
      </c>
      <c r="X17" s="31">
        <f t="shared" ref="X17:X29" si="37">V17</f>
        <v>15010</v>
      </c>
      <c r="Y17" s="30">
        <f t="shared" si="14"/>
        <v>1756</v>
      </c>
      <c r="Z17" s="30">
        <f t="shared" ref="Z17:Z29" si="38">CEILING(X17*0.75%,1)</f>
        <v>113</v>
      </c>
      <c r="AA17" s="30">
        <v>0</v>
      </c>
      <c r="AB17" s="30">
        <v>0</v>
      </c>
      <c r="AC17" s="30">
        <v>0</v>
      </c>
      <c r="AD17" s="30">
        <f t="shared" ref="AD17:AD29" si="39">Y17+Z17+AA17+AB17+AC17</f>
        <v>1869</v>
      </c>
      <c r="AE17" s="30">
        <f t="shared" ref="AE17:AE29" si="40">V17-AD17</f>
        <v>13141</v>
      </c>
      <c r="AF17" s="34" t="s">
        <v>89</v>
      </c>
      <c r="AG17" s="172">
        <v>44209</v>
      </c>
      <c r="AI17" s="52">
        <v>79</v>
      </c>
      <c r="AJ17" s="115">
        <v>0</v>
      </c>
      <c r="AK17" s="16">
        <f t="shared" ref="AK17:AK19" si="41">190*AI17+15*AJ17</f>
        <v>15010</v>
      </c>
      <c r="AL17" s="115">
        <f t="shared" ref="AL17:AL19" si="42">AK17-V17</f>
        <v>0</v>
      </c>
      <c r="AO17" s="210"/>
    </row>
    <row r="18" spans="1:41" s="116" customFormat="1" ht="40.5" customHeight="1">
      <c r="A18" s="13">
        <v>9</v>
      </c>
      <c r="B18" s="118">
        <v>10929</v>
      </c>
      <c r="C18" s="12" t="s">
        <v>115</v>
      </c>
      <c r="D18" s="119" t="s">
        <v>116</v>
      </c>
      <c r="E18" s="12" t="s">
        <v>117</v>
      </c>
      <c r="F18" s="120">
        <v>3011034066</v>
      </c>
      <c r="G18" s="14">
        <v>960</v>
      </c>
      <c r="H18" s="89" t="s">
        <v>118</v>
      </c>
      <c r="I18" s="105">
        <v>16200</v>
      </c>
      <c r="J18" s="103">
        <v>0</v>
      </c>
      <c r="K18" s="103">
        <v>0</v>
      </c>
      <c r="L18" s="103">
        <v>0</v>
      </c>
      <c r="M18" s="16">
        <f t="shared" si="33"/>
        <v>16200</v>
      </c>
      <c r="N18" s="16">
        <v>24</v>
      </c>
      <c r="O18" s="16">
        <v>0</v>
      </c>
      <c r="P18" s="30">
        <f t="shared" ref="P18:P32" si="43">ROUND(I18/31*N18,0)</f>
        <v>12542</v>
      </c>
      <c r="Q18" s="30">
        <f t="shared" ref="Q18:Q32" si="44">ROUND(J18/31*N18,0)</f>
        <v>0</v>
      </c>
      <c r="R18" s="30">
        <f t="shared" ref="R18:R32" si="45">ROUND(K18/31*N18,0)</f>
        <v>0</v>
      </c>
      <c r="S18" s="30">
        <f t="shared" ref="S18:S32" si="46">ROUND(I18/31/8*2*O18,0)</f>
        <v>0</v>
      </c>
      <c r="T18" s="30">
        <f t="shared" si="34"/>
        <v>188</v>
      </c>
      <c r="U18" s="30">
        <v>0</v>
      </c>
      <c r="V18" s="31">
        <f t="shared" si="35"/>
        <v>12730</v>
      </c>
      <c r="W18" s="31">
        <f t="shared" si="36"/>
        <v>12542</v>
      </c>
      <c r="X18" s="31">
        <f t="shared" si="37"/>
        <v>12730</v>
      </c>
      <c r="Y18" s="30">
        <f t="shared" si="14"/>
        <v>1505</v>
      </c>
      <c r="Z18" s="30">
        <f t="shared" si="38"/>
        <v>96</v>
      </c>
      <c r="AA18" s="30">
        <v>0</v>
      </c>
      <c r="AB18" s="30">
        <v>0</v>
      </c>
      <c r="AC18" s="30">
        <v>0</v>
      </c>
      <c r="AD18" s="30">
        <f t="shared" si="39"/>
        <v>1601</v>
      </c>
      <c r="AE18" s="30">
        <f t="shared" si="40"/>
        <v>11129</v>
      </c>
      <c r="AF18" s="34" t="s">
        <v>89</v>
      </c>
      <c r="AG18" s="172">
        <v>44209</v>
      </c>
      <c r="AI18" s="52">
        <v>67</v>
      </c>
      <c r="AJ18" s="115">
        <v>0</v>
      </c>
      <c r="AK18" s="16">
        <f t="shared" si="41"/>
        <v>12730</v>
      </c>
      <c r="AL18" s="115">
        <f t="shared" si="42"/>
        <v>0</v>
      </c>
      <c r="AO18" s="210"/>
    </row>
    <row r="19" spans="1:41" s="116" customFormat="1" ht="40.5" customHeight="1">
      <c r="A19" s="153">
        <v>10</v>
      </c>
      <c r="B19" s="21">
        <v>12524</v>
      </c>
      <c r="C19" s="25" t="s">
        <v>119</v>
      </c>
      <c r="D19" s="25" t="s">
        <v>120</v>
      </c>
      <c r="E19" s="12" t="s">
        <v>117</v>
      </c>
      <c r="F19" s="16">
        <v>1114836990</v>
      </c>
      <c r="G19" s="121">
        <v>11553</v>
      </c>
      <c r="H19" s="114" t="s">
        <v>121</v>
      </c>
      <c r="I19" s="105">
        <v>16200</v>
      </c>
      <c r="J19" s="103">
        <v>0</v>
      </c>
      <c r="K19" s="103">
        <v>0</v>
      </c>
      <c r="L19" s="103">
        <v>0</v>
      </c>
      <c r="M19" s="16">
        <f t="shared" si="33"/>
        <v>16200</v>
      </c>
      <c r="N19" s="16">
        <v>31</v>
      </c>
      <c r="O19" s="16">
        <v>0</v>
      </c>
      <c r="P19" s="30">
        <f t="shared" si="43"/>
        <v>16200</v>
      </c>
      <c r="Q19" s="30">
        <f t="shared" si="44"/>
        <v>0</v>
      </c>
      <c r="R19" s="30">
        <f t="shared" si="45"/>
        <v>0</v>
      </c>
      <c r="S19" s="30">
        <f t="shared" si="46"/>
        <v>0</v>
      </c>
      <c r="T19" s="30">
        <f t="shared" si="34"/>
        <v>520</v>
      </c>
      <c r="U19" s="30">
        <v>0</v>
      </c>
      <c r="V19" s="31">
        <f t="shared" si="35"/>
        <v>16720</v>
      </c>
      <c r="W19" s="31">
        <f t="shared" si="36"/>
        <v>15000</v>
      </c>
      <c r="X19" s="31">
        <f t="shared" si="37"/>
        <v>16720</v>
      </c>
      <c r="Y19" s="30">
        <f t="shared" si="14"/>
        <v>1800</v>
      </c>
      <c r="Z19" s="30">
        <f t="shared" si="38"/>
        <v>126</v>
      </c>
      <c r="AA19" s="30">
        <v>0</v>
      </c>
      <c r="AB19" s="30">
        <v>0</v>
      </c>
      <c r="AC19" s="30">
        <v>0</v>
      </c>
      <c r="AD19" s="30">
        <f t="shared" si="39"/>
        <v>1926</v>
      </c>
      <c r="AE19" s="30">
        <f t="shared" si="40"/>
        <v>14794</v>
      </c>
      <c r="AF19" s="34" t="s">
        <v>89</v>
      </c>
      <c r="AG19" s="172">
        <v>44209</v>
      </c>
      <c r="AI19" s="52">
        <v>88</v>
      </c>
      <c r="AJ19" s="115">
        <v>0</v>
      </c>
      <c r="AK19" s="16">
        <f t="shared" si="41"/>
        <v>16720</v>
      </c>
      <c r="AL19" s="115">
        <f t="shared" si="42"/>
        <v>0</v>
      </c>
      <c r="AO19" s="210"/>
    </row>
    <row r="20" spans="1:41" s="204" customFormat="1" ht="40.5" customHeight="1">
      <c r="A20" s="153">
        <v>11</v>
      </c>
      <c r="B20" s="202">
        <v>10923</v>
      </c>
      <c r="C20" s="12" t="s">
        <v>122</v>
      </c>
      <c r="D20" s="12" t="s">
        <v>123</v>
      </c>
      <c r="E20" s="12" t="s">
        <v>124</v>
      </c>
      <c r="F20" s="12">
        <v>2110299368</v>
      </c>
      <c r="G20" s="14">
        <v>950</v>
      </c>
      <c r="H20" s="89" t="s">
        <v>125</v>
      </c>
      <c r="I20" s="105">
        <v>16200</v>
      </c>
      <c r="J20" s="103">
        <v>0</v>
      </c>
      <c r="K20" s="103">
        <v>0</v>
      </c>
      <c r="L20" s="103">
        <v>0</v>
      </c>
      <c r="M20" s="16">
        <f t="shared" si="33"/>
        <v>16200</v>
      </c>
      <c r="N20" s="12">
        <v>26</v>
      </c>
      <c r="O20" s="16">
        <v>0</v>
      </c>
      <c r="P20" s="30">
        <f t="shared" si="43"/>
        <v>13587</v>
      </c>
      <c r="Q20" s="30">
        <f t="shared" si="44"/>
        <v>0</v>
      </c>
      <c r="R20" s="30">
        <f t="shared" si="45"/>
        <v>0</v>
      </c>
      <c r="S20" s="30">
        <f t="shared" si="46"/>
        <v>0</v>
      </c>
      <c r="T20" s="30">
        <f t="shared" si="34"/>
        <v>283</v>
      </c>
      <c r="U20" s="30">
        <v>0</v>
      </c>
      <c r="V20" s="31">
        <f t="shared" si="35"/>
        <v>13870</v>
      </c>
      <c r="W20" s="31">
        <f t="shared" si="36"/>
        <v>13587</v>
      </c>
      <c r="X20" s="31">
        <f t="shared" si="37"/>
        <v>13870</v>
      </c>
      <c r="Y20" s="30">
        <f t="shared" si="14"/>
        <v>1630</v>
      </c>
      <c r="Z20" s="30">
        <f t="shared" si="38"/>
        <v>105</v>
      </c>
      <c r="AA20" s="30">
        <v>0</v>
      </c>
      <c r="AB20" s="30">
        <v>0</v>
      </c>
      <c r="AC20" s="30">
        <v>0</v>
      </c>
      <c r="AD20" s="30">
        <f t="shared" si="39"/>
        <v>1735</v>
      </c>
      <c r="AE20" s="30">
        <f t="shared" si="40"/>
        <v>12135</v>
      </c>
      <c r="AF20" s="34" t="s">
        <v>89</v>
      </c>
      <c r="AG20" s="172">
        <v>44209</v>
      </c>
      <c r="AH20" s="116"/>
      <c r="AI20" s="203">
        <v>73</v>
      </c>
      <c r="AJ20" s="115">
        <v>0</v>
      </c>
      <c r="AK20" s="16">
        <f>190*AI20+15*AJ20</f>
        <v>13870</v>
      </c>
      <c r="AL20" s="115">
        <f>AK20-V20</f>
        <v>0</v>
      </c>
      <c r="AM20" s="42"/>
    </row>
    <row r="21" spans="1:41" s="204" customFormat="1" ht="40.5" customHeight="1">
      <c r="A21" s="13">
        <v>12</v>
      </c>
      <c r="B21" s="202">
        <v>11133</v>
      </c>
      <c r="C21" s="12" t="s">
        <v>126</v>
      </c>
      <c r="D21" s="12" t="s">
        <v>127</v>
      </c>
      <c r="E21" s="12" t="s">
        <v>128</v>
      </c>
      <c r="F21" s="16">
        <v>2109638618</v>
      </c>
      <c r="G21" s="14">
        <v>1159</v>
      </c>
      <c r="H21" s="89" t="s">
        <v>129</v>
      </c>
      <c r="I21" s="105">
        <v>16200</v>
      </c>
      <c r="J21" s="103">
        <v>0</v>
      </c>
      <c r="K21" s="103">
        <v>0</v>
      </c>
      <c r="L21" s="103">
        <v>0</v>
      </c>
      <c r="M21" s="16">
        <f t="shared" si="33"/>
        <v>16200</v>
      </c>
      <c r="N21" s="12">
        <v>26</v>
      </c>
      <c r="O21" s="16">
        <v>0</v>
      </c>
      <c r="P21" s="30">
        <f t="shared" si="43"/>
        <v>13587</v>
      </c>
      <c r="Q21" s="30">
        <f t="shared" si="44"/>
        <v>0</v>
      </c>
      <c r="R21" s="30">
        <f t="shared" si="45"/>
        <v>0</v>
      </c>
      <c r="S21" s="30">
        <f t="shared" si="46"/>
        <v>0</v>
      </c>
      <c r="T21" s="30">
        <f t="shared" si="34"/>
        <v>283</v>
      </c>
      <c r="U21" s="30">
        <v>0</v>
      </c>
      <c r="V21" s="31">
        <f t="shared" si="35"/>
        <v>13870</v>
      </c>
      <c r="W21" s="31">
        <f t="shared" si="36"/>
        <v>13587</v>
      </c>
      <c r="X21" s="31">
        <f t="shared" si="37"/>
        <v>13870</v>
      </c>
      <c r="Y21" s="30">
        <f t="shared" si="14"/>
        <v>1630</v>
      </c>
      <c r="Z21" s="30">
        <f t="shared" si="38"/>
        <v>105</v>
      </c>
      <c r="AA21" s="30">
        <v>0</v>
      </c>
      <c r="AB21" s="30">
        <v>0</v>
      </c>
      <c r="AC21" s="30">
        <v>0</v>
      </c>
      <c r="AD21" s="30">
        <f t="shared" si="39"/>
        <v>1735</v>
      </c>
      <c r="AE21" s="30">
        <f t="shared" si="40"/>
        <v>12135</v>
      </c>
      <c r="AF21" s="34" t="s">
        <v>89</v>
      </c>
      <c r="AG21" s="172">
        <v>44209</v>
      </c>
      <c r="AH21" s="116">
        <v>10815</v>
      </c>
      <c r="AI21" s="203">
        <v>73</v>
      </c>
      <c r="AJ21" s="115">
        <v>0</v>
      </c>
      <c r="AK21" s="16">
        <f>190*AI21+15*AJ21</f>
        <v>13870</v>
      </c>
      <c r="AL21" s="115">
        <f>AK21-V21</f>
        <v>0</v>
      </c>
      <c r="AM21" s="42"/>
    </row>
    <row r="22" spans="1:41" s="167" customFormat="1" ht="40.5" customHeight="1">
      <c r="A22" s="153">
        <v>13</v>
      </c>
      <c r="B22" s="21">
        <v>12870</v>
      </c>
      <c r="C22" s="23" t="s">
        <v>130</v>
      </c>
      <c r="D22" s="23" t="s">
        <v>131</v>
      </c>
      <c r="E22" s="12" t="s">
        <v>117</v>
      </c>
      <c r="F22" s="113">
        <v>1115747058</v>
      </c>
      <c r="G22" s="14">
        <v>11899</v>
      </c>
      <c r="H22" s="126" t="s">
        <v>132</v>
      </c>
      <c r="I22" s="105">
        <v>16200</v>
      </c>
      <c r="J22" s="103">
        <v>0</v>
      </c>
      <c r="K22" s="103">
        <v>0</v>
      </c>
      <c r="L22" s="103">
        <v>0</v>
      </c>
      <c r="M22" s="16">
        <f t="shared" si="33"/>
        <v>16200</v>
      </c>
      <c r="N22" s="12">
        <v>21</v>
      </c>
      <c r="O22" s="16">
        <v>0</v>
      </c>
      <c r="P22" s="30">
        <f t="shared" si="43"/>
        <v>10974</v>
      </c>
      <c r="Q22" s="30">
        <f t="shared" si="44"/>
        <v>0</v>
      </c>
      <c r="R22" s="30">
        <f t="shared" si="45"/>
        <v>0</v>
      </c>
      <c r="S22" s="30">
        <f t="shared" si="46"/>
        <v>0</v>
      </c>
      <c r="T22" s="30">
        <f t="shared" si="34"/>
        <v>236</v>
      </c>
      <c r="U22" s="30">
        <v>0</v>
      </c>
      <c r="V22" s="31">
        <f t="shared" si="35"/>
        <v>11210</v>
      </c>
      <c r="W22" s="31">
        <f t="shared" si="36"/>
        <v>10974</v>
      </c>
      <c r="X22" s="31">
        <f t="shared" si="37"/>
        <v>11210</v>
      </c>
      <c r="Y22" s="30">
        <f t="shared" si="14"/>
        <v>1317</v>
      </c>
      <c r="Z22" s="30">
        <f t="shared" si="38"/>
        <v>85</v>
      </c>
      <c r="AA22" s="30">
        <v>0</v>
      </c>
      <c r="AB22" s="30">
        <v>0</v>
      </c>
      <c r="AC22" s="30">
        <v>0</v>
      </c>
      <c r="AD22" s="30">
        <f t="shared" si="39"/>
        <v>1402</v>
      </c>
      <c r="AE22" s="30">
        <f t="shared" si="40"/>
        <v>9808</v>
      </c>
      <c r="AF22" s="34" t="s">
        <v>89</v>
      </c>
      <c r="AG22" s="172">
        <v>44209</v>
      </c>
      <c r="AH22" s="116"/>
      <c r="AI22" s="203">
        <v>59</v>
      </c>
      <c r="AJ22" s="115">
        <v>0</v>
      </c>
      <c r="AK22" s="16">
        <f>190*AI22+15*AJ22</f>
        <v>11210</v>
      </c>
      <c r="AL22" s="115">
        <f>AK22-V22</f>
        <v>0</v>
      </c>
      <c r="AM22" s="42"/>
    </row>
    <row r="23" spans="1:41" s="167" customFormat="1" ht="40.5" customHeight="1">
      <c r="A23" s="153">
        <v>14</v>
      </c>
      <c r="B23" s="21">
        <v>12627</v>
      </c>
      <c r="C23" s="23" t="s">
        <v>883</v>
      </c>
      <c r="D23" s="23" t="s">
        <v>884</v>
      </c>
      <c r="E23" s="12" t="s">
        <v>117</v>
      </c>
      <c r="F23" s="220">
        <v>2111144284</v>
      </c>
      <c r="G23" s="14">
        <v>11656</v>
      </c>
      <c r="H23" s="114" t="s">
        <v>885</v>
      </c>
      <c r="I23" s="105">
        <v>16200</v>
      </c>
      <c r="J23" s="103">
        <v>0</v>
      </c>
      <c r="K23" s="103">
        <v>0</v>
      </c>
      <c r="L23" s="103">
        <v>0</v>
      </c>
      <c r="M23" s="16">
        <f t="shared" si="33"/>
        <v>16200</v>
      </c>
      <c r="N23" s="12">
        <v>3</v>
      </c>
      <c r="O23" s="16">
        <v>0</v>
      </c>
      <c r="P23" s="30">
        <f t="shared" si="43"/>
        <v>1568</v>
      </c>
      <c r="Q23" s="30">
        <f t="shared" si="44"/>
        <v>0</v>
      </c>
      <c r="R23" s="30">
        <f t="shared" si="45"/>
        <v>0</v>
      </c>
      <c r="S23" s="30">
        <f t="shared" si="46"/>
        <v>0</v>
      </c>
      <c r="T23" s="30">
        <f t="shared" si="34"/>
        <v>142</v>
      </c>
      <c r="U23" s="30">
        <v>0</v>
      </c>
      <c r="V23" s="31">
        <f t="shared" si="35"/>
        <v>1710</v>
      </c>
      <c r="W23" s="31">
        <f t="shared" si="36"/>
        <v>1568</v>
      </c>
      <c r="X23" s="31">
        <f t="shared" si="37"/>
        <v>1710</v>
      </c>
      <c r="Y23" s="30">
        <f t="shared" si="14"/>
        <v>188</v>
      </c>
      <c r="Z23" s="30">
        <f t="shared" si="38"/>
        <v>13</v>
      </c>
      <c r="AA23" s="30">
        <v>0</v>
      </c>
      <c r="AB23" s="30">
        <v>0</v>
      </c>
      <c r="AC23" s="30">
        <v>0</v>
      </c>
      <c r="AD23" s="30">
        <f t="shared" si="39"/>
        <v>201</v>
      </c>
      <c r="AE23" s="30">
        <f t="shared" si="40"/>
        <v>1509</v>
      </c>
      <c r="AF23" s="34" t="s">
        <v>89</v>
      </c>
      <c r="AG23" s="172"/>
      <c r="AH23" s="116"/>
      <c r="AI23" s="203">
        <v>9</v>
      </c>
      <c r="AJ23" s="115">
        <v>0</v>
      </c>
      <c r="AK23" s="16">
        <f>190*AI23+15*AJ23</f>
        <v>1710</v>
      </c>
      <c r="AL23" s="115">
        <f>AK23-V23</f>
        <v>0</v>
      </c>
      <c r="AM23" s="42"/>
    </row>
    <row r="24" spans="1:41" s="204" customFormat="1" ht="40.5" customHeight="1">
      <c r="A24" s="13">
        <v>15</v>
      </c>
      <c r="B24" s="75">
        <v>12721</v>
      </c>
      <c r="C24" s="23" t="s">
        <v>98</v>
      </c>
      <c r="D24" s="23" t="s">
        <v>99</v>
      </c>
      <c r="E24" s="12" t="s">
        <v>100</v>
      </c>
      <c r="F24" s="113">
        <v>1115513219</v>
      </c>
      <c r="G24" s="14">
        <v>11750</v>
      </c>
      <c r="H24" s="114" t="s">
        <v>101</v>
      </c>
      <c r="I24" s="105">
        <v>16200</v>
      </c>
      <c r="J24" s="103">
        <v>0</v>
      </c>
      <c r="K24" s="103">
        <v>0</v>
      </c>
      <c r="L24" s="103">
        <v>0</v>
      </c>
      <c r="M24" s="16">
        <f t="shared" si="33"/>
        <v>16200</v>
      </c>
      <c r="N24" s="12">
        <v>18</v>
      </c>
      <c r="O24" s="16">
        <v>0</v>
      </c>
      <c r="P24" s="30">
        <f t="shared" si="43"/>
        <v>9406</v>
      </c>
      <c r="Q24" s="30">
        <f t="shared" si="44"/>
        <v>0</v>
      </c>
      <c r="R24" s="30">
        <f t="shared" si="45"/>
        <v>0</v>
      </c>
      <c r="S24" s="30">
        <f t="shared" si="46"/>
        <v>0</v>
      </c>
      <c r="T24" s="30">
        <f t="shared" si="34"/>
        <v>94</v>
      </c>
      <c r="U24" s="30">
        <v>0</v>
      </c>
      <c r="V24" s="31">
        <f t="shared" si="35"/>
        <v>9500</v>
      </c>
      <c r="W24" s="31">
        <f t="shared" si="36"/>
        <v>9406</v>
      </c>
      <c r="X24" s="31">
        <f t="shared" si="37"/>
        <v>9500</v>
      </c>
      <c r="Y24" s="30">
        <f t="shared" si="14"/>
        <v>1129</v>
      </c>
      <c r="Z24" s="30">
        <f t="shared" si="38"/>
        <v>72</v>
      </c>
      <c r="AA24" s="30">
        <v>0</v>
      </c>
      <c r="AB24" s="30">
        <v>0</v>
      </c>
      <c r="AC24" s="30">
        <v>0</v>
      </c>
      <c r="AD24" s="30">
        <f t="shared" si="39"/>
        <v>1201</v>
      </c>
      <c r="AE24" s="30">
        <f t="shared" si="40"/>
        <v>8299</v>
      </c>
      <c r="AF24" s="34" t="s">
        <v>89</v>
      </c>
      <c r="AG24" s="172">
        <v>44208</v>
      </c>
      <c r="AH24" s="116"/>
      <c r="AI24" s="203">
        <v>50</v>
      </c>
      <c r="AJ24" s="115">
        <v>0</v>
      </c>
      <c r="AK24" s="16">
        <f t="shared" ref="AK24:AK29" si="47">190*AI24+15*AJ24</f>
        <v>9500</v>
      </c>
      <c r="AL24" s="115">
        <f t="shared" ref="AL24:AL29" si="48">AK24-V24</f>
        <v>0</v>
      </c>
      <c r="AM24" s="42"/>
    </row>
    <row r="25" spans="1:41" s="116" customFormat="1" ht="40.5" customHeight="1">
      <c r="A25" s="153">
        <v>16</v>
      </c>
      <c r="B25" s="118">
        <v>10931</v>
      </c>
      <c r="C25" s="12" t="s">
        <v>133</v>
      </c>
      <c r="D25" s="119" t="s">
        <v>134</v>
      </c>
      <c r="E25" s="12" t="s">
        <v>135</v>
      </c>
      <c r="F25" s="120">
        <v>2105973079</v>
      </c>
      <c r="G25" s="121">
        <v>958</v>
      </c>
      <c r="H25" s="89" t="s">
        <v>136</v>
      </c>
      <c r="I25" s="105">
        <v>16200</v>
      </c>
      <c r="J25" s="103">
        <v>0</v>
      </c>
      <c r="K25" s="103">
        <v>0</v>
      </c>
      <c r="L25" s="103">
        <v>0</v>
      </c>
      <c r="M25" s="16">
        <f t="shared" si="33"/>
        <v>16200</v>
      </c>
      <c r="N25" s="16">
        <v>31</v>
      </c>
      <c r="O25" s="16">
        <v>0</v>
      </c>
      <c r="P25" s="30">
        <f t="shared" si="43"/>
        <v>16200</v>
      </c>
      <c r="Q25" s="30">
        <f t="shared" si="44"/>
        <v>0</v>
      </c>
      <c r="R25" s="30">
        <f t="shared" si="45"/>
        <v>0</v>
      </c>
      <c r="S25" s="30">
        <f t="shared" si="46"/>
        <v>0</v>
      </c>
      <c r="T25" s="30">
        <f t="shared" si="34"/>
        <v>710</v>
      </c>
      <c r="U25" s="30">
        <v>0</v>
      </c>
      <c r="V25" s="31">
        <f t="shared" si="35"/>
        <v>16910</v>
      </c>
      <c r="W25" s="31">
        <f t="shared" si="36"/>
        <v>15000</v>
      </c>
      <c r="X25" s="31">
        <f t="shared" si="37"/>
        <v>16910</v>
      </c>
      <c r="Y25" s="30">
        <f t="shared" si="14"/>
        <v>1800</v>
      </c>
      <c r="Z25" s="30">
        <f t="shared" si="38"/>
        <v>127</v>
      </c>
      <c r="AA25" s="30">
        <v>0</v>
      </c>
      <c r="AB25" s="30">
        <v>0</v>
      </c>
      <c r="AC25" s="30">
        <v>0</v>
      </c>
      <c r="AD25" s="30">
        <f t="shared" si="39"/>
        <v>1927</v>
      </c>
      <c r="AE25" s="30">
        <f t="shared" si="40"/>
        <v>14983</v>
      </c>
      <c r="AF25" s="34" t="s">
        <v>89</v>
      </c>
      <c r="AG25" s="172">
        <v>44208</v>
      </c>
      <c r="AI25" s="52">
        <v>89</v>
      </c>
      <c r="AJ25" s="115">
        <v>0</v>
      </c>
      <c r="AK25" s="16">
        <f t="shared" si="47"/>
        <v>16910</v>
      </c>
      <c r="AL25" s="115">
        <f t="shared" si="48"/>
        <v>0</v>
      </c>
      <c r="AM25" s="42"/>
    </row>
    <row r="26" spans="1:41" s="116" customFormat="1" ht="40.5" customHeight="1">
      <c r="A26" s="153">
        <v>17</v>
      </c>
      <c r="B26" s="118">
        <v>10926</v>
      </c>
      <c r="C26" s="12" t="s">
        <v>137</v>
      </c>
      <c r="D26" s="119" t="s">
        <v>138</v>
      </c>
      <c r="E26" s="12" t="s">
        <v>135</v>
      </c>
      <c r="F26" s="120">
        <v>3011033570</v>
      </c>
      <c r="G26" s="203">
        <v>953</v>
      </c>
      <c r="H26" s="89" t="s">
        <v>139</v>
      </c>
      <c r="I26" s="105">
        <v>16200</v>
      </c>
      <c r="J26" s="103">
        <v>0</v>
      </c>
      <c r="K26" s="103">
        <v>0</v>
      </c>
      <c r="L26" s="103">
        <v>0</v>
      </c>
      <c r="M26" s="16">
        <f t="shared" si="33"/>
        <v>16200</v>
      </c>
      <c r="N26" s="16">
        <v>27</v>
      </c>
      <c r="O26" s="16">
        <v>0</v>
      </c>
      <c r="P26" s="30">
        <f t="shared" si="43"/>
        <v>14110</v>
      </c>
      <c r="Q26" s="30">
        <f t="shared" si="44"/>
        <v>0</v>
      </c>
      <c r="R26" s="30">
        <f t="shared" si="45"/>
        <v>0</v>
      </c>
      <c r="S26" s="30">
        <f t="shared" si="46"/>
        <v>0</v>
      </c>
      <c r="T26" s="30">
        <f t="shared" si="34"/>
        <v>520</v>
      </c>
      <c r="U26" s="30">
        <v>0</v>
      </c>
      <c r="V26" s="31">
        <f t="shared" si="35"/>
        <v>14630</v>
      </c>
      <c r="W26" s="31">
        <f t="shared" si="36"/>
        <v>14110</v>
      </c>
      <c r="X26" s="31">
        <f t="shared" si="37"/>
        <v>14630</v>
      </c>
      <c r="Y26" s="30">
        <f t="shared" si="14"/>
        <v>1693</v>
      </c>
      <c r="Z26" s="30">
        <f t="shared" si="38"/>
        <v>110</v>
      </c>
      <c r="AA26" s="30">
        <v>0</v>
      </c>
      <c r="AB26" s="30">
        <v>0</v>
      </c>
      <c r="AC26" s="30">
        <v>0</v>
      </c>
      <c r="AD26" s="30">
        <f t="shared" si="39"/>
        <v>1803</v>
      </c>
      <c r="AE26" s="30">
        <f t="shared" si="40"/>
        <v>12827</v>
      </c>
      <c r="AF26" s="34" t="s">
        <v>89</v>
      </c>
      <c r="AG26" s="172">
        <v>44209</v>
      </c>
      <c r="AI26" s="52">
        <v>77</v>
      </c>
      <c r="AJ26" s="115">
        <v>0</v>
      </c>
      <c r="AK26" s="16">
        <f t="shared" si="47"/>
        <v>14630</v>
      </c>
      <c r="AL26" s="115">
        <f t="shared" si="48"/>
        <v>0</v>
      </c>
      <c r="AM26" s="42"/>
    </row>
    <row r="27" spans="1:41" s="116" customFormat="1" ht="40.5" customHeight="1">
      <c r="A27" s="13">
        <v>18</v>
      </c>
      <c r="B27" s="118">
        <v>11267</v>
      </c>
      <c r="C27" s="12" t="s">
        <v>140</v>
      </c>
      <c r="D27" s="12" t="s">
        <v>141</v>
      </c>
      <c r="E27" s="12" t="s">
        <v>135</v>
      </c>
      <c r="F27" s="13">
        <v>1114620462</v>
      </c>
      <c r="G27" s="14">
        <v>1293</v>
      </c>
      <c r="H27" s="89" t="s">
        <v>142</v>
      </c>
      <c r="I27" s="105">
        <v>16200</v>
      </c>
      <c r="J27" s="103">
        <v>0</v>
      </c>
      <c r="K27" s="103">
        <v>0</v>
      </c>
      <c r="L27" s="103">
        <v>0</v>
      </c>
      <c r="M27" s="16">
        <f t="shared" si="33"/>
        <v>16200</v>
      </c>
      <c r="N27" s="16">
        <v>5</v>
      </c>
      <c r="O27" s="16">
        <v>0</v>
      </c>
      <c r="P27" s="30">
        <f t="shared" si="43"/>
        <v>2613</v>
      </c>
      <c r="Q27" s="30">
        <f t="shared" si="44"/>
        <v>0</v>
      </c>
      <c r="R27" s="30">
        <f t="shared" si="45"/>
        <v>0</v>
      </c>
      <c r="S27" s="30">
        <f t="shared" si="46"/>
        <v>0</v>
      </c>
      <c r="T27" s="30">
        <f t="shared" si="34"/>
        <v>237</v>
      </c>
      <c r="U27" s="30">
        <v>0</v>
      </c>
      <c r="V27" s="31">
        <f t="shared" si="35"/>
        <v>2850</v>
      </c>
      <c r="W27" s="31">
        <f t="shared" si="36"/>
        <v>2613</v>
      </c>
      <c r="X27" s="31">
        <f t="shared" si="37"/>
        <v>2850</v>
      </c>
      <c r="Y27" s="30">
        <f t="shared" si="14"/>
        <v>314</v>
      </c>
      <c r="Z27" s="30">
        <f t="shared" si="38"/>
        <v>22</v>
      </c>
      <c r="AA27" s="30">
        <v>0</v>
      </c>
      <c r="AB27" s="30">
        <v>0</v>
      </c>
      <c r="AC27" s="30">
        <v>0</v>
      </c>
      <c r="AD27" s="30">
        <f t="shared" si="39"/>
        <v>336</v>
      </c>
      <c r="AE27" s="30">
        <f t="shared" si="40"/>
        <v>2514</v>
      </c>
      <c r="AF27" s="34" t="s">
        <v>89</v>
      </c>
      <c r="AG27" s="172">
        <v>44208</v>
      </c>
      <c r="AH27" s="116">
        <v>2200</v>
      </c>
      <c r="AI27" s="52">
        <v>15</v>
      </c>
      <c r="AJ27" s="115">
        <v>0</v>
      </c>
      <c r="AK27" s="16">
        <f t="shared" si="47"/>
        <v>2850</v>
      </c>
      <c r="AL27" s="115">
        <f t="shared" si="48"/>
        <v>0</v>
      </c>
    </row>
    <row r="28" spans="1:41" s="116" customFormat="1" ht="40.5" customHeight="1">
      <c r="A28" s="153">
        <v>19</v>
      </c>
      <c r="B28" s="118">
        <v>10927</v>
      </c>
      <c r="C28" s="12" t="s">
        <v>143</v>
      </c>
      <c r="D28" s="119" t="s">
        <v>144</v>
      </c>
      <c r="E28" s="12" t="s">
        <v>135</v>
      </c>
      <c r="F28" s="120">
        <v>2105972983</v>
      </c>
      <c r="G28" s="14">
        <v>954</v>
      </c>
      <c r="H28" s="89" t="s">
        <v>145</v>
      </c>
      <c r="I28" s="105">
        <v>16200</v>
      </c>
      <c r="J28" s="103">
        <v>0</v>
      </c>
      <c r="K28" s="103">
        <v>0</v>
      </c>
      <c r="L28" s="103">
        <v>0</v>
      </c>
      <c r="M28" s="16">
        <f t="shared" si="33"/>
        <v>16200</v>
      </c>
      <c r="N28" s="16">
        <v>31</v>
      </c>
      <c r="O28" s="16">
        <v>0</v>
      </c>
      <c r="P28" s="30">
        <f t="shared" si="43"/>
        <v>16200</v>
      </c>
      <c r="Q28" s="30">
        <f t="shared" si="44"/>
        <v>0</v>
      </c>
      <c r="R28" s="30">
        <f t="shared" si="45"/>
        <v>0</v>
      </c>
      <c r="S28" s="30">
        <f t="shared" si="46"/>
        <v>0</v>
      </c>
      <c r="T28" s="30">
        <f t="shared" si="34"/>
        <v>1470</v>
      </c>
      <c r="U28" s="30">
        <v>0</v>
      </c>
      <c r="V28" s="31">
        <f t="shared" si="35"/>
        <v>17670</v>
      </c>
      <c r="W28" s="31">
        <f t="shared" si="36"/>
        <v>15000</v>
      </c>
      <c r="X28" s="31">
        <f t="shared" si="37"/>
        <v>17670</v>
      </c>
      <c r="Y28" s="30">
        <f t="shared" si="14"/>
        <v>1800</v>
      </c>
      <c r="Z28" s="30">
        <f t="shared" si="38"/>
        <v>133</v>
      </c>
      <c r="AA28" s="30">
        <v>0</v>
      </c>
      <c r="AB28" s="30">
        <v>0</v>
      </c>
      <c r="AC28" s="30">
        <v>0</v>
      </c>
      <c r="AD28" s="30">
        <f t="shared" si="39"/>
        <v>1933</v>
      </c>
      <c r="AE28" s="30">
        <f t="shared" si="40"/>
        <v>15737</v>
      </c>
      <c r="AF28" s="34" t="s">
        <v>89</v>
      </c>
      <c r="AG28" s="172">
        <v>44208</v>
      </c>
      <c r="AI28" s="52">
        <v>93</v>
      </c>
      <c r="AJ28" s="115">
        <v>0</v>
      </c>
      <c r="AK28" s="16">
        <f t="shared" si="47"/>
        <v>17670</v>
      </c>
      <c r="AL28" s="115">
        <f t="shared" si="48"/>
        <v>0</v>
      </c>
    </row>
    <row r="29" spans="1:41" s="116" customFormat="1" ht="40.5" customHeight="1">
      <c r="A29" s="153">
        <v>20</v>
      </c>
      <c r="B29" s="123">
        <v>12280</v>
      </c>
      <c r="C29" s="12" t="s">
        <v>146</v>
      </c>
      <c r="D29" s="25" t="s">
        <v>147</v>
      </c>
      <c r="E29" s="12" t="s">
        <v>135</v>
      </c>
      <c r="F29" s="13">
        <v>1114659901</v>
      </c>
      <c r="G29" s="14">
        <v>1306</v>
      </c>
      <c r="H29" s="80" t="s">
        <v>148</v>
      </c>
      <c r="I29" s="105">
        <v>16200</v>
      </c>
      <c r="J29" s="103">
        <v>0</v>
      </c>
      <c r="K29" s="103">
        <v>0</v>
      </c>
      <c r="L29" s="103">
        <v>0</v>
      </c>
      <c r="M29" s="16">
        <f t="shared" si="33"/>
        <v>16200</v>
      </c>
      <c r="N29" s="16">
        <v>31</v>
      </c>
      <c r="O29" s="16">
        <v>0</v>
      </c>
      <c r="P29" s="30">
        <f t="shared" si="43"/>
        <v>16200</v>
      </c>
      <c r="Q29" s="30">
        <f t="shared" si="44"/>
        <v>0</v>
      </c>
      <c r="R29" s="30">
        <f t="shared" si="45"/>
        <v>0</v>
      </c>
      <c r="S29" s="30">
        <f t="shared" si="46"/>
        <v>0</v>
      </c>
      <c r="T29" s="30">
        <f t="shared" si="34"/>
        <v>330</v>
      </c>
      <c r="U29" s="30">
        <v>0</v>
      </c>
      <c r="V29" s="31">
        <f t="shared" si="35"/>
        <v>16530</v>
      </c>
      <c r="W29" s="31">
        <f t="shared" si="36"/>
        <v>15000</v>
      </c>
      <c r="X29" s="31">
        <f t="shared" si="37"/>
        <v>16530</v>
      </c>
      <c r="Y29" s="30">
        <f t="shared" si="14"/>
        <v>1800</v>
      </c>
      <c r="Z29" s="30">
        <f t="shared" si="38"/>
        <v>124</v>
      </c>
      <c r="AA29" s="30">
        <v>0</v>
      </c>
      <c r="AB29" s="30">
        <v>0</v>
      </c>
      <c r="AC29" s="30">
        <v>0</v>
      </c>
      <c r="AD29" s="30">
        <f t="shared" si="39"/>
        <v>1924</v>
      </c>
      <c r="AE29" s="30">
        <f t="shared" si="40"/>
        <v>14606</v>
      </c>
      <c r="AF29" s="34" t="s">
        <v>89</v>
      </c>
      <c r="AG29" s="172">
        <v>44208</v>
      </c>
      <c r="AI29" s="52">
        <v>87</v>
      </c>
      <c r="AJ29" s="115">
        <v>0</v>
      </c>
      <c r="AK29" s="16">
        <f t="shared" si="47"/>
        <v>16530</v>
      </c>
      <c r="AL29" s="115">
        <f t="shared" si="48"/>
        <v>0</v>
      </c>
    </row>
    <row r="30" spans="1:41" s="116" customFormat="1" ht="40.5" customHeight="1">
      <c r="A30" s="13">
        <v>21</v>
      </c>
      <c r="B30" s="118">
        <v>10928</v>
      </c>
      <c r="C30" s="12" t="s">
        <v>149</v>
      </c>
      <c r="D30" s="119" t="s">
        <v>150</v>
      </c>
      <c r="E30" s="12" t="s">
        <v>135</v>
      </c>
      <c r="F30" s="120">
        <v>2105973033</v>
      </c>
      <c r="G30" s="121">
        <v>955</v>
      </c>
      <c r="H30" s="89" t="s">
        <v>151</v>
      </c>
      <c r="I30" s="105">
        <v>16200</v>
      </c>
      <c r="J30" s="103">
        <v>0</v>
      </c>
      <c r="K30" s="103">
        <v>0</v>
      </c>
      <c r="L30" s="103">
        <v>0</v>
      </c>
      <c r="M30" s="16">
        <f>I30+J30+K30+L30</f>
        <v>16200</v>
      </c>
      <c r="N30" s="16">
        <v>30</v>
      </c>
      <c r="O30" s="16">
        <v>0</v>
      </c>
      <c r="P30" s="30">
        <f t="shared" si="43"/>
        <v>15677</v>
      </c>
      <c r="Q30" s="30">
        <f t="shared" si="44"/>
        <v>0</v>
      </c>
      <c r="R30" s="30">
        <f t="shared" si="45"/>
        <v>0</v>
      </c>
      <c r="S30" s="30">
        <f t="shared" si="46"/>
        <v>0</v>
      </c>
      <c r="T30" s="30">
        <f>AK30-P30</f>
        <v>473</v>
      </c>
      <c r="U30" s="30">
        <v>0</v>
      </c>
      <c r="V30" s="31">
        <f>U30+T30+S30+R30+Q30+P30</f>
        <v>16150</v>
      </c>
      <c r="W30" s="31">
        <f>IF(P30&gt;15000,15000,P30)</f>
        <v>15000</v>
      </c>
      <c r="X30" s="31">
        <f>V30</f>
        <v>16150</v>
      </c>
      <c r="Y30" s="30">
        <f t="shared" si="14"/>
        <v>1800</v>
      </c>
      <c r="Z30" s="30">
        <f>CEILING(X30*0.75%,1)</f>
        <v>122</v>
      </c>
      <c r="AA30" s="30">
        <v>0</v>
      </c>
      <c r="AB30" s="30">
        <v>0</v>
      </c>
      <c r="AC30" s="30">
        <v>0</v>
      </c>
      <c r="AD30" s="30">
        <f>Y30+Z30+AA30+AB30+AC30</f>
        <v>1922</v>
      </c>
      <c r="AE30" s="30">
        <f>V30-AD30</f>
        <v>14228</v>
      </c>
      <c r="AF30" s="34" t="s">
        <v>89</v>
      </c>
      <c r="AG30" s="172">
        <v>44209</v>
      </c>
      <c r="AI30" s="52">
        <v>85</v>
      </c>
      <c r="AJ30" s="115">
        <v>0</v>
      </c>
      <c r="AK30" s="16">
        <f>190*AI30+15*AJ30</f>
        <v>16150</v>
      </c>
      <c r="AL30" s="115">
        <f>AK30-V30</f>
        <v>0</v>
      </c>
      <c r="AM30" s="42"/>
    </row>
    <row r="31" spans="1:41" s="116" customFormat="1" ht="40.5" customHeight="1">
      <c r="A31" s="153">
        <v>22</v>
      </c>
      <c r="B31" s="75">
        <v>12643</v>
      </c>
      <c r="C31" s="12" t="s">
        <v>152</v>
      </c>
      <c r="D31" s="206" t="s">
        <v>153</v>
      </c>
      <c r="E31" s="22" t="s">
        <v>103</v>
      </c>
      <c r="F31" s="16">
        <v>3011146051</v>
      </c>
      <c r="G31" s="14">
        <v>11672</v>
      </c>
      <c r="H31" s="124" t="s">
        <v>154</v>
      </c>
      <c r="I31" s="105">
        <v>16200</v>
      </c>
      <c r="J31" s="103">
        <v>0</v>
      </c>
      <c r="K31" s="103">
        <v>0</v>
      </c>
      <c r="L31" s="103">
        <v>0</v>
      </c>
      <c r="M31" s="16">
        <f>I31+J31+K31+L31</f>
        <v>16200</v>
      </c>
      <c r="N31" s="16">
        <v>18</v>
      </c>
      <c r="O31" s="16">
        <v>0</v>
      </c>
      <c r="P31" s="30">
        <f t="shared" si="43"/>
        <v>9406</v>
      </c>
      <c r="Q31" s="30">
        <f t="shared" si="44"/>
        <v>0</v>
      </c>
      <c r="R31" s="30">
        <f t="shared" si="45"/>
        <v>0</v>
      </c>
      <c r="S31" s="30">
        <f t="shared" si="46"/>
        <v>0</v>
      </c>
      <c r="T31" s="30">
        <f>AK31-P31</f>
        <v>284</v>
      </c>
      <c r="U31" s="30">
        <v>0</v>
      </c>
      <c r="V31" s="31">
        <f>U31+T31+S31+R31+Q31+P31</f>
        <v>9690</v>
      </c>
      <c r="W31" s="31">
        <f>IF(P31&gt;15000,15000,P31)</f>
        <v>9406</v>
      </c>
      <c r="X31" s="31">
        <f>V31</f>
        <v>9690</v>
      </c>
      <c r="Y31" s="30">
        <f t="shared" si="14"/>
        <v>1129</v>
      </c>
      <c r="Z31" s="30">
        <f>CEILING(X31*0.75%,1)</f>
        <v>73</v>
      </c>
      <c r="AA31" s="30">
        <v>0</v>
      </c>
      <c r="AB31" s="30">
        <v>0</v>
      </c>
      <c r="AC31" s="30">
        <v>0</v>
      </c>
      <c r="AD31" s="30">
        <f>Y31+Z31+AA31+AB31+AC31</f>
        <v>1202</v>
      </c>
      <c r="AE31" s="30">
        <f>V31-AD31</f>
        <v>8488</v>
      </c>
      <c r="AF31" s="34" t="s">
        <v>89</v>
      </c>
      <c r="AG31" s="172">
        <v>44209</v>
      </c>
      <c r="AH31" s="227"/>
      <c r="AI31" s="52">
        <v>51</v>
      </c>
      <c r="AJ31" s="115">
        <v>0</v>
      </c>
      <c r="AK31" s="16">
        <f>190*AI31+15*AJ31</f>
        <v>9690</v>
      </c>
      <c r="AL31" s="115">
        <f>AK31-V31</f>
        <v>0</v>
      </c>
      <c r="AM31" s="42"/>
    </row>
    <row r="32" spans="1:41" s="116" customFormat="1" ht="40.5" customHeight="1">
      <c r="A32" s="153">
        <v>23</v>
      </c>
      <c r="B32" s="75">
        <v>12612</v>
      </c>
      <c r="C32" s="12" t="s">
        <v>155</v>
      </c>
      <c r="D32" s="23" t="s">
        <v>156</v>
      </c>
      <c r="E32" s="22" t="s">
        <v>103</v>
      </c>
      <c r="F32" s="211">
        <v>1115302335</v>
      </c>
      <c r="G32" s="14">
        <v>11641</v>
      </c>
      <c r="H32" s="114" t="s">
        <v>157</v>
      </c>
      <c r="I32" s="105">
        <v>16200</v>
      </c>
      <c r="J32" s="103">
        <v>0</v>
      </c>
      <c r="K32" s="103">
        <v>0</v>
      </c>
      <c r="L32" s="103">
        <v>0</v>
      </c>
      <c r="M32" s="16">
        <f>I32+J32+K32+L32</f>
        <v>16200</v>
      </c>
      <c r="N32" s="16">
        <v>23</v>
      </c>
      <c r="O32" s="16">
        <v>0</v>
      </c>
      <c r="P32" s="30">
        <f t="shared" si="43"/>
        <v>12019</v>
      </c>
      <c r="Q32" s="30">
        <f t="shared" si="44"/>
        <v>0</v>
      </c>
      <c r="R32" s="30">
        <f t="shared" si="45"/>
        <v>0</v>
      </c>
      <c r="S32" s="30">
        <f t="shared" si="46"/>
        <v>0</v>
      </c>
      <c r="T32" s="30">
        <f>AK32-P32</f>
        <v>331</v>
      </c>
      <c r="U32" s="30">
        <v>0</v>
      </c>
      <c r="V32" s="31">
        <f>U32+T32+S32+R32+Q32+P32</f>
        <v>12350</v>
      </c>
      <c r="W32" s="31">
        <f>IF(P32&gt;15000,15000,P32)</f>
        <v>12019</v>
      </c>
      <c r="X32" s="31">
        <f>V32</f>
        <v>12350</v>
      </c>
      <c r="Y32" s="30">
        <f t="shared" si="14"/>
        <v>1442</v>
      </c>
      <c r="Z32" s="30">
        <f>CEILING(X32*0.75%,1)</f>
        <v>93</v>
      </c>
      <c r="AA32" s="30">
        <v>0</v>
      </c>
      <c r="AB32" s="30">
        <v>0</v>
      </c>
      <c r="AC32" s="30">
        <v>0</v>
      </c>
      <c r="AD32" s="30">
        <f>Y32+Z32+AA32+AB32+AC32</f>
        <v>1535</v>
      </c>
      <c r="AE32" s="30">
        <f>V32-AD32</f>
        <v>10815</v>
      </c>
      <c r="AF32" s="34" t="s">
        <v>89</v>
      </c>
      <c r="AG32" s="172">
        <v>44208</v>
      </c>
      <c r="AH32" s="186"/>
      <c r="AI32" s="52">
        <v>65</v>
      </c>
      <c r="AJ32" s="115">
        <v>0</v>
      </c>
      <c r="AK32" s="16">
        <f>190*AI32+15*AJ32</f>
        <v>12350</v>
      </c>
      <c r="AL32" s="115">
        <f>AK32-V32</f>
        <v>0</v>
      </c>
      <c r="AM32" s="42"/>
    </row>
    <row r="33" spans="1:41" s="167" customFormat="1" ht="34.5" customHeight="1">
      <c r="A33" s="13">
        <v>24</v>
      </c>
      <c r="B33" s="75">
        <v>12829</v>
      </c>
      <c r="C33" s="46" t="s">
        <v>115</v>
      </c>
      <c r="D33" s="177" t="s">
        <v>158</v>
      </c>
      <c r="E33" s="128" t="s">
        <v>159</v>
      </c>
      <c r="F33" s="169">
        <v>1115254115</v>
      </c>
      <c r="G33" s="170">
        <v>11858</v>
      </c>
      <c r="H33" s="171" t="s">
        <v>160</v>
      </c>
      <c r="I33" s="165">
        <v>15492</v>
      </c>
      <c r="J33" s="165">
        <v>0</v>
      </c>
      <c r="K33" s="165">
        <v>0</v>
      </c>
      <c r="L33" s="165">
        <v>0</v>
      </c>
      <c r="M33" s="16">
        <f t="shared" ref="M33:M89" si="49">I33+J33+K33+L33</f>
        <v>15492</v>
      </c>
      <c r="N33" s="16">
        <v>30</v>
      </c>
      <c r="O33" s="16">
        <v>0</v>
      </c>
      <c r="P33" s="30">
        <f>ROUND(I33/31*N33,0)</f>
        <v>14992</v>
      </c>
      <c r="Q33" s="30">
        <f>ROUND(J33/31*N33,0)</f>
        <v>0</v>
      </c>
      <c r="R33" s="30">
        <f>ROUND(K33/31*N33,0)</f>
        <v>0</v>
      </c>
      <c r="S33" s="30">
        <f>ROUND(I33/31/8*2*O33,0)</f>
        <v>0</v>
      </c>
      <c r="T33" s="30">
        <f>ROUND(L33/31*N33,0)</f>
        <v>0</v>
      </c>
      <c r="U33" s="30">
        <v>0</v>
      </c>
      <c r="V33" s="31">
        <f t="shared" ref="V33:V89" si="50">U33+T33+S33+R33+Q33+P33</f>
        <v>14992</v>
      </c>
      <c r="W33" s="31">
        <f t="shared" ref="W33:W58" si="51">IF(P33&gt;15000,15000,P33)</f>
        <v>14992</v>
      </c>
      <c r="X33" s="31">
        <f t="shared" ref="X33:X59" si="52">V33</f>
        <v>14992</v>
      </c>
      <c r="Y33" s="30">
        <f t="shared" si="14"/>
        <v>1799</v>
      </c>
      <c r="Z33" s="30">
        <f t="shared" ref="Z33:Z79" si="53">CEILING(X33*0.75%,1)</f>
        <v>113</v>
      </c>
      <c r="AA33" s="30">
        <v>0</v>
      </c>
      <c r="AB33" s="30">
        <v>0</v>
      </c>
      <c r="AC33" s="30">
        <v>0</v>
      </c>
      <c r="AD33" s="30">
        <f>+AC33+AB33+AA33+Z33+Y33</f>
        <v>1912</v>
      </c>
      <c r="AE33" s="30">
        <f t="shared" ref="AE33:AE89" si="54">V33-AD33</f>
        <v>13080</v>
      </c>
      <c r="AF33" s="34" t="s">
        <v>89</v>
      </c>
      <c r="AG33" s="172"/>
      <c r="AH33" s="42"/>
      <c r="AI33" s="166"/>
      <c r="AJ33" s="166"/>
      <c r="AK33" s="166"/>
      <c r="AM33" s="112"/>
    </row>
    <row r="34" spans="1:41" s="167" customFormat="1" ht="34.5" customHeight="1">
      <c r="A34" s="153">
        <v>25</v>
      </c>
      <c r="B34" s="21">
        <v>12865</v>
      </c>
      <c r="C34" s="23" t="s">
        <v>161</v>
      </c>
      <c r="D34" s="23" t="s">
        <v>162</v>
      </c>
      <c r="E34" s="128" t="s">
        <v>159</v>
      </c>
      <c r="F34" s="113">
        <v>1115745449</v>
      </c>
      <c r="G34" s="170">
        <v>11894</v>
      </c>
      <c r="H34" s="126" t="s">
        <v>163</v>
      </c>
      <c r="I34" s="165">
        <v>15492</v>
      </c>
      <c r="J34" s="165">
        <v>0</v>
      </c>
      <c r="K34" s="165">
        <v>0</v>
      </c>
      <c r="L34" s="165">
        <v>0</v>
      </c>
      <c r="M34" s="16">
        <f t="shared" si="49"/>
        <v>15492</v>
      </c>
      <c r="N34" s="16">
        <v>31</v>
      </c>
      <c r="O34" s="16">
        <v>0</v>
      </c>
      <c r="P34" s="30">
        <f>ROUND(I34/31*N34,0)</f>
        <v>15492</v>
      </c>
      <c r="Q34" s="30">
        <f>ROUND(J34/31*N34,0)</f>
        <v>0</v>
      </c>
      <c r="R34" s="30">
        <f>ROUND(K34/31*N34,0)</f>
        <v>0</v>
      </c>
      <c r="S34" s="30">
        <f>ROUND(I34/31/8*2*O34,0)</f>
        <v>0</v>
      </c>
      <c r="T34" s="30">
        <f>ROUND(L34/31*N34,0)</f>
        <v>0</v>
      </c>
      <c r="U34" s="30">
        <v>0</v>
      </c>
      <c r="V34" s="31">
        <f t="shared" si="50"/>
        <v>15492</v>
      </c>
      <c r="W34" s="31">
        <f t="shared" si="51"/>
        <v>15000</v>
      </c>
      <c r="X34" s="31">
        <f t="shared" si="52"/>
        <v>15492</v>
      </c>
      <c r="Y34" s="30">
        <f t="shared" si="14"/>
        <v>1800</v>
      </c>
      <c r="Z34" s="30">
        <f t="shared" si="53"/>
        <v>117</v>
      </c>
      <c r="AA34" s="30">
        <v>0</v>
      </c>
      <c r="AB34" s="30">
        <v>0</v>
      </c>
      <c r="AC34" s="30">
        <v>0</v>
      </c>
      <c r="AD34" s="30">
        <f>+AC34+AB34+AA34+Z34+Y34</f>
        <v>1917</v>
      </c>
      <c r="AE34" s="30">
        <f t="shared" si="54"/>
        <v>13575</v>
      </c>
      <c r="AF34" s="34" t="s">
        <v>89</v>
      </c>
      <c r="AG34" s="172">
        <v>44209</v>
      </c>
      <c r="AH34" s="42"/>
      <c r="AI34" s="166"/>
      <c r="AJ34" s="166"/>
      <c r="AK34" s="166"/>
      <c r="AM34" s="112"/>
    </row>
    <row r="35" spans="1:41" s="112" customFormat="1" ht="39.6" customHeight="1">
      <c r="A35" s="153">
        <v>26</v>
      </c>
      <c r="B35" s="118">
        <v>11190</v>
      </c>
      <c r="C35" s="12" t="s">
        <v>164</v>
      </c>
      <c r="D35" s="12" t="s">
        <v>165</v>
      </c>
      <c r="E35" s="128" t="s">
        <v>159</v>
      </c>
      <c r="F35" s="12">
        <v>1313090433</v>
      </c>
      <c r="G35" s="14">
        <v>1216</v>
      </c>
      <c r="H35" s="89" t="s">
        <v>166</v>
      </c>
      <c r="I35" s="105">
        <v>16200</v>
      </c>
      <c r="J35" s="103">
        <v>0</v>
      </c>
      <c r="K35" s="103">
        <v>0</v>
      </c>
      <c r="L35" s="103">
        <v>0</v>
      </c>
      <c r="M35" s="16">
        <f t="shared" si="49"/>
        <v>16200</v>
      </c>
      <c r="N35" s="16">
        <v>30</v>
      </c>
      <c r="O35" s="115">
        <v>0</v>
      </c>
      <c r="P35" s="30">
        <f>ROUND(I35/31*N35,0)</f>
        <v>15677</v>
      </c>
      <c r="Q35" s="30">
        <f>ROUND(J35/31*N35,0)</f>
        <v>0</v>
      </c>
      <c r="R35" s="30">
        <f>ROUND(K35/31*N35,0)</f>
        <v>0</v>
      </c>
      <c r="S35" s="30">
        <f>ROUND(I35/31/8*2*O35,0)</f>
        <v>0</v>
      </c>
      <c r="T35" s="30">
        <f t="shared" ref="T35:T44" si="55">AK35-P35</f>
        <v>473</v>
      </c>
      <c r="U35" s="30">
        <v>0</v>
      </c>
      <c r="V35" s="31">
        <f t="shared" si="50"/>
        <v>16150</v>
      </c>
      <c r="W35" s="31">
        <f t="shared" si="51"/>
        <v>15000</v>
      </c>
      <c r="X35" s="31">
        <f t="shared" si="52"/>
        <v>16150</v>
      </c>
      <c r="Y35" s="30">
        <f t="shared" si="14"/>
        <v>1800</v>
      </c>
      <c r="Z35" s="30">
        <f t="shared" si="53"/>
        <v>122</v>
      </c>
      <c r="AA35" s="30">
        <v>0</v>
      </c>
      <c r="AB35" s="30">
        <v>0</v>
      </c>
      <c r="AC35" s="30">
        <v>0</v>
      </c>
      <c r="AD35" s="30">
        <f t="shared" ref="AD35:AD44" si="56">Y35+Z35+AA35+AB35+AC35</f>
        <v>1922</v>
      </c>
      <c r="AE35" s="30">
        <f t="shared" si="54"/>
        <v>14228</v>
      </c>
      <c r="AF35" s="34" t="s">
        <v>89</v>
      </c>
      <c r="AG35" s="172">
        <v>44209</v>
      </c>
      <c r="AH35" s="127"/>
      <c r="AI35" s="122">
        <v>85</v>
      </c>
      <c r="AJ35" s="122">
        <v>0</v>
      </c>
      <c r="AK35" s="16">
        <f>190*AI35+15*AJ35</f>
        <v>16150</v>
      </c>
      <c r="AL35" s="115">
        <f t="shared" ref="AL35:AL44" si="57">AK35-V35</f>
        <v>0</v>
      </c>
      <c r="AM35" s="178"/>
    </row>
    <row r="36" spans="1:41" s="112" customFormat="1" ht="39" customHeight="1">
      <c r="A36" s="13">
        <v>27</v>
      </c>
      <c r="B36" s="118">
        <v>11189</v>
      </c>
      <c r="C36" s="23" t="s">
        <v>167</v>
      </c>
      <c r="D36" s="12" t="s">
        <v>168</v>
      </c>
      <c r="E36" s="128" t="s">
        <v>159</v>
      </c>
      <c r="F36" s="12">
        <v>1312913562</v>
      </c>
      <c r="G36" s="14">
        <v>1215</v>
      </c>
      <c r="H36" s="89" t="s">
        <v>169</v>
      </c>
      <c r="I36" s="105">
        <v>16200</v>
      </c>
      <c r="J36" s="103">
        <v>0</v>
      </c>
      <c r="K36" s="103">
        <v>0</v>
      </c>
      <c r="L36" s="103">
        <v>0</v>
      </c>
      <c r="M36" s="16">
        <f t="shared" si="49"/>
        <v>16200</v>
      </c>
      <c r="N36" s="16">
        <v>31</v>
      </c>
      <c r="O36" s="115">
        <v>0</v>
      </c>
      <c r="P36" s="30">
        <f t="shared" ref="P36:P44" si="58">ROUND(I36/31*N36,0)</f>
        <v>16200</v>
      </c>
      <c r="Q36" s="30">
        <f t="shared" ref="Q36:Q44" si="59">ROUND(J36/31*N36,0)</f>
        <v>0</v>
      </c>
      <c r="R36" s="30">
        <f t="shared" ref="R36:R44" si="60">ROUND(K36/31*N36,0)</f>
        <v>0</v>
      </c>
      <c r="S36" s="30">
        <f t="shared" ref="S36:S44" si="61">ROUND(I36/31/8*2*O36,0)</f>
        <v>0</v>
      </c>
      <c r="T36" s="30">
        <f t="shared" si="55"/>
        <v>520</v>
      </c>
      <c r="U36" s="30">
        <v>0</v>
      </c>
      <c r="V36" s="31">
        <f t="shared" si="50"/>
        <v>16720</v>
      </c>
      <c r="W36" s="31">
        <f t="shared" si="51"/>
        <v>15000</v>
      </c>
      <c r="X36" s="31">
        <f t="shared" si="52"/>
        <v>16720</v>
      </c>
      <c r="Y36" s="30">
        <f t="shared" si="14"/>
        <v>1800</v>
      </c>
      <c r="Z36" s="30">
        <f t="shared" si="53"/>
        <v>126</v>
      </c>
      <c r="AA36" s="30">
        <v>0</v>
      </c>
      <c r="AB36" s="30">
        <v>0</v>
      </c>
      <c r="AC36" s="30">
        <v>0</v>
      </c>
      <c r="AD36" s="30">
        <f t="shared" si="56"/>
        <v>1926</v>
      </c>
      <c r="AE36" s="30">
        <f t="shared" si="54"/>
        <v>14794</v>
      </c>
      <c r="AF36" s="34" t="s">
        <v>89</v>
      </c>
      <c r="AG36" s="172">
        <v>44209</v>
      </c>
      <c r="AH36" s="26"/>
      <c r="AI36" s="122">
        <v>88</v>
      </c>
      <c r="AJ36" s="122">
        <v>0</v>
      </c>
      <c r="AK36" s="16">
        <f t="shared" ref="AK36:AK44" si="62">190*AI36+15*AJ36</f>
        <v>16720</v>
      </c>
      <c r="AL36" s="115">
        <f t="shared" si="57"/>
        <v>0</v>
      </c>
      <c r="AM36" s="178"/>
    </row>
    <row r="37" spans="1:41" s="41" customFormat="1" ht="38.4" customHeight="1">
      <c r="A37" s="153">
        <v>28</v>
      </c>
      <c r="B37" s="16">
        <v>11201</v>
      </c>
      <c r="C37" s="23" t="s">
        <v>170</v>
      </c>
      <c r="D37" s="12" t="s">
        <v>171</v>
      </c>
      <c r="E37" s="22" t="s">
        <v>159</v>
      </c>
      <c r="F37" s="12">
        <v>1321000631</v>
      </c>
      <c r="G37" s="14">
        <v>1227</v>
      </c>
      <c r="H37" s="89" t="s">
        <v>172</v>
      </c>
      <c r="I37" s="16">
        <v>16200</v>
      </c>
      <c r="J37" s="13">
        <v>0</v>
      </c>
      <c r="K37" s="13">
        <v>0</v>
      </c>
      <c r="L37" s="13">
        <v>0</v>
      </c>
      <c r="M37" s="16">
        <f t="shared" si="49"/>
        <v>16200</v>
      </c>
      <c r="N37" s="16">
        <v>31</v>
      </c>
      <c r="O37" s="16">
        <v>0</v>
      </c>
      <c r="P37" s="30">
        <f t="shared" si="58"/>
        <v>16200</v>
      </c>
      <c r="Q37" s="30">
        <f t="shared" si="59"/>
        <v>0</v>
      </c>
      <c r="R37" s="30">
        <f t="shared" si="60"/>
        <v>0</v>
      </c>
      <c r="S37" s="30">
        <f t="shared" si="61"/>
        <v>0</v>
      </c>
      <c r="T37" s="30">
        <f t="shared" si="55"/>
        <v>710</v>
      </c>
      <c r="U37" s="30">
        <v>0</v>
      </c>
      <c r="V37" s="31">
        <f t="shared" si="50"/>
        <v>16910</v>
      </c>
      <c r="W37" s="31">
        <f t="shared" si="51"/>
        <v>15000</v>
      </c>
      <c r="X37" s="31">
        <f t="shared" si="52"/>
        <v>16910</v>
      </c>
      <c r="Y37" s="30">
        <f t="shared" si="14"/>
        <v>1800</v>
      </c>
      <c r="Z37" s="30">
        <f t="shared" si="53"/>
        <v>127</v>
      </c>
      <c r="AA37" s="30">
        <v>0</v>
      </c>
      <c r="AB37" s="30">
        <v>0</v>
      </c>
      <c r="AC37" s="30">
        <v>0</v>
      </c>
      <c r="AD37" s="30">
        <f t="shared" si="56"/>
        <v>1927</v>
      </c>
      <c r="AE37" s="30">
        <f t="shared" si="54"/>
        <v>14983</v>
      </c>
      <c r="AF37" s="34" t="s">
        <v>89</v>
      </c>
      <c r="AG37" s="172">
        <v>44209</v>
      </c>
      <c r="AH37" s="26"/>
      <c r="AI37" s="16">
        <v>89</v>
      </c>
      <c r="AJ37" s="16">
        <v>0</v>
      </c>
      <c r="AK37" s="16">
        <f t="shared" si="62"/>
        <v>16910</v>
      </c>
      <c r="AL37" s="16">
        <f t="shared" si="57"/>
        <v>0</v>
      </c>
      <c r="AM37" s="178"/>
      <c r="AN37" s="174"/>
    </row>
    <row r="38" spans="1:41" s="41" customFormat="1" ht="39" customHeight="1">
      <c r="A38" s="153">
        <v>29</v>
      </c>
      <c r="B38" s="16">
        <v>11192</v>
      </c>
      <c r="C38" s="23" t="s">
        <v>173</v>
      </c>
      <c r="D38" s="12" t="s">
        <v>174</v>
      </c>
      <c r="E38" s="22" t="s">
        <v>159</v>
      </c>
      <c r="F38" s="12">
        <v>1314160908</v>
      </c>
      <c r="G38" s="14">
        <v>1218</v>
      </c>
      <c r="H38" s="89" t="s">
        <v>175</v>
      </c>
      <c r="I38" s="105">
        <v>16200</v>
      </c>
      <c r="J38" s="103">
        <v>0</v>
      </c>
      <c r="K38" s="103">
        <v>0</v>
      </c>
      <c r="L38" s="103">
        <v>0</v>
      </c>
      <c r="M38" s="16">
        <f t="shared" si="49"/>
        <v>16200</v>
      </c>
      <c r="N38" s="16">
        <v>30</v>
      </c>
      <c r="O38" s="16">
        <v>0</v>
      </c>
      <c r="P38" s="30">
        <f t="shared" si="58"/>
        <v>15677</v>
      </c>
      <c r="Q38" s="30">
        <f t="shared" si="59"/>
        <v>0</v>
      </c>
      <c r="R38" s="30">
        <f t="shared" si="60"/>
        <v>0</v>
      </c>
      <c r="S38" s="30">
        <f t="shared" si="61"/>
        <v>0</v>
      </c>
      <c r="T38" s="30">
        <f t="shared" si="55"/>
        <v>93</v>
      </c>
      <c r="U38" s="30">
        <v>0</v>
      </c>
      <c r="V38" s="31">
        <f t="shared" si="50"/>
        <v>15770</v>
      </c>
      <c r="W38" s="31">
        <f t="shared" si="51"/>
        <v>15000</v>
      </c>
      <c r="X38" s="31">
        <f t="shared" si="52"/>
        <v>15770</v>
      </c>
      <c r="Y38" s="30">
        <f t="shared" si="14"/>
        <v>1800</v>
      </c>
      <c r="Z38" s="30">
        <f t="shared" si="53"/>
        <v>119</v>
      </c>
      <c r="AA38" s="30">
        <v>0</v>
      </c>
      <c r="AB38" s="30">
        <v>0</v>
      </c>
      <c r="AC38" s="30">
        <v>0</v>
      </c>
      <c r="AD38" s="30">
        <f t="shared" si="56"/>
        <v>1919</v>
      </c>
      <c r="AE38" s="30">
        <f>V38-AD38</f>
        <v>13851</v>
      </c>
      <c r="AF38" s="34" t="s">
        <v>89</v>
      </c>
      <c r="AG38" s="172">
        <v>44209</v>
      </c>
      <c r="AH38" s="26"/>
      <c r="AI38" s="16">
        <v>83</v>
      </c>
      <c r="AJ38" s="16">
        <v>0</v>
      </c>
      <c r="AK38" s="16">
        <f t="shared" si="62"/>
        <v>15770</v>
      </c>
      <c r="AL38" s="16">
        <f t="shared" si="57"/>
        <v>0</v>
      </c>
      <c r="AM38" s="178"/>
    </row>
    <row r="39" spans="1:41" s="41" customFormat="1" ht="39" customHeight="1">
      <c r="A39" s="13">
        <v>30</v>
      </c>
      <c r="B39" s="16">
        <v>11196</v>
      </c>
      <c r="C39" s="12" t="s">
        <v>176</v>
      </c>
      <c r="D39" s="12" t="s">
        <v>177</v>
      </c>
      <c r="E39" s="22" t="s">
        <v>159</v>
      </c>
      <c r="F39" s="12">
        <v>1113113721</v>
      </c>
      <c r="G39" s="14">
        <v>1222</v>
      </c>
      <c r="H39" s="89" t="s">
        <v>178</v>
      </c>
      <c r="I39" s="105">
        <v>16200</v>
      </c>
      <c r="J39" s="103">
        <v>0</v>
      </c>
      <c r="K39" s="103">
        <v>0</v>
      </c>
      <c r="L39" s="103">
        <v>0</v>
      </c>
      <c r="M39" s="16">
        <f t="shared" si="49"/>
        <v>16200</v>
      </c>
      <c r="N39" s="16">
        <v>30</v>
      </c>
      <c r="O39" s="16">
        <v>0</v>
      </c>
      <c r="P39" s="30">
        <f t="shared" si="58"/>
        <v>15677</v>
      </c>
      <c r="Q39" s="30">
        <f t="shared" si="59"/>
        <v>0</v>
      </c>
      <c r="R39" s="30">
        <f t="shared" si="60"/>
        <v>0</v>
      </c>
      <c r="S39" s="30">
        <f t="shared" si="61"/>
        <v>0</v>
      </c>
      <c r="T39" s="30">
        <f t="shared" si="55"/>
        <v>283</v>
      </c>
      <c r="U39" s="30">
        <v>0</v>
      </c>
      <c r="V39" s="31">
        <f t="shared" si="50"/>
        <v>15960</v>
      </c>
      <c r="W39" s="31">
        <f t="shared" si="51"/>
        <v>15000</v>
      </c>
      <c r="X39" s="31">
        <f t="shared" si="52"/>
        <v>15960</v>
      </c>
      <c r="Y39" s="30">
        <f t="shared" si="14"/>
        <v>1800</v>
      </c>
      <c r="Z39" s="30">
        <f t="shared" si="53"/>
        <v>120</v>
      </c>
      <c r="AA39" s="30">
        <v>0</v>
      </c>
      <c r="AB39" s="30">
        <v>0</v>
      </c>
      <c r="AC39" s="30">
        <v>0</v>
      </c>
      <c r="AD39" s="30">
        <f t="shared" si="56"/>
        <v>1920</v>
      </c>
      <c r="AE39" s="30">
        <f t="shared" si="54"/>
        <v>14040</v>
      </c>
      <c r="AF39" s="34" t="s">
        <v>89</v>
      </c>
      <c r="AG39" s="172">
        <v>44209</v>
      </c>
      <c r="AH39" s="51"/>
      <c r="AI39" s="122">
        <v>84</v>
      </c>
      <c r="AJ39" s="122">
        <v>0</v>
      </c>
      <c r="AK39" s="16">
        <f t="shared" si="62"/>
        <v>15960</v>
      </c>
      <c r="AL39" s="16">
        <f t="shared" si="57"/>
        <v>0</v>
      </c>
      <c r="AM39" s="179"/>
      <c r="AN39" s="179"/>
      <c r="AO39" s="42"/>
    </row>
    <row r="40" spans="1:41" s="41" customFormat="1" ht="39" customHeight="1">
      <c r="A40" s="153">
        <v>31</v>
      </c>
      <c r="B40" s="16">
        <v>11206</v>
      </c>
      <c r="C40" s="12" t="s">
        <v>179</v>
      </c>
      <c r="D40" s="12" t="s">
        <v>180</v>
      </c>
      <c r="E40" s="22" t="s">
        <v>159</v>
      </c>
      <c r="F40" s="12">
        <v>1321169261</v>
      </c>
      <c r="G40" s="14">
        <v>1232</v>
      </c>
      <c r="H40" s="89" t="s">
        <v>181</v>
      </c>
      <c r="I40" s="16">
        <v>16200</v>
      </c>
      <c r="J40" s="13">
        <v>0</v>
      </c>
      <c r="K40" s="13">
        <v>0</v>
      </c>
      <c r="L40" s="13">
        <v>0</v>
      </c>
      <c r="M40" s="16">
        <f t="shared" si="49"/>
        <v>16200</v>
      </c>
      <c r="N40" s="16">
        <v>25</v>
      </c>
      <c r="O40" s="16">
        <v>0</v>
      </c>
      <c r="P40" s="30">
        <f t="shared" si="58"/>
        <v>13065</v>
      </c>
      <c r="Q40" s="30">
        <f t="shared" si="59"/>
        <v>0</v>
      </c>
      <c r="R40" s="30">
        <f t="shared" si="60"/>
        <v>0</v>
      </c>
      <c r="S40" s="30">
        <f t="shared" si="61"/>
        <v>0</v>
      </c>
      <c r="T40" s="30">
        <f t="shared" si="55"/>
        <v>425</v>
      </c>
      <c r="U40" s="30">
        <v>0</v>
      </c>
      <c r="V40" s="31">
        <f t="shared" si="50"/>
        <v>13490</v>
      </c>
      <c r="W40" s="31">
        <f t="shared" si="51"/>
        <v>13065</v>
      </c>
      <c r="X40" s="31">
        <f t="shared" si="52"/>
        <v>13490</v>
      </c>
      <c r="Y40" s="30">
        <f t="shared" si="14"/>
        <v>1568</v>
      </c>
      <c r="Z40" s="30">
        <f t="shared" si="53"/>
        <v>102</v>
      </c>
      <c r="AA40" s="30">
        <v>0</v>
      </c>
      <c r="AB40" s="30">
        <v>0</v>
      </c>
      <c r="AC40" s="30">
        <v>0</v>
      </c>
      <c r="AD40" s="30">
        <f t="shared" si="56"/>
        <v>1670</v>
      </c>
      <c r="AE40" s="30">
        <f t="shared" si="54"/>
        <v>11820</v>
      </c>
      <c r="AF40" s="34" t="s">
        <v>89</v>
      </c>
      <c r="AG40" s="172">
        <v>44209</v>
      </c>
      <c r="AH40" s="26"/>
      <c r="AI40" s="16">
        <v>71</v>
      </c>
      <c r="AJ40" s="16">
        <v>0</v>
      </c>
      <c r="AK40" s="16">
        <f t="shared" si="62"/>
        <v>13490</v>
      </c>
      <c r="AL40" s="16">
        <f t="shared" si="57"/>
        <v>0</v>
      </c>
      <c r="AM40" s="42"/>
      <c r="AN40" s="42"/>
      <c r="AO40" s="42"/>
    </row>
    <row r="41" spans="1:41" s="41" customFormat="1" ht="39" customHeight="1">
      <c r="A41" s="153">
        <v>32</v>
      </c>
      <c r="B41" s="16">
        <v>11191</v>
      </c>
      <c r="C41" s="12" t="s">
        <v>182</v>
      </c>
      <c r="D41" s="12" t="s">
        <v>183</v>
      </c>
      <c r="E41" s="22" t="s">
        <v>159</v>
      </c>
      <c r="F41" s="12">
        <v>1313207358</v>
      </c>
      <c r="G41" s="14">
        <v>1217</v>
      </c>
      <c r="H41" s="89" t="s">
        <v>184</v>
      </c>
      <c r="I41" s="105">
        <v>16200</v>
      </c>
      <c r="J41" s="103">
        <v>0</v>
      </c>
      <c r="K41" s="103">
        <v>0</v>
      </c>
      <c r="L41" s="103">
        <v>0</v>
      </c>
      <c r="M41" s="16">
        <f t="shared" si="49"/>
        <v>16200</v>
      </c>
      <c r="N41" s="16">
        <v>31</v>
      </c>
      <c r="O41" s="16">
        <v>0</v>
      </c>
      <c r="P41" s="30">
        <f t="shared" si="58"/>
        <v>16200</v>
      </c>
      <c r="Q41" s="30">
        <f t="shared" si="59"/>
        <v>0</v>
      </c>
      <c r="R41" s="30">
        <f t="shared" si="60"/>
        <v>0</v>
      </c>
      <c r="S41" s="30">
        <f t="shared" si="61"/>
        <v>0</v>
      </c>
      <c r="T41" s="30">
        <f t="shared" si="55"/>
        <v>1850</v>
      </c>
      <c r="U41" s="30">
        <v>0</v>
      </c>
      <c r="V41" s="31">
        <f t="shared" si="50"/>
        <v>18050</v>
      </c>
      <c r="W41" s="31">
        <f t="shared" si="51"/>
        <v>15000</v>
      </c>
      <c r="X41" s="31">
        <f t="shared" si="52"/>
        <v>18050</v>
      </c>
      <c r="Y41" s="30">
        <f t="shared" si="14"/>
        <v>1800</v>
      </c>
      <c r="Z41" s="30">
        <f t="shared" si="53"/>
        <v>136</v>
      </c>
      <c r="AA41" s="30">
        <v>0</v>
      </c>
      <c r="AB41" s="30">
        <v>0</v>
      </c>
      <c r="AC41" s="30">
        <v>0</v>
      </c>
      <c r="AD41" s="30">
        <f t="shared" si="56"/>
        <v>1936</v>
      </c>
      <c r="AE41" s="30">
        <f>V41-AD41</f>
        <v>16114</v>
      </c>
      <c r="AF41" s="34" t="s">
        <v>89</v>
      </c>
      <c r="AG41" s="172">
        <v>44209</v>
      </c>
      <c r="AH41" s="26"/>
      <c r="AI41" s="16">
        <v>95</v>
      </c>
      <c r="AJ41" s="16">
        <v>0</v>
      </c>
      <c r="AK41" s="16">
        <f t="shared" si="62"/>
        <v>18050</v>
      </c>
      <c r="AL41" s="16">
        <f t="shared" si="57"/>
        <v>0</v>
      </c>
      <c r="AM41" s="42"/>
      <c r="AN41" s="42"/>
      <c r="AO41" s="42"/>
    </row>
    <row r="42" spans="1:41" s="112" customFormat="1" ht="39" customHeight="1">
      <c r="A42" s="13">
        <v>33</v>
      </c>
      <c r="B42" s="118">
        <v>11198</v>
      </c>
      <c r="C42" s="12" t="s">
        <v>185</v>
      </c>
      <c r="D42" s="12" t="s">
        <v>186</v>
      </c>
      <c r="E42" s="128" t="s">
        <v>159</v>
      </c>
      <c r="F42" s="12">
        <v>1320914485</v>
      </c>
      <c r="G42" s="14">
        <v>1224</v>
      </c>
      <c r="H42" s="89" t="s">
        <v>187</v>
      </c>
      <c r="I42" s="105">
        <v>16200</v>
      </c>
      <c r="J42" s="103">
        <v>0</v>
      </c>
      <c r="K42" s="103">
        <v>0</v>
      </c>
      <c r="L42" s="103">
        <v>0</v>
      </c>
      <c r="M42" s="16">
        <f t="shared" si="49"/>
        <v>16200</v>
      </c>
      <c r="N42" s="16">
        <v>31</v>
      </c>
      <c r="O42" s="115">
        <v>0</v>
      </c>
      <c r="P42" s="30">
        <f t="shared" si="58"/>
        <v>16200</v>
      </c>
      <c r="Q42" s="30">
        <f t="shared" si="59"/>
        <v>0</v>
      </c>
      <c r="R42" s="30">
        <f t="shared" si="60"/>
        <v>0</v>
      </c>
      <c r="S42" s="30">
        <f t="shared" si="61"/>
        <v>0</v>
      </c>
      <c r="T42" s="30">
        <f t="shared" si="55"/>
        <v>1850</v>
      </c>
      <c r="U42" s="30">
        <v>0</v>
      </c>
      <c r="V42" s="31">
        <f t="shared" si="50"/>
        <v>18050</v>
      </c>
      <c r="W42" s="31">
        <f t="shared" si="51"/>
        <v>15000</v>
      </c>
      <c r="X42" s="31">
        <f t="shared" si="52"/>
        <v>18050</v>
      </c>
      <c r="Y42" s="30">
        <f t="shared" si="14"/>
        <v>1800</v>
      </c>
      <c r="Z42" s="30">
        <f t="shared" si="53"/>
        <v>136</v>
      </c>
      <c r="AA42" s="30">
        <v>0</v>
      </c>
      <c r="AB42" s="30">
        <v>0</v>
      </c>
      <c r="AC42" s="30">
        <v>0</v>
      </c>
      <c r="AD42" s="30">
        <f t="shared" si="56"/>
        <v>1936</v>
      </c>
      <c r="AE42" s="30">
        <f t="shared" si="54"/>
        <v>16114</v>
      </c>
      <c r="AF42" s="34" t="s">
        <v>89</v>
      </c>
      <c r="AG42" s="172">
        <v>44209</v>
      </c>
      <c r="AH42" s="51"/>
      <c r="AI42" s="115">
        <v>95</v>
      </c>
      <c r="AJ42" s="115">
        <v>0</v>
      </c>
      <c r="AK42" s="16">
        <f t="shared" si="62"/>
        <v>18050</v>
      </c>
      <c r="AL42" s="115">
        <f t="shared" si="57"/>
        <v>0</v>
      </c>
      <c r="AM42" s="116"/>
      <c r="AN42" s="116"/>
      <c r="AO42" s="116"/>
    </row>
    <row r="43" spans="1:41" s="112" customFormat="1" ht="39" customHeight="1">
      <c r="A43" s="153">
        <v>34</v>
      </c>
      <c r="B43" s="118">
        <v>11204</v>
      </c>
      <c r="C43" s="23" t="s">
        <v>188</v>
      </c>
      <c r="D43" s="12" t="s">
        <v>189</v>
      </c>
      <c r="E43" s="128" t="s">
        <v>159</v>
      </c>
      <c r="F43" s="12">
        <v>1321137955</v>
      </c>
      <c r="G43" s="14">
        <v>1230</v>
      </c>
      <c r="H43" s="89" t="s">
        <v>190</v>
      </c>
      <c r="I43" s="105">
        <v>16200</v>
      </c>
      <c r="J43" s="103">
        <v>0</v>
      </c>
      <c r="K43" s="103">
        <v>0</v>
      </c>
      <c r="L43" s="103">
        <v>0</v>
      </c>
      <c r="M43" s="16">
        <f>I43+J43+K43+L43</f>
        <v>16200</v>
      </c>
      <c r="N43" s="16">
        <v>31</v>
      </c>
      <c r="O43" s="115">
        <v>0</v>
      </c>
      <c r="P43" s="30">
        <f t="shared" si="58"/>
        <v>16200</v>
      </c>
      <c r="Q43" s="30">
        <f t="shared" si="59"/>
        <v>0</v>
      </c>
      <c r="R43" s="30">
        <f t="shared" si="60"/>
        <v>0</v>
      </c>
      <c r="S43" s="30">
        <f t="shared" si="61"/>
        <v>0</v>
      </c>
      <c r="T43" s="30">
        <f t="shared" si="55"/>
        <v>1850</v>
      </c>
      <c r="U43" s="30">
        <v>0</v>
      </c>
      <c r="V43" s="31">
        <f>U43+T43+S43+R43+Q43+P43</f>
        <v>18050</v>
      </c>
      <c r="W43" s="31">
        <f>IF(P43&gt;15000,15000,P43)</f>
        <v>15000</v>
      </c>
      <c r="X43" s="31">
        <f t="shared" si="52"/>
        <v>18050</v>
      </c>
      <c r="Y43" s="30">
        <f t="shared" si="14"/>
        <v>1800</v>
      </c>
      <c r="Z43" s="30">
        <f t="shared" si="53"/>
        <v>136</v>
      </c>
      <c r="AA43" s="30">
        <v>0</v>
      </c>
      <c r="AB43" s="30">
        <v>0</v>
      </c>
      <c r="AC43" s="30">
        <v>0</v>
      </c>
      <c r="AD43" s="30">
        <f>Y43+Z43+AA43+AB43+AC43</f>
        <v>1936</v>
      </c>
      <c r="AE43" s="30">
        <f>V43-AD43</f>
        <v>16114</v>
      </c>
      <c r="AF43" s="34" t="s">
        <v>89</v>
      </c>
      <c r="AG43" s="172">
        <v>44209</v>
      </c>
      <c r="AH43" s="51"/>
      <c r="AI43" s="115">
        <v>95</v>
      </c>
      <c r="AJ43" s="115">
        <v>0</v>
      </c>
      <c r="AK43" s="16">
        <f t="shared" si="62"/>
        <v>18050</v>
      </c>
      <c r="AL43" s="115">
        <f t="shared" si="57"/>
        <v>0</v>
      </c>
      <c r="AM43" s="116"/>
      <c r="AN43" s="116"/>
      <c r="AO43" s="116"/>
    </row>
    <row r="44" spans="1:41" s="112" customFormat="1" ht="39" customHeight="1">
      <c r="A44" s="153">
        <v>35</v>
      </c>
      <c r="B44" s="118">
        <v>11218</v>
      </c>
      <c r="C44" s="12" t="s">
        <v>191</v>
      </c>
      <c r="D44" s="12" t="s">
        <v>192</v>
      </c>
      <c r="E44" s="128" t="s">
        <v>159</v>
      </c>
      <c r="F44" s="13">
        <v>1320891202</v>
      </c>
      <c r="G44" s="14">
        <v>1244</v>
      </c>
      <c r="H44" s="89" t="s">
        <v>193</v>
      </c>
      <c r="I44" s="105">
        <v>16200</v>
      </c>
      <c r="J44" s="103">
        <v>0</v>
      </c>
      <c r="K44" s="103">
        <v>0</v>
      </c>
      <c r="L44" s="103">
        <v>0</v>
      </c>
      <c r="M44" s="16">
        <f t="shared" si="49"/>
        <v>16200</v>
      </c>
      <c r="N44" s="16">
        <v>31</v>
      </c>
      <c r="O44" s="115">
        <v>0</v>
      </c>
      <c r="P44" s="30">
        <f t="shared" si="58"/>
        <v>16200</v>
      </c>
      <c r="Q44" s="30">
        <f t="shared" si="59"/>
        <v>0</v>
      </c>
      <c r="R44" s="30">
        <f t="shared" si="60"/>
        <v>0</v>
      </c>
      <c r="S44" s="30">
        <f t="shared" si="61"/>
        <v>0</v>
      </c>
      <c r="T44" s="30">
        <f t="shared" si="55"/>
        <v>2230</v>
      </c>
      <c r="U44" s="30">
        <v>0</v>
      </c>
      <c r="V44" s="31">
        <f t="shared" si="50"/>
        <v>18430</v>
      </c>
      <c r="W44" s="31">
        <f t="shared" si="51"/>
        <v>15000</v>
      </c>
      <c r="X44" s="31">
        <f t="shared" si="52"/>
        <v>18430</v>
      </c>
      <c r="Y44" s="30">
        <f t="shared" si="14"/>
        <v>1800</v>
      </c>
      <c r="Z44" s="30">
        <f t="shared" si="53"/>
        <v>139</v>
      </c>
      <c r="AA44" s="30">
        <v>0</v>
      </c>
      <c r="AB44" s="30">
        <v>0</v>
      </c>
      <c r="AC44" s="30">
        <v>0</v>
      </c>
      <c r="AD44" s="30">
        <f t="shared" si="56"/>
        <v>1939</v>
      </c>
      <c r="AE44" s="30">
        <f t="shared" si="54"/>
        <v>16491</v>
      </c>
      <c r="AF44" s="34" t="s">
        <v>89</v>
      </c>
      <c r="AG44" s="172">
        <v>44209</v>
      </c>
      <c r="AH44" s="51"/>
      <c r="AI44" s="115">
        <v>97</v>
      </c>
      <c r="AJ44" s="115">
        <v>0</v>
      </c>
      <c r="AK44" s="16">
        <f t="shared" si="62"/>
        <v>18430</v>
      </c>
      <c r="AL44" s="115">
        <f t="shared" si="57"/>
        <v>0</v>
      </c>
      <c r="AM44" s="116"/>
      <c r="AN44" s="116"/>
      <c r="AO44" s="116"/>
    </row>
    <row r="45" spans="1:41" s="41" customFormat="1" ht="39" customHeight="1">
      <c r="A45" s="13">
        <v>36</v>
      </c>
      <c r="B45" s="16">
        <v>11229</v>
      </c>
      <c r="C45" s="12" t="s">
        <v>50</v>
      </c>
      <c r="D45" s="12" t="s">
        <v>51</v>
      </c>
      <c r="E45" s="22" t="s">
        <v>52</v>
      </c>
      <c r="F45" s="212">
        <v>6914103453</v>
      </c>
      <c r="G45" s="14">
        <v>1255</v>
      </c>
      <c r="H45" s="89" t="s">
        <v>53</v>
      </c>
      <c r="I45" s="105">
        <v>16640</v>
      </c>
      <c r="J45" s="103">
        <v>0</v>
      </c>
      <c r="K45" s="103">
        <v>0</v>
      </c>
      <c r="L45" s="103">
        <v>0</v>
      </c>
      <c r="M45" s="16">
        <f t="shared" si="49"/>
        <v>16640</v>
      </c>
      <c r="N45" s="16">
        <v>31</v>
      </c>
      <c r="O45" s="16">
        <v>0</v>
      </c>
      <c r="P45" s="30">
        <f>ROUND(I45/31*N45,0)</f>
        <v>16640</v>
      </c>
      <c r="Q45" s="30">
        <f>ROUND(J45/31*N45,0)</f>
        <v>0</v>
      </c>
      <c r="R45" s="30">
        <f>ROUND(K45/31*N45,0)</f>
        <v>0</v>
      </c>
      <c r="S45" s="30">
        <f t="shared" ref="S45:S54" si="63">O45*160</f>
        <v>0</v>
      </c>
      <c r="T45" s="30">
        <f>ROUND(L45/31*N45,0)</f>
        <v>0</v>
      </c>
      <c r="U45" s="30">
        <v>0</v>
      </c>
      <c r="V45" s="31">
        <f t="shared" si="50"/>
        <v>16640</v>
      </c>
      <c r="W45" s="31">
        <f t="shared" si="51"/>
        <v>15000</v>
      </c>
      <c r="X45" s="31">
        <f t="shared" si="52"/>
        <v>16640</v>
      </c>
      <c r="Y45" s="30">
        <f t="shared" si="14"/>
        <v>1800</v>
      </c>
      <c r="Z45" s="30">
        <f t="shared" si="53"/>
        <v>125</v>
      </c>
      <c r="AA45" s="30">
        <v>0</v>
      </c>
      <c r="AB45" s="30">
        <v>0</v>
      </c>
      <c r="AC45" s="30">
        <v>0</v>
      </c>
      <c r="AD45" s="30">
        <f>+AC45+AB45+AA45+Z45+Y45</f>
        <v>1925</v>
      </c>
      <c r="AE45" s="30">
        <f t="shared" si="54"/>
        <v>14715</v>
      </c>
      <c r="AF45" s="34" t="s">
        <v>89</v>
      </c>
      <c r="AG45" s="35">
        <v>44209</v>
      </c>
    </row>
    <row r="46" spans="1:41" s="41" customFormat="1" ht="39" customHeight="1">
      <c r="A46" s="153">
        <v>37</v>
      </c>
      <c r="B46" s="16">
        <v>11261</v>
      </c>
      <c r="C46" s="12" t="s">
        <v>54</v>
      </c>
      <c r="D46" s="12" t="s">
        <v>55</v>
      </c>
      <c r="E46" s="22" t="s">
        <v>52</v>
      </c>
      <c r="F46" s="13">
        <v>1114594049</v>
      </c>
      <c r="G46" s="14">
        <v>1287</v>
      </c>
      <c r="H46" s="89" t="s">
        <v>56</v>
      </c>
      <c r="I46" s="105">
        <v>16640</v>
      </c>
      <c r="J46" s="103">
        <v>0</v>
      </c>
      <c r="K46" s="103">
        <v>0</v>
      </c>
      <c r="L46" s="103">
        <v>0</v>
      </c>
      <c r="M46" s="16">
        <f t="shared" si="49"/>
        <v>16640</v>
      </c>
      <c r="N46" s="16">
        <v>31</v>
      </c>
      <c r="O46" s="16">
        <v>0</v>
      </c>
      <c r="P46" s="30">
        <f t="shared" ref="P46:P59" si="64">ROUND(I46/31*N46,0)</f>
        <v>16640</v>
      </c>
      <c r="Q46" s="30">
        <f t="shared" ref="Q46:Q59" si="65">ROUND(J46/31*N46,0)</f>
        <v>0</v>
      </c>
      <c r="R46" s="30">
        <f t="shared" ref="R46:R59" si="66">ROUND(K46/31*N46,0)</f>
        <v>0</v>
      </c>
      <c r="S46" s="30">
        <f t="shared" si="63"/>
        <v>0</v>
      </c>
      <c r="T46" s="30">
        <f t="shared" ref="T46:T59" si="67">ROUND(L46/31*N46,0)</f>
        <v>0</v>
      </c>
      <c r="U46" s="30">
        <v>0</v>
      </c>
      <c r="V46" s="31">
        <f t="shared" si="50"/>
        <v>16640</v>
      </c>
      <c r="W46" s="31">
        <f t="shared" si="51"/>
        <v>15000</v>
      </c>
      <c r="X46" s="31">
        <f t="shared" si="52"/>
        <v>16640</v>
      </c>
      <c r="Y46" s="30">
        <f t="shared" si="14"/>
        <v>1800</v>
      </c>
      <c r="Z46" s="30">
        <f t="shared" si="53"/>
        <v>125</v>
      </c>
      <c r="AA46" s="30">
        <v>0</v>
      </c>
      <c r="AB46" s="30">
        <v>0</v>
      </c>
      <c r="AC46" s="30">
        <v>0</v>
      </c>
      <c r="AD46" s="30">
        <f>+AC46+AB46+AA46+Z46+Y46</f>
        <v>1925</v>
      </c>
      <c r="AE46" s="30">
        <f t="shared" si="54"/>
        <v>14715</v>
      </c>
      <c r="AF46" s="34" t="s">
        <v>89</v>
      </c>
      <c r="AG46" s="35">
        <v>44209</v>
      </c>
    </row>
    <row r="47" spans="1:41" s="112" customFormat="1" ht="39" customHeight="1">
      <c r="A47" s="153">
        <v>38</v>
      </c>
      <c r="B47" s="21">
        <v>12587</v>
      </c>
      <c r="C47" s="23" t="s">
        <v>57</v>
      </c>
      <c r="D47" s="130" t="s">
        <v>58</v>
      </c>
      <c r="E47" s="22" t="s">
        <v>59</v>
      </c>
      <c r="F47" s="115">
        <v>1115250398</v>
      </c>
      <c r="G47" s="14">
        <v>11616</v>
      </c>
      <c r="H47" s="114" t="s">
        <v>60</v>
      </c>
      <c r="I47" s="105">
        <v>16640</v>
      </c>
      <c r="J47" s="103">
        <v>0</v>
      </c>
      <c r="K47" s="103">
        <v>0</v>
      </c>
      <c r="L47" s="103">
        <v>0</v>
      </c>
      <c r="M47" s="16">
        <f>I47+J47+K47+L47</f>
        <v>16640</v>
      </c>
      <c r="N47" s="16">
        <v>31</v>
      </c>
      <c r="O47" s="115">
        <v>0</v>
      </c>
      <c r="P47" s="30">
        <f t="shared" si="64"/>
        <v>16640</v>
      </c>
      <c r="Q47" s="30">
        <f t="shared" si="65"/>
        <v>0</v>
      </c>
      <c r="R47" s="30">
        <f t="shared" si="66"/>
        <v>0</v>
      </c>
      <c r="S47" s="30">
        <f t="shared" si="63"/>
        <v>0</v>
      </c>
      <c r="T47" s="30">
        <f t="shared" si="67"/>
        <v>0</v>
      </c>
      <c r="U47" s="30">
        <v>0</v>
      </c>
      <c r="V47" s="31">
        <f>U47+T47+S47+R47+Q47+P47</f>
        <v>16640</v>
      </c>
      <c r="W47" s="31">
        <f>IF(P47&gt;15000,15000,P47)</f>
        <v>15000</v>
      </c>
      <c r="X47" s="31">
        <f t="shared" si="52"/>
        <v>16640</v>
      </c>
      <c r="Y47" s="30">
        <f t="shared" si="14"/>
        <v>1800</v>
      </c>
      <c r="Z47" s="30">
        <f t="shared" si="53"/>
        <v>125</v>
      </c>
      <c r="AA47" s="30">
        <v>0</v>
      </c>
      <c r="AB47" s="30">
        <v>0</v>
      </c>
      <c r="AC47" s="30">
        <v>0</v>
      </c>
      <c r="AD47" s="30">
        <f t="shared" ref="AD47:AD54" si="68">Y47+Z47+AA47+AB47+AC47</f>
        <v>1925</v>
      </c>
      <c r="AE47" s="30">
        <f>V47-AD47</f>
        <v>14715</v>
      </c>
      <c r="AF47" s="34" t="s">
        <v>89</v>
      </c>
      <c r="AG47" s="35">
        <v>44209</v>
      </c>
      <c r="AH47" s="41"/>
      <c r="AI47" s="54"/>
    </row>
    <row r="48" spans="1:41" s="41" customFormat="1" ht="39" customHeight="1">
      <c r="A48" s="13">
        <v>39</v>
      </c>
      <c r="B48" s="75">
        <v>12803</v>
      </c>
      <c r="C48" s="23" t="s">
        <v>227</v>
      </c>
      <c r="D48" s="23" t="s">
        <v>228</v>
      </c>
      <c r="E48" s="22" t="s">
        <v>59</v>
      </c>
      <c r="F48" s="113">
        <v>1115625433</v>
      </c>
      <c r="G48" s="153">
        <v>11832</v>
      </c>
      <c r="H48" s="149" t="s">
        <v>229</v>
      </c>
      <c r="I48" s="105">
        <v>16640</v>
      </c>
      <c r="J48" s="103">
        <v>0</v>
      </c>
      <c r="K48" s="103">
        <v>0</v>
      </c>
      <c r="L48" s="103">
        <v>0</v>
      </c>
      <c r="M48" s="16">
        <f>I48+J48+K48+L48</f>
        <v>16640</v>
      </c>
      <c r="N48" s="16">
        <v>31</v>
      </c>
      <c r="O48" s="115">
        <v>0</v>
      </c>
      <c r="P48" s="30">
        <f>ROUND(I48/31*N48,0)</f>
        <v>16640</v>
      </c>
      <c r="Q48" s="30">
        <f>ROUND(J48/31*N48,0)</f>
        <v>0</v>
      </c>
      <c r="R48" s="30">
        <f>ROUND(K48/31*N48,0)</f>
        <v>0</v>
      </c>
      <c r="S48" s="30">
        <f>O48*160</f>
        <v>0</v>
      </c>
      <c r="T48" s="30">
        <f>ROUND(L48/31*N48,0)</f>
        <v>0</v>
      </c>
      <c r="U48" s="30">
        <v>0</v>
      </c>
      <c r="V48" s="31">
        <f>U48+T48+S48+R48+Q48+P48</f>
        <v>16640</v>
      </c>
      <c r="W48" s="31">
        <f t="shared" ref="W48" si="69">IF(P48&gt;15000,15000,P48)</f>
        <v>15000</v>
      </c>
      <c r="X48" s="31">
        <f>V48</f>
        <v>16640</v>
      </c>
      <c r="Y48" s="30">
        <f>ROUND(W48*12%,0)</f>
        <v>1800</v>
      </c>
      <c r="Z48" s="30">
        <f>CEILING(X48*0.75%,1)</f>
        <v>125</v>
      </c>
      <c r="AA48" s="30">
        <v>0</v>
      </c>
      <c r="AB48" s="30">
        <v>0</v>
      </c>
      <c r="AC48" s="30">
        <v>0</v>
      </c>
      <c r="AD48" s="30">
        <f t="shared" si="68"/>
        <v>1925</v>
      </c>
      <c r="AE48" s="30">
        <f>V48-AD48</f>
        <v>14715</v>
      </c>
      <c r="AF48" s="34" t="s">
        <v>89</v>
      </c>
      <c r="AG48" s="35">
        <v>44209</v>
      </c>
      <c r="AH48" s="186"/>
    </row>
    <row r="49" spans="1:40" s="112" customFormat="1" ht="39" customHeight="1">
      <c r="A49" s="153">
        <v>40</v>
      </c>
      <c r="B49" s="16">
        <v>11200</v>
      </c>
      <c r="C49" s="12" t="s">
        <v>61</v>
      </c>
      <c r="D49" s="12" t="s">
        <v>55</v>
      </c>
      <c r="E49" s="22" t="s">
        <v>52</v>
      </c>
      <c r="F49" s="12">
        <v>1320952055</v>
      </c>
      <c r="G49" s="14">
        <v>1226</v>
      </c>
      <c r="H49" s="89" t="s">
        <v>62</v>
      </c>
      <c r="I49" s="105">
        <v>16640</v>
      </c>
      <c r="J49" s="103">
        <v>0</v>
      </c>
      <c r="K49" s="103">
        <v>0</v>
      </c>
      <c r="L49" s="103">
        <v>0</v>
      </c>
      <c r="M49" s="16">
        <f t="shared" si="49"/>
        <v>16640</v>
      </c>
      <c r="N49" s="16">
        <v>31</v>
      </c>
      <c r="O49" s="115">
        <v>0</v>
      </c>
      <c r="P49" s="30">
        <f t="shared" si="64"/>
        <v>16640</v>
      </c>
      <c r="Q49" s="30">
        <f t="shared" si="65"/>
        <v>0</v>
      </c>
      <c r="R49" s="30">
        <f t="shared" si="66"/>
        <v>0</v>
      </c>
      <c r="S49" s="30">
        <f t="shared" si="63"/>
        <v>0</v>
      </c>
      <c r="T49" s="30">
        <f t="shared" si="67"/>
        <v>0</v>
      </c>
      <c r="U49" s="30">
        <v>0</v>
      </c>
      <c r="V49" s="31">
        <f t="shared" si="50"/>
        <v>16640</v>
      </c>
      <c r="W49" s="31">
        <f t="shared" si="51"/>
        <v>15000</v>
      </c>
      <c r="X49" s="31">
        <f t="shared" si="52"/>
        <v>16640</v>
      </c>
      <c r="Y49" s="30">
        <f t="shared" si="14"/>
        <v>1800</v>
      </c>
      <c r="Z49" s="30">
        <f t="shared" si="53"/>
        <v>125</v>
      </c>
      <c r="AA49" s="30">
        <v>0</v>
      </c>
      <c r="AB49" s="30">
        <v>0</v>
      </c>
      <c r="AC49" s="30">
        <v>0</v>
      </c>
      <c r="AD49" s="30">
        <f t="shared" si="68"/>
        <v>1925</v>
      </c>
      <c r="AE49" s="30">
        <f t="shared" si="54"/>
        <v>14715</v>
      </c>
      <c r="AF49" s="34" t="s">
        <v>89</v>
      </c>
      <c r="AG49" s="35">
        <v>44209</v>
      </c>
      <c r="AH49" s="41"/>
      <c r="AI49" s="116"/>
      <c r="AJ49" s="53"/>
      <c r="AK49" s="116"/>
    </row>
    <row r="50" spans="1:40" s="112" customFormat="1" ht="37.950000000000003" customHeight="1">
      <c r="A50" s="153">
        <v>41</v>
      </c>
      <c r="B50" s="21">
        <v>12705</v>
      </c>
      <c r="C50" s="12" t="s">
        <v>63</v>
      </c>
      <c r="D50" s="129" t="s">
        <v>64</v>
      </c>
      <c r="E50" s="22" t="s">
        <v>59</v>
      </c>
      <c r="F50" s="115">
        <v>2014239121</v>
      </c>
      <c r="G50" s="14">
        <v>11734</v>
      </c>
      <c r="H50" s="126" t="s">
        <v>65</v>
      </c>
      <c r="I50" s="105">
        <v>16640</v>
      </c>
      <c r="J50" s="103">
        <v>0</v>
      </c>
      <c r="K50" s="103">
        <v>0</v>
      </c>
      <c r="L50" s="103">
        <v>0</v>
      </c>
      <c r="M50" s="16">
        <f>I50+J50+K50+L50</f>
        <v>16640</v>
      </c>
      <c r="N50" s="16">
        <v>31</v>
      </c>
      <c r="O50" s="115">
        <v>0</v>
      </c>
      <c r="P50" s="30">
        <f t="shared" si="64"/>
        <v>16640</v>
      </c>
      <c r="Q50" s="30">
        <f t="shared" si="65"/>
        <v>0</v>
      </c>
      <c r="R50" s="30">
        <f t="shared" si="66"/>
        <v>0</v>
      </c>
      <c r="S50" s="30">
        <f t="shared" si="63"/>
        <v>0</v>
      </c>
      <c r="T50" s="30">
        <f t="shared" si="67"/>
        <v>0</v>
      </c>
      <c r="U50" s="30">
        <v>0</v>
      </c>
      <c r="V50" s="31">
        <f t="shared" si="50"/>
        <v>16640</v>
      </c>
      <c r="W50" s="31">
        <f t="shared" si="51"/>
        <v>15000</v>
      </c>
      <c r="X50" s="31">
        <f t="shared" si="52"/>
        <v>16640</v>
      </c>
      <c r="Y50" s="30">
        <f t="shared" si="14"/>
        <v>1800</v>
      </c>
      <c r="Z50" s="30">
        <f t="shared" si="53"/>
        <v>125</v>
      </c>
      <c r="AA50" s="30">
        <v>0</v>
      </c>
      <c r="AB50" s="30">
        <v>0</v>
      </c>
      <c r="AC50" s="30">
        <v>0</v>
      </c>
      <c r="AD50" s="30">
        <f t="shared" si="68"/>
        <v>1925</v>
      </c>
      <c r="AE50" s="30">
        <f t="shared" si="54"/>
        <v>14715</v>
      </c>
      <c r="AF50" s="34" t="s">
        <v>89</v>
      </c>
      <c r="AG50" s="35">
        <v>44209</v>
      </c>
      <c r="AI50" s="54"/>
    </row>
    <row r="51" spans="1:40" s="135" customFormat="1" ht="39" customHeight="1">
      <c r="A51" s="13">
        <v>42</v>
      </c>
      <c r="B51" s="109">
        <v>12779</v>
      </c>
      <c r="C51" s="23" t="s">
        <v>66</v>
      </c>
      <c r="D51" s="23" t="s">
        <v>67</v>
      </c>
      <c r="E51" s="22" t="s">
        <v>59</v>
      </c>
      <c r="F51" s="136">
        <v>1115572542</v>
      </c>
      <c r="G51" s="14">
        <v>11808</v>
      </c>
      <c r="H51" s="126" t="s">
        <v>68</v>
      </c>
      <c r="I51" s="105">
        <v>16640</v>
      </c>
      <c r="J51" s="103">
        <v>0</v>
      </c>
      <c r="K51" s="103">
        <v>0</v>
      </c>
      <c r="L51" s="103">
        <v>0</v>
      </c>
      <c r="M51" s="16">
        <f>I51+J51+K51+L51</f>
        <v>16640</v>
      </c>
      <c r="N51" s="16">
        <v>31</v>
      </c>
      <c r="O51" s="115">
        <v>0</v>
      </c>
      <c r="P51" s="30">
        <f t="shared" si="64"/>
        <v>16640</v>
      </c>
      <c r="Q51" s="30">
        <f t="shared" si="65"/>
        <v>0</v>
      </c>
      <c r="R51" s="30">
        <f t="shared" si="66"/>
        <v>0</v>
      </c>
      <c r="S51" s="30">
        <f t="shared" si="63"/>
        <v>0</v>
      </c>
      <c r="T51" s="30">
        <f t="shared" si="67"/>
        <v>0</v>
      </c>
      <c r="U51" s="30">
        <v>0</v>
      </c>
      <c r="V51" s="111">
        <f>U51+T51+S51+R51+Q51+P51</f>
        <v>16640</v>
      </c>
      <c r="W51" s="111">
        <f>IF(P51&gt;15000,15000,P51)</f>
        <v>15000</v>
      </c>
      <c r="X51" s="31">
        <f t="shared" si="52"/>
        <v>16640</v>
      </c>
      <c r="Y51" s="30">
        <f t="shared" si="14"/>
        <v>1800</v>
      </c>
      <c r="Z51" s="30">
        <f>CEILING(X51*0.75%,1)</f>
        <v>125</v>
      </c>
      <c r="AA51" s="30">
        <v>0</v>
      </c>
      <c r="AB51" s="30">
        <v>0</v>
      </c>
      <c r="AC51" s="110">
        <v>0</v>
      </c>
      <c r="AD51" s="110">
        <f t="shared" si="68"/>
        <v>1925</v>
      </c>
      <c r="AE51" s="110">
        <f>V51-AD51</f>
        <v>14715</v>
      </c>
      <c r="AF51" s="34" t="s">
        <v>89</v>
      </c>
      <c r="AG51" s="35">
        <v>44209</v>
      </c>
    </row>
    <row r="52" spans="1:40" s="135" customFormat="1" ht="39" customHeight="1">
      <c r="A52" s="153">
        <v>43</v>
      </c>
      <c r="B52" s="109">
        <v>12782</v>
      </c>
      <c r="C52" s="23" t="s">
        <v>69</v>
      </c>
      <c r="D52" s="23" t="s">
        <v>70</v>
      </c>
      <c r="E52" s="22" t="s">
        <v>59</v>
      </c>
      <c r="F52" s="136">
        <v>1115578316</v>
      </c>
      <c r="G52" s="14">
        <v>11811</v>
      </c>
      <c r="H52" s="126" t="s">
        <v>71</v>
      </c>
      <c r="I52" s="105">
        <v>16640</v>
      </c>
      <c r="J52" s="103">
        <v>0</v>
      </c>
      <c r="K52" s="103">
        <v>0</v>
      </c>
      <c r="L52" s="103">
        <v>0</v>
      </c>
      <c r="M52" s="16">
        <f>I52+J52+K52+L52</f>
        <v>16640</v>
      </c>
      <c r="N52" s="16">
        <v>31</v>
      </c>
      <c r="O52" s="115">
        <v>0</v>
      </c>
      <c r="P52" s="30">
        <f t="shared" si="64"/>
        <v>16640</v>
      </c>
      <c r="Q52" s="30">
        <f t="shared" si="65"/>
        <v>0</v>
      </c>
      <c r="R52" s="30">
        <f t="shared" si="66"/>
        <v>0</v>
      </c>
      <c r="S52" s="30">
        <f t="shared" si="63"/>
        <v>0</v>
      </c>
      <c r="T52" s="30">
        <f t="shared" si="67"/>
        <v>0</v>
      </c>
      <c r="U52" s="30">
        <v>0</v>
      </c>
      <c r="V52" s="111">
        <f>U52+T52+S52+R52+Q52+P52</f>
        <v>16640</v>
      </c>
      <c r="W52" s="111">
        <f>IF(P52&gt;15000,15000,P52)</f>
        <v>15000</v>
      </c>
      <c r="X52" s="31">
        <f t="shared" si="52"/>
        <v>16640</v>
      </c>
      <c r="Y52" s="30">
        <f t="shared" si="14"/>
        <v>1800</v>
      </c>
      <c r="Z52" s="30">
        <f>CEILING(X52*0.75%,1)</f>
        <v>125</v>
      </c>
      <c r="AA52" s="30">
        <v>0</v>
      </c>
      <c r="AB52" s="30">
        <v>0</v>
      </c>
      <c r="AC52" s="110">
        <v>0</v>
      </c>
      <c r="AD52" s="110">
        <f>Y52+Z52+AA52+AB52+AC52</f>
        <v>1925</v>
      </c>
      <c r="AE52" s="110">
        <f>V52-AD52</f>
        <v>14715</v>
      </c>
      <c r="AF52" s="34" t="s">
        <v>89</v>
      </c>
      <c r="AG52" s="35">
        <v>44209</v>
      </c>
    </row>
    <row r="53" spans="1:40" s="112" customFormat="1" ht="39" customHeight="1">
      <c r="A53" s="153">
        <v>44</v>
      </c>
      <c r="B53" s="21">
        <v>12558</v>
      </c>
      <c r="C53" s="23" t="s">
        <v>72</v>
      </c>
      <c r="D53" s="130" t="s">
        <v>73</v>
      </c>
      <c r="E53" s="22" t="s">
        <v>52</v>
      </c>
      <c r="F53" s="16">
        <v>1115208461</v>
      </c>
      <c r="G53" s="14">
        <v>11587</v>
      </c>
      <c r="H53" s="114" t="s">
        <v>74</v>
      </c>
      <c r="I53" s="105">
        <v>21632</v>
      </c>
      <c r="J53" s="103">
        <v>0</v>
      </c>
      <c r="K53" s="103">
        <v>0</v>
      </c>
      <c r="L53" s="103">
        <v>0</v>
      </c>
      <c r="M53" s="16">
        <f t="shared" si="49"/>
        <v>21632</v>
      </c>
      <c r="N53" s="16">
        <v>31</v>
      </c>
      <c r="O53" s="16">
        <v>0</v>
      </c>
      <c r="P53" s="30">
        <f t="shared" si="64"/>
        <v>21632</v>
      </c>
      <c r="Q53" s="30">
        <f t="shared" si="65"/>
        <v>0</v>
      </c>
      <c r="R53" s="30">
        <f t="shared" si="66"/>
        <v>0</v>
      </c>
      <c r="S53" s="30">
        <f t="shared" si="63"/>
        <v>0</v>
      </c>
      <c r="T53" s="30">
        <f t="shared" si="67"/>
        <v>0</v>
      </c>
      <c r="U53" s="30">
        <v>0</v>
      </c>
      <c r="V53" s="31">
        <f t="shared" si="50"/>
        <v>21632</v>
      </c>
      <c r="W53" s="31">
        <f t="shared" si="51"/>
        <v>15000</v>
      </c>
      <c r="X53" s="31">
        <f>IF(V53&gt;21000, 21000,V53)</f>
        <v>21000</v>
      </c>
      <c r="Y53" s="30">
        <f t="shared" si="14"/>
        <v>1800</v>
      </c>
      <c r="Z53" s="30">
        <f t="shared" si="53"/>
        <v>158</v>
      </c>
      <c r="AA53" s="30">
        <v>0</v>
      </c>
      <c r="AB53" s="30">
        <v>0</v>
      </c>
      <c r="AC53" s="30">
        <v>0</v>
      </c>
      <c r="AD53" s="30">
        <f t="shared" si="68"/>
        <v>1958</v>
      </c>
      <c r="AE53" s="30">
        <f t="shared" si="54"/>
        <v>19674</v>
      </c>
      <c r="AF53" s="34" t="s">
        <v>89</v>
      </c>
      <c r="AG53" s="35">
        <v>44209</v>
      </c>
      <c r="AH53" s="41"/>
      <c r="AI53" s="54"/>
    </row>
    <row r="54" spans="1:40" s="112" customFormat="1" ht="39" customHeight="1">
      <c r="A54" s="13">
        <v>45</v>
      </c>
      <c r="B54" s="21">
        <v>12620</v>
      </c>
      <c r="C54" s="158" t="s">
        <v>75</v>
      </c>
      <c r="D54" s="130" t="s">
        <v>76</v>
      </c>
      <c r="E54" s="22" t="s">
        <v>59</v>
      </c>
      <c r="F54" s="84">
        <v>1115327349</v>
      </c>
      <c r="G54" s="14">
        <v>11649</v>
      </c>
      <c r="H54" s="114" t="s">
        <v>77</v>
      </c>
      <c r="I54" s="105">
        <v>16640</v>
      </c>
      <c r="J54" s="103">
        <v>0</v>
      </c>
      <c r="K54" s="103">
        <v>0</v>
      </c>
      <c r="L54" s="103">
        <v>0</v>
      </c>
      <c r="M54" s="16">
        <f t="shared" si="49"/>
        <v>16640</v>
      </c>
      <c r="N54" s="16">
        <v>10</v>
      </c>
      <c r="O54" s="16">
        <v>0</v>
      </c>
      <c r="P54" s="30">
        <f>10*8*80</f>
        <v>6400</v>
      </c>
      <c r="Q54" s="30">
        <f t="shared" si="65"/>
        <v>0</v>
      </c>
      <c r="R54" s="30">
        <f t="shared" si="66"/>
        <v>0</v>
      </c>
      <c r="S54" s="30">
        <f t="shared" si="63"/>
        <v>0</v>
      </c>
      <c r="T54" s="30">
        <f t="shared" si="67"/>
        <v>0</v>
      </c>
      <c r="U54" s="30">
        <v>0</v>
      </c>
      <c r="V54" s="31">
        <f t="shared" si="50"/>
        <v>6400</v>
      </c>
      <c r="W54" s="31">
        <f t="shared" si="51"/>
        <v>6400</v>
      </c>
      <c r="X54" s="31">
        <f t="shared" si="52"/>
        <v>6400</v>
      </c>
      <c r="Y54" s="30">
        <f t="shared" si="14"/>
        <v>768</v>
      </c>
      <c r="Z54" s="30">
        <f t="shared" si="53"/>
        <v>48</v>
      </c>
      <c r="AA54" s="30">
        <v>0</v>
      </c>
      <c r="AB54" s="30">
        <v>0</v>
      </c>
      <c r="AC54" s="30">
        <v>0</v>
      </c>
      <c r="AD54" s="30">
        <f t="shared" si="68"/>
        <v>816</v>
      </c>
      <c r="AE54" s="30">
        <f t="shared" si="54"/>
        <v>5584</v>
      </c>
      <c r="AF54" s="34" t="s">
        <v>89</v>
      </c>
      <c r="AG54" s="35">
        <v>44223</v>
      </c>
      <c r="AI54" s="54"/>
    </row>
    <row r="55" spans="1:40" s="112" customFormat="1" ht="39" customHeight="1">
      <c r="A55" s="153">
        <v>46</v>
      </c>
      <c r="B55" s="131">
        <v>11254</v>
      </c>
      <c r="C55" s="208" t="s">
        <v>194</v>
      </c>
      <c r="D55" s="12" t="s">
        <v>195</v>
      </c>
      <c r="E55" s="22" t="s">
        <v>59</v>
      </c>
      <c r="F55" s="13">
        <v>1114573256</v>
      </c>
      <c r="G55" s="14">
        <v>1280</v>
      </c>
      <c r="H55" s="89" t="s">
        <v>196</v>
      </c>
      <c r="I55" s="105">
        <v>16350</v>
      </c>
      <c r="J55" s="103">
        <v>0</v>
      </c>
      <c r="K55" s="103">
        <v>0</v>
      </c>
      <c r="L55" s="103">
        <v>0</v>
      </c>
      <c r="M55" s="16">
        <f t="shared" si="49"/>
        <v>16350</v>
      </c>
      <c r="N55" s="16">
        <v>31</v>
      </c>
      <c r="O55" s="115">
        <v>32</v>
      </c>
      <c r="P55" s="30">
        <f t="shared" si="64"/>
        <v>16350</v>
      </c>
      <c r="Q55" s="30">
        <f t="shared" si="65"/>
        <v>0</v>
      </c>
      <c r="R55" s="30">
        <f t="shared" si="66"/>
        <v>0</v>
      </c>
      <c r="S55" s="30">
        <f>O55*150</f>
        <v>4800</v>
      </c>
      <c r="T55" s="30">
        <f t="shared" si="67"/>
        <v>0</v>
      </c>
      <c r="U55" s="30">
        <v>0</v>
      </c>
      <c r="V55" s="31">
        <f t="shared" si="50"/>
        <v>21150</v>
      </c>
      <c r="W55" s="31">
        <f t="shared" si="51"/>
        <v>15000</v>
      </c>
      <c r="X55" s="31">
        <f>IF(V55&gt;21000, 21000,V55)</f>
        <v>21000</v>
      </c>
      <c r="Y55" s="30">
        <f t="shared" si="14"/>
        <v>1800</v>
      </c>
      <c r="Z55" s="30">
        <f t="shared" si="53"/>
        <v>158</v>
      </c>
      <c r="AA55" s="30">
        <v>0</v>
      </c>
      <c r="AB55" s="30">
        <v>10764</v>
      </c>
      <c r="AC55" s="30">
        <v>0</v>
      </c>
      <c r="AD55" s="30">
        <f>+AC55+AB55+AA55+Z55+Y55</f>
        <v>12722</v>
      </c>
      <c r="AE55" s="30">
        <f t="shared" si="54"/>
        <v>8428</v>
      </c>
      <c r="AF55" s="34" t="s">
        <v>89</v>
      </c>
      <c r="AG55" s="35">
        <v>44237</v>
      </c>
    </row>
    <row r="56" spans="1:40" s="112" customFormat="1" ht="38.4" customHeight="1">
      <c r="A56" s="153">
        <v>47</v>
      </c>
      <c r="B56" s="16">
        <v>11193</v>
      </c>
      <c r="C56" s="208" t="s">
        <v>197</v>
      </c>
      <c r="D56" s="12" t="s">
        <v>198</v>
      </c>
      <c r="E56" s="22" t="s">
        <v>59</v>
      </c>
      <c r="F56" s="12">
        <v>1314375741</v>
      </c>
      <c r="G56" s="14">
        <v>1219</v>
      </c>
      <c r="H56" s="89" t="s">
        <v>199</v>
      </c>
      <c r="I56" s="105">
        <v>16350</v>
      </c>
      <c r="J56" s="103">
        <v>0</v>
      </c>
      <c r="K56" s="103">
        <v>0</v>
      </c>
      <c r="L56" s="103">
        <v>0</v>
      </c>
      <c r="M56" s="16">
        <f t="shared" si="49"/>
        <v>16350</v>
      </c>
      <c r="N56" s="16">
        <v>22</v>
      </c>
      <c r="O56" s="115">
        <v>32</v>
      </c>
      <c r="P56" s="30">
        <f t="shared" si="64"/>
        <v>11603</v>
      </c>
      <c r="Q56" s="30">
        <f t="shared" si="65"/>
        <v>0</v>
      </c>
      <c r="R56" s="30">
        <f t="shared" si="66"/>
        <v>0</v>
      </c>
      <c r="S56" s="30">
        <f>O56*150</f>
        <v>4800</v>
      </c>
      <c r="T56" s="30">
        <f t="shared" si="67"/>
        <v>0</v>
      </c>
      <c r="U56" s="30">
        <v>0</v>
      </c>
      <c r="V56" s="31">
        <f t="shared" si="50"/>
        <v>16403</v>
      </c>
      <c r="W56" s="31">
        <f t="shared" si="51"/>
        <v>11603</v>
      </c>
      <c r="X56" s="31">
        <f>IF(V56&gt;21000, 21000,V56)</f>
        <v>16403</v>
      </c>
      <c r="Y56" s="30">
        <f t="shared" si="14"/>
        <v>1392</v>
      </c>
      <c r="Z56" s="30">
        <f t="shared" si="53"/>
        <v>124</v>
      </c>
      <c r="AA56" s="30">
        <v>0</v>
      </c>
      <c r="AB56" s="30">
        <v>10764</v>
      </c>
      <c r="AC56" s="30">
        <v>0</v>
      </c>
      <c r="AD56" s="30">
        <f>+AC56+AB56+AA56+Z56+Y56</f>
        <v>12280</v>
      </c>
      <c r="AE56" s="30">
        <f t="shared" si="54"/>
        <v>4123</v>
      </c>
      <c r="AF56" s="34" t="s">
        <v>89</v>
      </c>
      <c r="AG56" s="35">
        <v>44237</v>
      </c>
    </row>
    <row r="57" spans="1:40" s="41" customFormat="1" ht="39" customHeight="1">
      <c r="A57" s="13">
        <v>48</v>
      </c>
      <c r="B57" s="16">
        <v>11202</v>
      </c>
      <c r="C57" s="12" t="s">
        <v>203</v>
      </c>
      <c r="D57" s="12" t="s">
        <v>204</v>
      </c>
      <c r="E57" s="22" t="s">
        <v>59</v>
      </c>
      <c r="F57" s="12">
        <v>1321124332</v>
      </c>
      <c r="G57" s="14">
        <v>1228</v>
      </c>
      <c r="H57" s="89" t="s">
        <v>205</v>
      </c>
      <c r="I57" s="105">
        <v>16350</v>
      </c>
      <c r="J57" s="103">
        <v>0</v>
      </c>
      <c r="K57" s="103">
        <v>0</v>
      </c>
      <c r="L57" s="103">
        <v>0</v>
      </c>
      <c r="M57" s="16">
        <f t="shared" si="49"/>
        <v>16350</v>
      </c>
      <c r="N57" s="16">
        <v>31</v>
      </c>
      <c r="O57" s="115">
        <v>50</v>
      </c>
      <c r="P57" s="30">
        <f t="shared" si="64"/>
        <v>16350</v>
      </c>
      <c r="Q57" s="30">
        <f t="shared" si="65"/>
        <v>0</v>
      </c>
      <c r="R57" s="30">
        <f t="shared" si="66"/>
        <v>0</v>
      </c>
      <c r="S57" s="30">
        <f>O57*150</f>
        <v>7500</v>
      </c>
      <c r="T57" s="30">
        <f t="shared" si="67"/>
        <v>0</v>
      </c>
      <c r="U57" s="30">
        <v>0</v>
      </c>
      <c r="V57" s="31">
        <f t="shared" si="50"/>
        <v>23850</v>
      </c>
      <c r="W57" s="31">
        <f t="shared" si="51"/>
        <v>15000</v>
      </c>
      <c r="X57" s="31">
        <f>IF(V57&gt;21000, 21000,V57)</f>
        <v>21000</v>
      </c>
      <c r="Y57" s="30">
        <f t="shared" si="14"/>
        <v>1800</v>
      </c>
      <c r="Z57" s="30">
        <f t="shared" si="53"/>
        <v>158</v>
      </c>
      <c r="AA57" s="30">
        <v>0</v>
      </c>
      <c r="AB57" s="30">
        <v>0</v>
      </c>
      <c r="AC57" s="30">
        <v>0</v>
      </c>
      <c r="AD57" s="30">
        <f>+AC57+AB57+AA57+Z57+Y57</f>
        <v>1958</v>
      </c>
      <c r="AE57" s="30">
        <f t="shared" si="54"/>
        <v>21892</v>
      </c>
      <c r="AF57" s="34" t="s">
        <v>89</v>
      </c>
      <c r="AG57" s="35">
        <v>44209</v>
      </c>
      <c r="AH57" s="112"/>
    </row>
    <row r="58" spans="1:40" s="41" customFormat="1" ht="39" customHeight="1">
      <c r="A58" s="153">
        <v>49</v>
      </c>
      <c r="B58" s="21">
        <v>12491</v>
      </c>
      <c r="C58" s="23" t="s">
        <v>206</v>
      </c>
      <c r="D58" s="23" t="s">
        <v>207</v>
      </c>
      <c r="E58" s="22" t="s">
        <v>59</v>
      </c>
      <c r="F58" s="16">
        <v>1115070230</v>
      </c>
      <c r="G58" s="14">
        <v>11520</v>
      </c>
      <c r="H58" s="29" t="s">
        <v>208</v>
      </c>
      <c r="I58" s="105">
        <v>16350</v>
      </c>
      <c r="J58" s="103">
        <v>0</v>
      </c>
      <c r="K58" s="103">
        <v>0</v>
      </c>
      <c r="L58" s="103">
        <v>0</v>
      </c>
      <c r="M58" s="16">
        <f t="shared" si="49"/>
        <v>16350</v>
      </c>
      <c r="N58" s="16">
        <v>31</v>
      </c>
      <c r="O58" s="115">
        <v>50</v>
      </c>
      <c r="P58" s="30">
        <f t="shared" si="64"/>
        <v>16350</v>
      </c>
      <c r="Q58" s="30">
        <f t="shared" si="65"/>
        <v>0</v>
      </c>
      <c r="R58" s="30">
        <f t="shared" si="66"/>
        <v>0</v>
      </c>
      <c r="S58" s="30">
        <f>O58*150</f>
        <v>7500</v>
      </c>
      <c r="T58" s="30">
        <f t="shared" si="67"/>
        <v>0</v>
      </c>
      <c r="U58" s="30">
        <v>0</v>
      </c>
      <c r="V58" s="31">
        <f t="shared" si="50"/>
        <v>23850</v>
      </c>
      <c r="W58" s="31">
        <f t="shared" si="51"/>
        <v>15000</v>
      </c>
      <c r="X58" s="31">
        <f>IF(V58&gt;21000, 21000,V58)</f>
        <v>21000</v>
      </c>
      <c r="Y58" s="30">
        <f t="shared" si="14"/>
        <v>1800</v>
      </c>
      <c r="Z58" s="30">
        <f t="shared" si="53"/>
        <v>158</v>
      </c>
      <c r="AA58" s="30">
        <v>0</v>
      </c>
      <c r="AB58" s="30">
        <v>0</v>
      </c>
      <c r="AC58" s="30">
        <v>0</v>
      </c>
      <c r="AD58" s="30">
        <f>+AC58+AB58+AA58+Z58+Y58</f>
        <v>1958</v>
      </c>
      <c r="AE58" s="30">
        <f t="shared" si="54"/>
        <v>21892</v>
      </c>
      <c r="AF58" s="34" t="s">
        <v>89</v>
      </c>
      <c r="AG58" s="35">
        <v>44209</v>
      </c>
      <c r="AH58" s="112"/>
      <c r="AI58" s="54"/>
    </row>
    <row r="59" spans="1:40" s="135" customFormat="1" ht="39" customHeight="1">
      <c r="A59" s="153">
        <v>50</v>
      </c>
      <c r="B59" s="21">
        <v>12824</v>
      </c>
      <c r="C59" s="158" t="s">
        <v>209</v>
      </c>
      <c r="D59" s="23" t="s">
        <v>210</v>
      </c>
      <c r="E59" s="22" t="s">
        <v>59</v>
      </c>
      <c r="F59" s="113">
        <v>6928918803</v>
      </c>
      <c r="G59" s="14">
        <v>11853</v>
      </c>
      <c r="H59" s="126" t="s">
        <v>211</v>
      </c>
      <c r="I59" s="105">
        <v>14560</v>
      </c>
      <c r="J59" s="103">
        <v>0</v>
      </c>
      <c r="K59" s="103">
        <v>0</v>
      </c>
      <c r="L59" s="103">
        <v>0</v>
      </c>
      <c r="M59" s="12">
        <f t="shared" si="49"/>
        <v>14560</v>
      </c>
      <c r="N59" s="16">
        <v>31</v>
      </c>
      <c r="O59" s="115">
        <v>0</v>
      </c>
      <c r="P59" s="30">
        <f t="shared" si="64"/>
        <v>14560</v>
      </c>
      <c r="Q59" s="30">
        <f t="shared" si="65"/>
        <v>0</v>
      </c>
      <c r="R59" s="30">
        <f t="shared" si="66"/>
        <v>0</v>
      </c>
      <c r="S59" s="30">
        <f t="shared" ref="S59" si="70">O59*150</f>
        <v>0</v>
      </c>
      <c r="T59" s="30">
        <f t="shared" si="67"/>
        <v>0</v>
      </c>
      <c r="U59" s="30">
        <v>0</v>
      </c>
      <c r="V59" s="111">
        <f t="shared" si="50"/>
        <v>14560</v>
      </c>
      <c r="W59" s="111">
        <f>IF(P59&gt;15000,15000,P59)</f>
        <v>14560</v>
      </c>
      <c r="X59" s="111">
        <f t="shared" si="52"/>
        <v>14560</v>
      </c>
      <c r="Y59" s="30">
        <f t="shared" si="14"/>
        <v>1747</v>
      </c>
      <c r="Z59" s="30">
        <f t="shared" si="53"/>
        <v>110</v>
      </c>
      <c r="AA59" s="30">
        <v>0</v>
      </c>
      <c r="AB59" s="30">
        <v>0</v>
      </c>
      <c r="AC59" s="110">
        <v>0</v>
      </c>
      <c r="AD59" s="110">
        <f>Y59+Z59+AA59+AB59+AC59</f>
        <v>1857</v>
      </c>
      <c r="AE59" s="110">
        <f t="shared" si="54"/>
        <v>12703</v>
      </c>
      <c r="AF59" s="34"/>
      <c r="AG59" s="35" t="s">
        <v>918</v>
      </c>
    </row>
    <row r="60" spans="1:40" s="112" customFormat="1" ht="36.75" customHeight="1">
      <c r="A60" s="13">
        <v>51</v>
      </c>
      <c r="B60" s="16">
        <v>12307</v>
      </c>
      <c r="C60" s="12" t="s">
        <v>230</v>
      </c>
      <c r="D60" s="12" t="s">
        <v>231</v>
      </c>
      <c r="E60" s="22" t="s">
        <v>59</v>
      </c>
      <c r="F60" s="13">
        <v>1114707897</v>
      </c>
      <c r="G60" s="14">
        <v>11936</v>
      </c>
      <c r="H60" s="89" t="s">
        <v>232</v>
      </c>
      <c r="I60" s="105">
        <v>16200</v>
      </c>
      <c r="J60" s="103">
        <v>0</v>
      </c>
      <c r="K60" s="103">
        <v>0</v>
      </c>
      <c r="L60" s="103">
        <v>0</v>
      </c>
      <c r="M60" s="16">
        <f t="shared" si="49"/>
        <v>16200</v>
      </c>
      <c r="N60" s="115">
        <v>28</v>
      </c>
      <c r="O60" s="16">
        <v>0</v>
      </c>
      <c r="P60" s="30">
        <f>ROUND(I60/31*N60,0)</f>
        <v>14632</v>
      </c>
      <c r="Q60" s="30">
        <f>ROUND(J60/31*N60,0)</f>
        <v>0</v>
      </c>
      <c r="R60" s="30">
        <f>ROUND(K60/31*N60,0)</f>
        <v>0</v>
      </c>
      <c r="S60" s="30">
        <f>ROUND(I60/31/8*2*O60,0)</f>
        <v>0</v>
      </c>
      <c r="T60" s="30">
        <f t="shared" ref="T60:T89" si="71">AK60-P60</f>
        <v>208</v>
      </c>
      <c r="U60" s="30">
        <v>0</v>
      </c>
      <c r="V60" s="31">
        <f t="shared" si="50"/>
        <v>14840</v>
      </c>
      <c r="W60" s="31">
        <f t="shared" ref="W60:W89" si="72">IF(P60&gt;15000,15000,P60)</f>
        <v>14632</v>
      </c>
      <c r="X60" s="31">
        <f>V60</f>
        <v>14840</v>
      </c>
      <c r="Y60" s="30">
        <f t="shared" si="14"/>
        <v>1756</v>
      </c>
      <c r="Z60" s="30">
        <f t="shared" si="53"/>
        <v>112</v>
      </c>
      <c r="AA60" s="30">
        <v>0</v>
      </c>
      <c r="AB60" s="30">
        <v>0</v>
      </c>
      <c r="AC60" s="30">
        <v>0</v>
      </c>
      <c r="AD60" s="30">
        <f t="shared" ref="AD60:AD68" si="73">+AC60+AB60+AA60+Z60+Y60</f>
        <v>1868</v>
      </c>
      <c r="AE60" s="30">
        <f t="shared" si="54"/>
        <v>12972</v>
      </c>
      <c r="AF60" s="34" t="s">
        <v>89</v>
      </c>
      <c r="AG60" s="172">
        <v>44212</v>
      </c>
      <c r="AH60" s="41"/>
      <c r="AI60" s="52">
        <v>74</v>
      </c>
      <c r="AJ60" s="16">
        <v>52</v>
      </c>
      <c r="AK60" s="55">
        <f t="shared" ref="AK60:AK79" si="74">190*AI60+15*AJ60</f>
        <v>14840</v>
      </c>
      <c r="AL60" s="115">
        <f t="shared" ref="AL60:AL79" si="75">AK60-V60</f>
        <v>0</v>
      </c>
      <c r="AM60" s="41"/>
      <c r="AN60" s="41"/>
    </row>
    <row r="61" spans="1:40" s="112" customFormat="1" ht="39" customHeight="1">
      <c r="A61" s="153">
        <v>52</v>
      </c>
      <c r="B61" s="21">
        <v>12548</v>
      </c>
      <c r="C61" s="23" t="s">
        <v>233</v>
      </c>
      <c r="D61" s="23" t="s">
        <v>234</v>
      </c>
      <c r="E61" s="22" t="s">
        <v>59</v>
      </c>
      <c r="F61" s="16">
        <v>1115186605</v>
      </c>
      <c r="G61" s="14">
        <v>11577</v>
      </c>
      <c r="H61" s="15" t="s">
        <v>235</v>
      </c>
      <c r="I61" s="105">
        <v>16200</v>
      </c>
      <c r="J61" s="103">
        <v>0</v>
      </c>
      <c r="K61" s="103">
        <v>0</v>
      </c>
      <c r="L61" s="103">
        <v>0</v>
      </c>
      <c r="M61" s="16">
        <f t="shared" si="49"/>
        <v>16200</v>
      </c>
      <c r="N61" s="115">
        <v>31</v>
      </c>
      <c r="O61" s="16">
        <v>0</v>
      </c>
      <c r="P61" s="30">
        <f t="shared" ref="P61:P89" si="76">ROUND(I61/31*N61,0)</f>
        <v>16200</v>
      </c>
      <c r="Q61" s="30">
        <f t="shared" ref="Q61:Q89" si="77">ROUND(J61/31*N61,0)</f>
        <v>0</v>
      </c>
      <c r="R61" s="30">
        <f t="shared" ref="R61:R80" si="78">ROUND(K61/31*N61,0)</f>
        <v>0</v>
      </c>
      <c r="S61" s="30">
        <f t="shared" ref="S61:S89" si="79">ROUND(I61/31/8*2*O61,0)</f>
        <v>0</v>
      </c>
      <c r="T61" s="30">
        <f t="shared" si="71"/>
        <v>480</v>
      </c>
      <c r="U61" s="30">
        <v>0</v>
      </c>
      <c r="V61" s="31">
        <f t="shared" si="50"/>
        <v>16680</v>
      </c>
      <c r="W61" s="31">
        <f t="shared" si="72"/>
        <v>15000</v>
      </c>
      <c r="X61" s="31">
        <f>V61</f>
        <v>16680</v>
      </c>
      <c r="Y61" s="30">
        <f t="shared" si="14"/>
        <v>1800</v>
      </c>
      <c r="Z61" s="30">
        <f t="shared" si="53"/>
        <v>126</v>
      </c>
      <c r="AA61" s="30">
        <v>0</v>
      </c>
      <c r="AB61" s="30">
        <v>0</v>
      </c>
      <c r="AC61" s="30">
        <v>0</v>
      </c>
      <c r="AD61" s="30">
        <f t="shared" si="73"/>
        <v>1926</v>
      </c>
      <c r="AE61" s="30">
        <f t="shared" si="54"/>
        <v>14754</v>
      </c>
      <c r="AF61" s="34" t="s">
        <v>89</v>
      </c>
      <c r="AG61" s="172">
        <v>44212</v>
      </c>
      <c r="AI61" s="52">
        <v>75</v>
      </c>
      <c r="AJ61" s="16">
        <v>162</v>
      </c>
      <c r="AK61" s="55">
        <f t="shared" si="74"/>
        <v>16680</v>
      </c>
      <c r="AL61" s="115">
        <f t="shared" si="75"/>
        <v>0</v>
      </c>
      <c r="AM61" s="41"/>
      <c r="AN61" s="41"/>
    </row>
    <row r="62" spans="1:40" s="112" customFormat="1" ht="39" customHeight="1">
      <c r="A62" s="153">
        <v>53</v>
      </c>
      <c r="B62" s="21">
        <v>12535</v>
      </c>
      <c r="C62" s="23" t="s">
        <v>236</v>
      </c>
      <c r="D62" s="23" t="s">
        <v>237</v>
      </c>
      <c r="E62" s="22" t="s">
        <v>59</v>
      </c>
      <c r="F62" s="16">
        <v>6923209025</v>
      </c>
      <c r="G62" s="14">
        <v>11564</v>
      </c>
      <c r="H62" s="114" t="s">
        <v>238</v>
      </c>
      <c r="I62" s="105">
        <v>16200</v>
      </c>
      <c r="J62" s="103">
        <v>0</v>
      </c>
      <c r="K62" s="103">
        <v>0</v>
      </c>
      <c r="L62" s="103">
        <v>0</v>
      </c>
      <c r="M62" s="16">
        <f t="shared" si="49"/>
        <v>16200</v>
      </c>
      <c r="N62" s="115">
        <v>23</v>
      </c>
      <c r="O62" s="16">
        <v>0</v>
      </c>
      <c r="P62" s="30">
        <f t="shared" si="76"/>
        <v>12019</v>
      </c>
      <c r="Q62" s="30">
        <f t="shared" si="77"/>
        <v>0</v>
      </c>
      <c r="R62" s="30">
        <f t="shared" si="78"/>
        <v>0</v>
      </c>
      <c r="S62" s="30">
        <f t="shared" si="79"/>
        <v>0</v>
      </c>
      <c r="T62" s="30">
        <f t="shared" si="71"/>
        <v>221</v>
      </c>
      <c r="U62" s="30">
        <v>0</v>
      </c>
      <c r="V62" s="31">
        <f t="shared" si="50"/>
        <v>12240</v>
      </c>
      <c r="W62" s="31">
        <f t="shared" si="72"/>
        <v>12019</v>
      </c>
      <c r="X62" s="31">
        <f>V62</f>
        <v>12240</v>
      </c>
      <c r="Y62" s="30">
        <f t="shared" si="14"/>
        <v>1442</v>
      </c>
      <c r="Z62" s="30">
        <f t="shared" si="53"/>
        <v>92</v>
      </c>
      <c r="AA62" s="30">
        <v>0</v>
      </c>
      <c r="AB62" s="30">
        <v>14660</v>
      </c>
      <c r="AC62" s="30">
        <v>0</v>
      </c>
      <c r="AD62" s="30">
        <f t="shared" si="73"/>
        <v>16194</v>
      </c>
      <c r="AE62" s="30">
        <f t="shared" si="54"/>
        <v>-3954</v>
      </c>
      <c r="AF62" s="34"/>
      <c r="AG62" s="172"/>
      <c r="AH62" s="41"/>
      <c r="AI62" s="52">
        <v>45</v>
      </c>
      <c r="AJ62" s="16">
        <v>246</v>
      </c>
      <c r="AK62" s="16">
        <f t="shared" si="74"/>
        <v>12240</v>
      </c>
      <c r="AL62" s="115">
        <f t="shared" si="75"/>
        <v>0</v>
      </c>
      <c r="AM62" s="41"/>
      <c r="AN62" s="41"/>
    </row>
    <row r="63" spans="1:40" s="112" customFormat="1" ht="39" customHeight="1">
      <c r="A63" s="13">
        <v>54</v>
      </c>
      <c r="B63" s="21">
        <v>12589</v>
      </c>
      <c r="C63" s="23" t="s">
        <v>239</v>
      </c>
      <c r="D63" s="138" t="s">
        <v>240</v>
      </c>
      <c r="E63" s="22" t="s">
        <v>59</v>
      </c>
      <c r="F63" s="115">
        <v>6716502974</v>
      </c>
      <c r="G63" s="14">
        <v>11618</v>
      </c>
      <c r="H63" s="126" t="s">
        <v>241</v>
      </c>
      <c r="I63" s="105">
        <v>16200</v>
      </c>
      <c r="J63" s="103">
        <v>0</v>
      </c>
      <c r="K63" s="103">
        <v>0</v>
      </c>
      <c r="L63" s="103">
        <v>0</v>
      </c>
      <c r="M63" s="16">
        <f t="shared" si="49"/>
        <v>16200</v>
      </c>
      <c r="N63" s="16">
        <v>31</v>
      </c>
      <c r="O63" s="16">
        <v>0</v>
      </c>
      <c r="P63" s="30">
        <f t="shared" si="76"/>
        <v>16200</v>
      </c>
      <c r="Q63" s="30">
        <f t="shared" si="77"/>
        <v>0</v>
      </c>
      <c r="R63" s="30">
        <f t="shared" si="78"/>
        <v>0</v>
      </c>
      <c r="S63" s="30">
        <f t="shared" si="79"/>
        <v>0</v>
      </c>
      <c r="T63" s="30">
        <f t="shared" si="71"/>
        <v>3395</v>
      </c>
      <c r="U63" s="30">
        <v>0</v>
      </c>
      <c r="V63" s="31">
        <f t="shared" si="50"/>
        <v>19595</v>
      </c>
      <c r="W63" s="31">
        <f t="shared" si="72"/>
        <v>15000</v>
      </c>
      <c r="X63" s="31">
        <f>V63</f>
        <v>19595</v>
      </c>
      <c r="Y63" s="30">
        <f t="shared" si="14"/>
        <v>1800</v>
      </c>
      <c r="Z63" s="30">
        <f t="shared" si="53"/>
        <v>147</v>
      </c>
      <c r="AA63" s="30">
        <v>0</v>
      </c>
      <c r="AB63" s="30">
        <v>0</v>
      </c>
      <c r="AC63" s="30">
        <v>0</v>
      </c>
      <c r="AD63" s="30">
        <f t="shared" si="73"/>
        <v>1947</v>
      </c>
      <c r="AE63" s="30">
        <f t="shared" si="54"/>
        <v>17648</v>
      </c>
      <c r="AF63" s="34" t="s">
        <v>89</v>
      </c>
      <c r="AG63" s="172">
        <v>44212</v>
      </c>
      <c r="AI63" s="52">
        <v>65</v>
      </c>
      <c r="AJ63" s="16">
        <v>483</v>
      </c>
      <c r="AK63" s="55">
        <f t="shared" si="74"/>
        <v>19595</v>
      </c>
      <c r="AL63" s="115">
        <f t="shared" si="75"/>
        <v>0</v>
      </c>
    </row>
    <row r="64" spans="1:40" s="41" customFormat="1" ht="39" customHeight="1">
      <c r="A64" s="153">
        <v>55</v>
      </c>
      <c r="B64" s="109">
        <v>12775</v>
      </c>
      <c r="C64" s="23" t="s">
        <v>242</v>
      </c>
      <c r="D64" s="23" t="s">
        <v>243</v>
      </c>
      <c r="E64" s="22" t="s">
        <v>59</v>
      </c>
      <c r="F64" s="136">
        <v>6926216470</v>
      </c>
      <c r="G64" s="14">
        <v>11804</v>
      </c>
      <c r="H64" s="126" t="s">
        <v>244</v>
      </c>
      <c r="I64" s="105">
        <v>16200</v>
      </c>
      <c r="J64" s="103">
        <v>0</v>
      </c>
      <c r="K64" s="103">
        <v>0</v>
      </c>
      <c r="L64" s="103">
        <v>0</v>
      </c>
      <c r="M64" s="16">
        <f t="shared" si="49"/>
        <v>16200</v>
      </c>
      <c r="N64" s="16">
        <v>31</v>
      </c>
      <c r="O64" s="16">
        <v>0</v>
      </c>
      <c r="P64" s="30">
        <f t="shared" si="76"/>
        <v>16200</v>
      </c>
      <c r="Q64" s="30">
        <f t="shared" si="77"/>
        <v>0</v>
      </c>
      <c r="R64" s="30">
        <f t="shared" si="78"/>
        <v>0</v>
      </c>
      <c r="S64" s="30">
        <f t="shared" si="79"/>
        <v>0</v>
      </c>
      <c r="T64" s="30">
        <f t="shared" si="71"/>
        <v>5855</v>
      </c>
      <c r="U64" s="30">
        <v>0</v>
      </c>
      <c r="V64" s="31">
        <f t="shared" si="50"/>
        <v>22055</v>
      </c>
      <c r="W64" s="31">
        <f t="shared" si="72"/>
        <v>15000</v>
      </c>
      <c r="X64" s="31">
        <f>IF(V64&gt;21000, 21000,V64)</f>
        <v>21000</v>
      </c>
      <c r="Y64" s="30">
        <f t="shared" si="14"/>
        <v>1800</v>
      </c>
      <c r="Z64" s="30">
        <f t="shared" si="53"/>
        <v>158</v>
      </c>
      <c r="AA64" s="30">
        <v>0</v>
      </c>
      <c r="AB64" s="30">
        <v>0</v>
      </c>
      <c r="AC64" s="30">
        <v>0</v>
      </c>
      <c r="AD64" s="30">
        <f t="shared" si="73"/>
        <v>1958</v>
      </c>
      <c r="AE64" s="30">
        <f t="shared" si="54"/>
        <v>20097</v>
      </c>
      <c r="AF64" s="34" t="s">
        <v>89</v>
      </c>
      <c r="AG64" s="172">
        <v>44212</v>
      </c>
      <c r="AI64" s="52">
        <v>74</v>
      </c>
      <c r="AJ64" s="16">
        <v>533</v>
      </c>
      <c r="AK64" s="55">
        <f t="shared" si="74"/>
        <v>22055</v>
      </c>
      <c r="AL64" s="16">
        <f t="shared" si="75"/>
        <v>0</v>
      </c>
    </row>
    <row r="65" spans="1:40" s="112" customFormat="1" ht="39" customHeight="1">
      <c r="A65" s="153">
        <v>56</v>
      </c>
      <c r="B65" s="21">
        <v>12719</v>
      </c>
      <c r="C65" s="159" t="s">
        <v>245</v>
      </c>
      <c r="D65" s="133" t="s">
        <v>246</v>
      </c>
      <c r="E65" s="22" t="s">
        <v>59</v>
      </c>
      <c r="F65" s="12">
        <v>1115513092</v>
      </c>
      <c r="G65" s="14">
        <v>11748</v>
      </c>
      <c r="H65" s="89" t="s">
        <v>247</v>
      </c>
      <c r="I65" s="105">
        <v>16200</v>
      </c>
      <c r="J65" s="103">
        <v>0</v>
      </c>
      <c r="K65" s="103">
        <v>0</v>
      </c>
      <c r="L65" s="103">
        <v>0</v>
      </c>
      <c r="M65" s="16">
        <f t="shared" si="49"/>
        <v>16200</v>
      </c>
      <c r="N65" s="16">
        <v>30</v>
      </c>
      <c r="O65" s="16">
        <v>0</v>
      </c>
      <c r="P65" s="30">
        <f t="shared" si="76"/>
        <v>15677</v>
      </c>
      <c r="Q65" s="30">
        <f t="shared" si="77"/>
        <v>0</v>
      </c>
      <c r="R65" s="30">
        <f t="shared" si="78"/>
        <v>0</v>
      </c>
      <c r="S65" s="30">
        <f t="shared" si="79"/>
        <v>0</v>
      </c>
      <c r="T65" s="30">
        <f t="shared" si="71"/>
        <v>448</v>
      </c>
      <c r="U65" s="30">
        <v>0</v>
      </c>
      <c r="V65" s="31">
        <f t="shared" si="50"/>
        <v>16125</v>
      </c>
      <c r="W65" s="31">
        <f t="shared" si="72"/>
        <v>15000</v>
      </c>
      <c r="X65" s="31">
        <f>V65</f>
        <v>16125</v>
      </c>
      <c r="Y65" s="30">
        <f t="shared" si="14"/>
        <v>1800</v>
      </c>
      <c r="Z65" s="30">
        <f t="shared" si="53"/>
        <v>121</v>
      </c>
      <c r="AA65" s="30">
        <v>0</v>
      </c>
      <c r="AB65" s="30">
        <v>0</v>
      </c>
      <c r="AC65" s="30">
        <v>0</v>
      </c>
      <c r="AD65" s="30">
        <f t="shared" si="73"/>
        <v>1921</v>
      </c>
      <c r="AE65" s="30">
        <f t="shared" si="54"/>
        <v>14204</v>
      </c>
      <c r="AF65" s="34" t="s">
        <v>89</v>
      </c>
      <c r="AG65" s="172">
        <v>44212</v>
      </c>
      <c r="AH65" s="41"/>
      <c r="AI65" s="52">
        <v>81</v>
      </c>
      <c r="AJ65" s="16">
        <v>49</v>
      </c>
      <c r="AK65" s="16">
        <f t="shared" si="74"/>
        <v>16125</v>
      </c>
      <c r="AL65" s="115">
        <f t="shared" si="75"/>
        <v>0</v>
      </c>
    </row>
    <row r="66" spans="1:40" s="135" customFormat="1" ht="39" customHeight="1">
      <c r="A66" s="13">
        <v>57</v>
      </c>
      <c r="B66" s="109">
        <v>12773</v>
      </c>
      <c r="C66" s="23" t="s">
        <v>248</v>
      </c>
      <c r="D66" s="23" t="s">
        <v>249</v>
      </c>
      <c r="E66" s="22" t="s">
        <v>59</v>
      </c>
      <c r="F66" s="113">
        <v>1115566634</v>
      </c>
      <c r="G66" s="14">
        <v>11802</v>
      </c>
      <c r="H66" s="126" t="s">
        <v>250</v>
      </c>
      <c r="I66" s="105">
        <v>16200</v>
      </c>
      <c r="J66" s="103">
        <v>0</v>
      </c>
      <c r="K66" s="103">
        <v>0</v>
      </c>
      <c r="L66" s="103">
        <v>0</v>
      </c>
      <c r="M66" s="12">
        <f t="shared" si="49"/>
        <v>16200</v>
      </c>
      <c r="N66" s="16">
        <v>28</v>
      </c>
      <c r="O66" s="115">
        <v>0</v>
      </c>
      <c r="P66" s="30">
        <f t="shared" si="76"/>
        <v>14632</v>
      </c>
      <c r="Q66" s="30">
        <f t="shared" si="77"/>
        <v>0</v>
      </c>
      <c r="R66" s="30">
        <f t="shared" si="78"/>
        <v>0</v>
      </c>
      <c r="S66" s="30">
        <f t="shared" si="79"/>
        <v>0</v>
      </c>
      <c r="T66" s="30">
        <f t="shared" si="71"/>
        <v>433</v>
      </c>
      <c r="U66" s="30">
        <v>0</v>
      </c>
      <c r="V66" s="31">
        <f t="shared" si="50"/>
        <v>15065</v>
      </c>
      <c r="W66" s="31">
        <f t="shared" si="72"/>
        <v>14632</v>
      </c>
      <c r="X66" s="31">
        <f>V66</f>
        <v>15065</v>
      </c>
      <c r="Y66" s="30">
        <f t="shared" si="14"/>
        <v>1756</v>
      </c>
      <c r="Z66" s="30">
        <f t="shared" si="53"/>
        <v>113</v>
      </c>
      <c r="AA66" s="30">
        <v>0</v>
      </c>
      <c r="AB66" s="30">
        <v>0</v>
      </c>
      <c r="AC66" s="30">
        <v>0</v>
      </c>
      <c r="AD66" s="30">
        <f t="shared" si="73"/>
        <v>1869</v>
      </c>
      <c r="AE66" s="30">
        <f t="shared" si="54"/>
        <v>13196</v>
      </c>
      <c r="AF66" s="34" t="s">
        <v>89</v>
      </c>
      <c r="AG66" s="172">
        <v>44212</v>
      </c>
      <c r="AI66" s="52">
        <v>77</v>
      </c>
      <c r="AJ66" s="16">
        <v>29</v>
      </c>
      <c r="AK66" s="55">
        <f t="shared" si="74"/>
        <v>15065</v>
      </c>
      <c r="AL66" s="16">
        <f t="shared" si="75"/>
        <v>0</v>
      </c>
    </row>
    <row r="67" spans="1:40" s="135" customFormat="1" ht="39" customHeight="1">
      <c r="A67" s="153">
        <v>58</v>
      </c>
      <c r="B67" s="21">
        <v>12774</v>
      </c>
      <c r="C67" s="23" t="s">
        <v>251</v>
      </c>
      <c r="D67" s="23" t="s">
        <v>252</v>
      </c>
      <c r="E67" s="22" t="s">
        <v>59</v>
      </c>
      <c r="F67" s="113">
        <v>1114707908</v>
      </c>
      <c r="G67" s="14">
        <v>11803</v>
      </c>
      <c r="H67" s="126" t="s">
        <v>253</v>
      </c>
      <c r="I67" s="105">
        <v>16200</v>
      </c>
      <c r="J67" s="103">
        <v>0</v>
      </c>
      <c r="K67" s="103">
        <v>0</v>
      </c>
      <c r="L67" s="103">
        <v>0</v>
      </c>
      <c r="M67" s="12">
        <f t="shared" si="49"/>
        <v>16200</v>
      </c>
      <c r="N67" s="16">
        <v>14</v>
      </c>
      <c r="O67" s="115">
        <v>0</v>
      </c>
      <c r="P67" s="30">
        <f t="shared" si="76"/>
        <v>7316</v>
      </c>
      <c r="Q67" s="30">
        <f t="shared" si="77"/>
        <v>0</v>
      </c>
      <c r="R67" s="30">
        <f t="shared" si="78"/>
        <v>0</v>
      </c>
      <c r="S67" s="30">
        <f t="shared" si="79"/>
        <v>0</v>
      </c>
      <c r="T67" s="30">
        <f t="shared" si="71"/>
        <v>454</v>
      </c>
      <c r="U67" s="30">
        <v>0</v>
      </c>
      <c r="V67" s="31">
        <f t="shared" si="50"/>
        <v>7770</v>
      </c>
      <c r="W67" s="31">
        <f t="shared" si="72"/>
        <v>7316</v>
      </c>
      <c r="X67" s="31">
        <f>V67</f>
        <v>7770</v>
      </c>
      <c r="Y67" s="30">
        <f t="shared" si="14"/>
        <v>878</v>
      </c>
      <c r="Z67" s="30">
        <f t="shared" si="53"/>
        <v>59</v>
      </c>
      <c r="AA67" s="30">
        <v>0</v>
      </c>
      <c r="AB67" s="30">
        <v>0</v>
      </c>
      <c r="AC67" s="30">
        <v>0</v>
      </c>
      <c r="AD67" s="30">
        <f t="shared" si="73"/>
        <v>937</v>
      </c>
      <c r="AE67" s="30">
        <f t="shared" si="54"/>
        <v>6833</v>
      </c>
      <c r="AF67" s="34" t="s">
        <v>89</v>
      </c>
      <c r="AG67" s="172">
        <v>44212</v>
      </c>
      <c r="AI67" s="52">
        <v>39</v>
      </c>
      <c r="AJ67" s="16">
        <v>24</v>
      </c>
      <c r="AK67" s="55">
        <f t="shared" si="74"/>
        <v>7770</v>
      </c>
      <c r="AL67" s="16">
        <f t="shared" si="75"/>
        <v>0</v>
      </c>
    </row>
    <row r="68" spans="1:40" s="41" customFormat="1" ht="36.75" customHeight="1">
      <c r="A68" s="153">
        <v>59</v>
      </c>
      <c r="B68" s="24">
        <v>12433</v>
      </c>
      <c r="C68" s="159" t="s">
        <v>254</v>
      </c>
      <c r="D68" s="25" t="s">
        <v>255</v>
      </c>
      <c r="E68" s="22" t="s">
        <v>59</v>
      </c>
      <c r="F68" s="26">
        <v>1114929984</v>
      </c>
      <c r="G68" s="14">
        <v>11465</v>
      </c>
      <c r="H68" s="91" t="s">
        <v>256</v>
      </c>
      <c r="I68" s="105">
        <v>16200</v>
      </c>
      <c r="J68" s="103">
        <v>0</v>
      </c>
      <c r="K68" s="103">
        <v>0</v>
      </c>
      <c r="L68" s="103">
        <v>0</v>
      </c>
      <c r="M68" s="16">
        <f t="shared" si="49"/>
        <v>16200</v>
      </c>
      <c r="N68" s="115">
        <v>24</v>
      </c>
      <c r="O68" s="16">
        <v>0</v>
      </c>
      <c r="P68" s="30">
        <f t="shared" si="76"/>
        <v>12542</v>
      </c>
      <c r="Q68" s="30">
        <f t="shared" si="77"/>
        <v>0</v>
      </c>
      <c r="R68" s="30">
        <f t="shared" si="78"/>
        <v>0</v>
      </c>
      <c r="S68" s="30">
        <f t="shared" si="79"/>
        <v>0</v>
      </c>
      <c r="T68" s="30">
        <f t="shared" si="71"/>
        <v>133</v>
      </c>
      <c r="U68" s="30">
        <v>0</v>
      </c>
      <c r="V68" s="31">
        <f t="shared" si="50"/>
        <v>12675</v>
      </c>
      <c r="W68" s="31">
        <f t="shared" si="72"/>
        <v>12542</v>
      </c>
      <c r="X68" s="31">
        <f t="shared" ref="X68:X89" si="80">V68</f>
        <v>12675</v>
      </c>
      <c r="Y68" s="30">
        <f t="shared" si="14"/>
        <v>1505</v>
      </c>
      <c r="Z68" s="30">
        <f t="shared" si="53"/>
        <v>96</v>
      </c>
      <c r="AA68" s="30">
        <v>0</v>
      </c>
      <c r="AB68" s="30">
        <v>0</v>
      </c>
      <c r="AC68" s="30">
        <v>0</v>
      </c>
      <c r="AD68" s="30">
        <f t="shared" si="73"/>
        <v>1601</v>
      </c>
      <c r="AE68" s="30">
        <f t="shared" si="54"/>
        <v>11074</v>
      </c>
      <c r="AF68" s="34" t="s">
        <v>89</v>
      </c>
      <c r="AG68" s="172">
        <v>44212</v>
      </c>
      <c r="AI68" s="52">
        <v>63</v>
      </c>
      <c r="AJ68" s="16">
        <v>47</v>
      </c>
      <c r="AK68" s="55">
        <f t="shared" si="74"/>
        <v>12675</v>
      </c>
      <c r="AL68" s="16">
        <f t="shared" si="75"/>
        <v>0</v>
      </c>
    </row>
    <row r="69" spans="1:40" s="41" customFormat="1" ht="39" customHeight="1">
      <c r="A69" s="13">
        <v>60</v>
      </c>
      <c r="B69" s="21">
        <v>12703</v>
      </c>
      <c r="C69" s="23" t="s">
        <v>257</v>
      </c>
      <c r="D69" s="23" t="s">
        <v>254</v>
      </c>
      <c r="E69" s="22" t="s">
        <v>59</v>
      </c>
      <c r="F69" s="102">
        <v>1115490622</v>
      </c>
      <c r="G69" s="14">
        <v>11732</v>
      </c>
      <c r="H69" s="114" t="s">
        <v>258</v>
      </c>
      <c r="I69" s="105">
        <v>16200</v>
      </c>
      <c r="J69" s="103">
        <v>0</v>
      </c>
      <c r="K69" s="103">
        <v>0</v>
      </c>
      <c r="L69" s="103">
        <v>0</v>
      </c>
      <c r="M69" s="16">
        <f t="shared" si="49"/>
        <v>16200</v>
      </c>
      <c r="N69" s="16">
        <v>10</v>
      </c>
      <c r="O69" s="16">
        <v>0</v>
      </c>
      <c r="P69" s="30">
        <f t="shared" si="76"/>
        <v>5226</v>
      </c>
      <c r="Q69" s="30">
        <f t="shared" si="77"/>
        <v>0</v>
      </c>
      <c r="R69" s="30">
        <f t="shared" si="78"/>
        <v>0</v>
      </c>
      <c r="S69" s="30">
        <f t="shared" si="79"/>
        <v>0</v>
      </c>
      <c r="T69" s="30">
        <f t="shared" si="71"/>
        <v>69</v>
      </c>
      <c r="U69" s="30">
        <v>0</v>
      </c>
      <c r="V69" s="31">
        <f t="shared" si="50"/>
        <v>5295</v>
      </c>
      <c r="W69" s="31">
        <f t="shared" si="72"/>
        <v>5226</v>
      </c>
      <c r="X69" s="31">
        <f t="shared" si="80"/>
        <v>5295</v>
      </c>
      <c r="Y69" s="30">
        <f t="shared" si="14"/>
        <v>627</v>
      </c>
      <c r="Z69" s="30">
        <f t="shared" si="53"/>
        <v>40</v>
      </c>
      <c r="AA69" s="30">
        <v>0</v>
      </c>
      <c r="AB69" s="30">
        <v>0</v>
      </c>
      <c r="AC69" s="30">
        <v>0</v>
      </c>
      <c r="AD69" s="30">
        <f t="shared" ref="AD69:AD77" si="81">Y69+Z69+AA69+AB69+AC69</f>
        <v>667</v>
      </c>
      <c r="AE69" s="30">
        <f t="shared" si="54"/>
        <v>4628</v>
      </c>
      <c r="AF69" s="34" t="s">
        <v>89</v>
      </c>
      <c r="AG69" s="172">
        <v>44212</v>
      </c>
      <c r="AH69" s="35"/>
      <c r="AI69" s="52">
        <v>27</v>
      </c>
      <c r="AJ69" s="16">
        <v>11</v>
      </c>
      <c r="AK69" s="16">
        <f t="shared" si="74"/>
        <v>5295</v>
      </c>
      <c r="AL69" s="115">
        <f t="shared" si="75"/>
        <v>0</v>
      </c>
    </row>
    <row r="70" spans="1:40" s="41" customFormat="1" ht="39" customHeight="1">
      <c r="A70" s="153">
        <v>61</v>
      </c>
      <c r="B70" s="21">
        <v>12795</v>
      </c>
      <c r="C70" s="23" t="s">
        <v>218</v>
      </c>
      <c r="D70" s="23" t="s">
        <v>219</v>
      </c>
      <c r="E70" s="22" t="s">
        <v>59</v>
      </c>
      <c r="F70" s="113">
        <v>1115622913</v>
      </c>
      <c r="G70" s="14">
        <v>11824</v>
      </c>
      <c r="H70" s="126" t="s">
        <v>220</v>
      </c>
      <c r="I70" s="105">
        <v>16200</v>
      </c>
      <c r="J70" s="103">
        <v>0</v>
      </c>
      <c r="K70" s="103">
        <v>0</v>
      </c>
      <c r="L70" s="103">
        <v>0</v>
      </c>
      <c r="M70" s="16">
        <f t="shared" si="49"/>
        <v>16200</v>
      </c>
      <c r="N70" s="16">
        <v>23</v>
      </c>
      <c r="O70" s="16">
        <v>0</v>
      </c>
      <c r="P70" s="30">
        <f t="shared" si="76"/>
        <v>12019</v>
      </c>
      <c r="Q70" s="30">
        <f t="shared" si="77"/>
        <v>0</v>
      </c>
      <c r="R70" s="30">
        <f t="shared" si="78"/>
        <v>0</v>
      </c>
      <c r="S70" s="30">
        <f t="shared" si="79"/>
        <v>0</v>
      </c>
      <c r="T70" s="30">
        <f t="shared" si="71"/>
        <v>321</v>
      </c>
      <c r="U70" s="30">
        <v>0</v>
      </c>
      <c r="V70" s="31">
        <f t="shared" si="50"/>
        <v>12340</v>
      </c>
      <c r="W70" s="31">
        <f t="shared" si="72"/>
        <v>12019</v>
      </c>
      <c r="X70" s="31">
        <f t="shared" si="80"/>
        <v>12340</v>
      </c>
      <c r="Y70" s="30">
        <f t="shared" si="14"/>
        <v>1442</v>
      </c>
      <c r="Z70" s="30">
        <f t="shared" si="53"/>
        <v>93</v>
      </c>
      <c r="AA70" s="30">
        <v>0</v>
      </c>
      <c r="AB70" s="30">
        <v>0</v>
      </c>
      <c r="AC70" s="30">
        <v>0</v>
      </c>
      <c r="AD70" s="30">
        <f t="shared" si="81"/>
        <v>1535</v>
      </c>
      <c r="AE70" s="30">
        <f t="shared" si="54"/>
        <v>10805</v>
      </c>
      <c r="AF70" s="34" t="s">
        <v>89</v>
      </c>
      <c r="AG70" s="172">
        <v>44212</v>
      </c>
      <c r="AH70" s="35"/>
      <c r="AI70" s="52">
        <v>55</v>
      </c>
      <c r="AJ70" s="16">
        <v>126</v>
      </c>
      <c r="AK70" s="16">
        <f t="shared" si="74"/>
        <v>12340</v>
      </c>
      <c r="AL70" s="115">
        <f t="shared" si="75"/>
        <v>0</v>
      </c>
    </row>
    <row r="71" spans="1:40" s="41" customFormat="1" ht="39" customHeight="1">
      <c r="A71" s="153">
        <v>62</v>
      </c>
      <c r="B71" s="21">
        <v>12759</v>
      </c>
      <c r="C71" s="23" t="s">
        <v>259</v>
      </c>
      <c r="D71" s="23" t="s">
        <v>260</v>
      </c>
      <c r="E71" s="22" t="s">
        <v>59</v>
      </c>
      <c r="F71" s="113">
        <v>1115546850</v>
      </c>
      <c r="G71" s="14">
        <v>11788</v>
      </c>
      <c r="H71" s="114" t="s">
        <v>261</v>
      </c>
      <c r="I71" s="105">
        <v>16200</v>
      </c>
      <c r="J71" s="103">
        <v>0</v>
      </c>
      <c r="K71" s="103">
        <v>0</v>
      </c>
      <c r="L71" s="103">
        <v>0</v>
      </c>
      <c r="M71" s="16">
        <f t="shared" si="49"/>
        <v>16200</v>
      </c>
      <c r="N71" s="30">
        <v>22</v>
      </c>
      <c r="O71" s="16">
        <v>0</v>
      </c>
      <c r="P71" s="30">
        <f t="shared" si="76"/>
        <v>11497</v>
      </c>
      <c r="Q71" s="30">
        <f t="shared" si="77"/>
        <v>0</v>
      </c>
      <c r="R71" s="30">
        <f t="shared" si="78"/>
        <v>0</v>
      </c>
      <c r="S71" s="30">
        <f t="shared" si="79"/>
        <v>0</v>
      </c>
      <c r="T71" s="30">
        <f t="shared" si="71"/>
        <v>178</v>
      </c>
      <c r="U71" s="30">
        <v>0</v>
      </c>
      <c r="V71" s="31">
        <f t="shared" si="50"/>
        <v>11675</v>
      </c>
      <c r="W71" s="31">
        <f t="shared" si="72"/>
        <v>11497</v>
      </c>
      <c r="X71" s="31">
        <f t="shared" si="80"/>
        <v>11675</v>
      </c>
      <c r="Y71" s="30">
        <f t="shared" si="14"/>
        <v>1380</v>
      </c>
      <c r="Z71" s="30">
        <f t="shared" si="53"/>
        <v>88</v>
      </c>
      <c r="AA71" s="30">
        <v>0</v>
      </c>
      <c r="AB71" s="30">
        <v>0</v>
      </c>
      <c r="AC71" s="30">
        <v>0</v>
      </c>
      <c r="AD71" s="30">
        <f t="shared" si="81"/>
        <v>1468</v>
      </c>
      <c r="AE71" s="30">
        <f t="shared" si="54"/>
        <v>10207</v>
      </c>
      <c r="AF71" s="34" t="s">
        <v>89</v>
      </c>
      <c r="AG71" s="172">
        <v>44212</v>
      </c>
      <c r="AH71" s="16"/>
      <c r="AI71" s="16">
        <v>53</v>
      </c>
      <c r="AJ71" s="16">
        <v>107</v>
      </c>
      <c r="AK71" s="16">
        <f t="shared" si="74"/>
        <v>11675</v>
      </c>
      <c r="AL71" s="115">
        <f t="shared" si="75"/>
        <v>0</v>
      </c>
    </row>
    <row r="72" spans="1:40" s="112" customFormat="1" ht="39" customHeight="1">
      <c r="A72" s="13">
        <v>63</v>
      </c>
      <c r="B72" s="21">
        <v>12495</v>
      </c>
      <c r="C72" s="23" t="s">
        <v>212</v>
      </c>
      <c r="D72" s="130" t="s">
        <v>213</v>
      </c>
      <c r="E72" s="22" t="s">
        <v>59</v>
      </c>
      <c r="F72" s="16">
        <v>1115088991</v>
      </c>
      <c r="G72" s="14">
        <v>11524</v>
      </c>
      <c r="H72" s="132" t="s">
        <v>214</v>
      </c>
      <c r="I72" s="105">
        <v>16200</v>
      </c>
      <c r="J72" s="103">
        <v>0</v>
      </c>
      <c r="K72" s="103">
        <v>0</v>
      </c>
      <c r="L72" s="103">
        <v>0</v>
      </c>
      <c r="M72" s="16">
        <f>I72+J72+K72+L72</f>
        <v>16200</v>
      </c>
      <c r="N72" s="16">
        <v>21</v>
      </c>
      <c r="O72" s="16">
        <v>0</v>
      </c>
      <c r="P72" s="30">
        <f>ROUND(I72/31*N72,0)</f>
        <v>10974</v>
      </c>
      <c r="Q72" s="30">
        <f>ROUND(J72/31*N72,0)</f>
        <v>0</v>
      </c>
      <c r="R72" s="30">
        <v>4560</v>
      </c>
      <c r="S72" s="30">
        <f>ROUND(I72/31/8*2*O72,0)</f>
        <v>0</v>
      </c>
      <c r="T72" s="30">
        <f>AK72-P72</f>
        <v>446</v>
      </c>
      <c r="U72" s="30">
        <v>0</v>
      </c>
      <c r="V72" s="31">
        <f>U72+T72+S72+R72+Q72+P72</f>
        <v>15980</v>
      </c>
      <c r="W72" s="31">
        <f>IF(P72&gt;15000,15000,P72)</f>
        <v>10974</v>
      </c>
      <c r="X72" s="31">
        <f>V72</f>
        <v>15980</v>
      </c>
      <c r="Y72" s="30">
        <f>ROUND(W72*12%,0)</f>
        <v>1317</v>
      </c>
      <c r="Z72" s="30">
        <f>CEILING(X72*0.75%,1)</f>
        <v>120</v>
      </c>
      <c r="AA72" s="30">
        <v>0</v>
      </c>
      <c r="AB72" s="30">
        <v>0</v>
      </c>
      <c r="AC72" s="30">
        <v>0</v>
      </c>
      <c r="AD72" s="30">
        <f t="shared" si="81"/>
        <v>1437</v>
      </c>
      <c r="AE72" s="30">
        <f>V72-AD72</f>
        <v>14543</v>
      </c>
      <c r="AF72" s="34" t="s">
        <v>89</v>
      </c>
      <c r="AG72" s="172"/>
      <c r="AI72" s="52">
        <v>50</v>
      </c>
      <c r="AJ72" s="16">
        <v>128</v>
      </c>
      <c r="AK72" s="16">
        <f>190*AI72+15*AJ72</f>
        <v>11420</v>
      </c>
      <c r="AL72" s="115">
        <f>AK72-V72</f>
        <v>-4560</v>
      </c>
    </row>
    <row r="73" spans="1:40" s="112" customFormat="1" ht="39" customHeight="1">
      <c r="A73" s="153">
        <v>64</v>
      </c>
      <c r="B73" s="21">
        <v>12628</v>
      </c>
      <c r="C73" s="23" t="s">
        <v>215</v>
      </c>
      <c r="D73" s="130" t="s">
        <v>216</v>
      </c>
      <c r="E73" s="22" t="s">
        <v>59</v>
      </c>
      <c r="F73" s="115">
        <v>1115347761</v>
      </c>
      <c r="G73" s="14">
        <v>11657</v>
      </c>
      <c r="H73" s="114" t="s">
        <v>217</v>
      </c>
      <c r="I73" s="105">
        <v>16200</v>
      </c>
      <c r="J73" s="103">
        <v>0</v>
      </c>
      <c r="K73" s="103">
        <v>0</v>
      </c>
      <c r="L73" s="103">
        <v>0</v>
      </c>
      <c r="M73" s="16">
        <f>I73+J73+K73+L73</f>
        <v>16200</v>
      </c>
      <c r="N73" s="16">
        <v>22</v>
      </c>
      <c r="O73" s="16">
        <v>0</v>
      </c>
      <c r="P73" s="30">
        <f>ROUND(I73/31*N73,0)</f>
        <v>11497</v>
      </c>
      <c r="Q73" s="30">
        <f>ROUND(J73/31*N73,0)</f>
        <v>0</v>
      </c>
      <c r="R73" s="30">
        <v>4800</v>
      </c>
      <c r="S73" s="30">
        <f>ROUND(I73/31/8*2*O73,0)</f>
        <v>0</v>
      </c>
      <c r="T73" s="30">
        <f>AK73-P73</f>
        <v>473</v>
      </c>
      <c r="U73" s="30">
        <v>0</v>
      </c>
      <c r="V73" s="31">
        <f>U73+T73+S73+R73+Q73+P73</f>
        <v>16770</v>
      </c>
      <c r="W73" s="31">
        <f>IF(P73&gt;15000,15000,P73)</f>
        <v>11497</v>
      </c>
      <c r="X73" s="31">
        <f>V73</f>
        <v>16770</v>
      </c>
      <c r="Y73" s="30">
        <f>ROUND(W73*12%,0)</f>
        <v>1380</v>
      </c>
      <c r="Z73" s="30">
        <f>CEILING(X73*0.75%,1)</f>
        <v>126</v>
      </c>
      <c r="AA73" s="30">
        <v>0</v>
      </c>
      <c r="AB73" s="30">
        <v>0</v>
      </c>
      <c r="AC73" s="30">
        <v>0</v>
      </c>
      <c r="AD73" s="30">
        <f t="shared" si="81"/>
        <v>1506</v>
      </c>
      <c r="AE73" s="30">
        <f>V73-AD73</f>
        <v>15264</v>
      </c>
      <c r="AF73" s="34" t="s">
        <v>89</v>
      </c>
      <c r="AG73" s="172"/>
      <c r="AI73" s="52">
        <v>63</v>
      </c>
      <c r="AJ73" s="16">
        <v>0</v>
      </c>
      <c r="AK73" s="16">
        <f>190*AI73+15*AJ73</f>
        <v>11970</v>
      </c>
      <c r="AL73" s="115">
        <f>AK73-V73</f>
        <v>-4800</v>
      </c>
    </row>
    <row r="74" spans="1:40" s="135" customFormat="1" ht="39" customHeight="1">
      <c r="A74" s="153">
        <v>65</v>
      </c>
      <c r="B74" s="21">
        <v>12863</v>
      </c>
      <c r="C74" s="23" t="s">
        <v>221</v>
      </c>
      <c r="D74" s="23" t="s">
        <v>222</v>
      </c>
      <c r="E74" s="22" t="s">
        <v>59</v>
      </c>
      <c r="F74" s="113">
        <v>1115741598</v>
      </c>
      <c r="G74" s="153">
        <v>11892</v>
      </c>
      <c r="H74" s="126" t="s">
        <v>223</v>
      </c>
      <c r="I74" s="105">
        <v>16200</v>
      </c>
      <c r="J74" s="103">
        <v>0</v>
      </c>
      <c r="K74" s="103">
        <v>0</v>
      </c>
      <c r="L74" s="103">
        <v>0</v>
      </c>
      <c r="M74" s="12">
        <f>I74+J74+K74+L74</f>
        <v>16200</v>
      </c>
      <c r="N74" s="12">
        <v>27</v>
      </c>
      <c r="O74" s="16">
        <v>0</v>
      </c>
      <c r="P74" s="30">
        <f>ROUND(I74/31*N74,0)</f>
        <v>14110</v>
      </c>
      <c r="Q74" s="30">
        <f>ROUND(J74/31*N74,0)</f>
        <v>0</v>
      </c>
      <c r="R74" s="30">
        <f>ROUND(K74/31*N74,0)</f>
        <v>0</v>
      </c>
      <c r="S74" s="30">
        <f>ROUND(I74/31/8*2*O74,0)</f>
        <v>0</v>
      </c>
      <c r="T74" s="30">
        <f>AK74-P74</f>
        <v>495</v>
      </c>
      <c r="U74" s="30">
        <v>0</v>
      </c>
      <c r="V74" s="31">
        <f>U74+T74+S74+R74+Q74+P74</f>
        <v>14605</v>
      </c>
      <c r="W74" s="31">
        <f>IF(P74&gt;15000,15000,P74)</f>
        <v>14110</v>
      </c>
      <c r="X74" s="31">
        <f>V74</f>
        <v>14605</v>
      </c>
      <c r="Y74" s="30">
        <f>ROUND(W74*12%,0)</f>
        <v>1693</v>
      </c>
      <c r="Z74" s="30">
        <f>CEILING(X74*0.75%,1)</f>
        <v>110</v>
      </c>
      <c r="AA74" s="30">
        <v>0</v>
      </c>
      <c r="AB74" s="30">
        <v>0</v>
      </c>
      <c r="AC74" s="30">
        <v>0</v>
      </c>
      <c r="AD74" s="30">
        <f t="shared" si="81"/>
        <v>1803</v>
      </c>
      <c r="AE74" s="30">
        <f>V74-AD74</f>
        <v>12802</v>
      </c>
      <c r="AF74" s="34" t="s">
        <v>89</v>
      </c>
      <c r="AG74" s="172">
        <v>44212</v>
      </c>
      <c r="AI74" s="52">
        <v>49</v>
      </c>
      <c r="AJ74" s="16">
        <v>353</v>
      </c>
      <c r="AK74" s="16">
        <f>190*AI74+15*AJ74</f>
        <v>14605</v>
      </c>
      <c r="AL74" s="115">
        <f>AK74-V74</f>
        <v>0</v>
      </c>
    </row>
    <row r="75" spans="1:40" s="213" customFormat="1" ht="39" customHeight="1">
      <c r="A75" s="13">
        <v>66</v>
      </c>
      <c r="B75" s="75">
        <v>12772</v>
      </c>
      <c r="C75" s="23" t="s">
        <v>78</v>
      </c>
      <c r="D75" s="23" t="s">
        <v>79</v>
      </c>
      <c r="E75" s="22" t="s">
        <v>59</v>
      </c>
      <c r="F75" s="113">
        <v>1115566641</v>
      </c>
      <c r="G75" s="14">
        <v>11801</v>
      </c>
      <c r="H75" s="126" t="s">
        <v>80</v>
      </c>
      <c r="I75" s="105">
        <v>16200</v>
      </c>
      <c r="J75" s="103">
        <v>0</v>
      </c>
      <c r="K75" s="103">
        <v>0</v>
      </c>
      <c r="L75" s="103">
        <v>0</v>
      </c>
      <c r="M75" s="16">
        <f>I75+J75+K75+L75</f>
        <v>16200</v>
      </c>
      <c r="N75" s="12">
        <v>14</v>
      </c>
      <c r="O75" s="12"/>
      <c r="P75" s="30">
        <f>ROUND(I75/31*N75,0)</f>
        <v>7316</v>
      </c>
      <c r="Q75" s="30">
        <f>ROUND(J75/31*N75,0)</f>
        <v>0</v>
      </c>
      <c r="R75" s="30">
        <f>ROUND(K75/31*N75,0)</f>
        <v>0</v>
      </c>
      <c r="S75" s="30">
        <f>ROUND(I75/31/8*2*O75,0)</f>
        <v>0</v>
      </c>
      <c r="T75" s="30">
        <f>AK75-P75</f>
        <v>19</v>
      </c>
      <c r="U75" s="30">
        <v>0</v>
      </c>
      <c r="V75" s="111">
        <f>U75+T75+S75+R75+Q75+P75</f>
        <v>7335</v>
      </c>
      <c r="W75" s="111">
        <f>IF(P75&gt;15000,15000,P75)</f>
        <v>7316</v>
      </c>
      <c r="X75" s="111">
        <f>V75</f>
        <v>7335</v>
      </c>
      <c r="Y75" s="110">
        <f>ROUND(W75*12%,0)</f>
        <v>878</v>
      </c>
      <c r="Z75" s="110">
        <f>CEILING(X75*0.75%,1)</f>
        <v>56</v>
      </c>
      <c r="AA75" s="110">
        <v>0</v>
      </c>
      <c r="AB75" s="30">
        <v>0</v>
      </c>
      <c r="AC75" s="110">
        <v>0</v>
      </c>
      <c r="AD75" s="110">
        <f t="shared" si="81"/>
        <v>934</v>
      </c>
      <c r="AE75" s="110">
        <f>V75-AD75</f>
        <v>6401</v>
      </c>
      <c r="AF75" s="34" t="s">
        <v>89</v>
      </c>
      <c r="AG75" s="172">
        <v>44212</v>
      </c>
      <c r="AI75" s="52">
        <v>33</v>
      </c>
      <c r="AJ75" s="12">
        <v>71</v>
      </c>
      <c r="AK75" s="12">
        <f>190*AI75+15*AJ75</f>
        <v>7335</v>
      </c>
      <c r="AL75" s="12">
        <f>AK75-V75</f>
        <v>0</v>
      </c>
    </row>
    <row r="76" spans="1:40" s="112" customFormat="1" ht="39" customHeight="1">
      <c r="A76" s="153">
        <v>67</v>
      </c>
      <c r="B76" s="24">
        <v>12737</v>
      </c>
      <c r="C76" s="12" t="s">
        <v>262</v>
      </c>
      <c r="D76" s="236" t="s">
        <v>263</v>
      </c>
      <c r="E76" s="22" t="s">
        <v>59</v>
      </c>
      <c r="F76" s="115">
        <v>1115066729</v>
      </c>
      <c r="G76" s="16">
        <v>11766</v>
      </c>
      <c r="H76" s="137" t="s">
        <v>264</v>
      </c>
      <c r="I76" s="105">
        <v>16200</v>
      </c>
      <c r="J76" s="105">
        <v>0</v>
      </c>
      <c r="K76" s="105">
        <v>0</v>
      </c>
      <c r="L76" s="105">
        <v>0</v>
      </c>
      <c r="M76" s="16">
        <f t="shared" si="49"/>
        <v>16200</v>
      </c>
      <c r="N76" s="115">
        <v>31</v>
      </c>
      <c r="O76" s="16">
        <v>0</v>
      </c>
      <c r="P76" s="30">
        <f t="shared" si="76"/>
        <v>16200</v>
      </c>
      <c r="Q76" s="30">
        <f t="shared" si="77"/>
        <v>0</v>
      </c>
      <c r="R76" s="30">
        <f t="shared" si="78"/>
        <v>0</v>
      </c>
      <c r="S76" s="30">
        <f t="shared" si="79"/>
        <v>0</v>
      </c>
      <c r="T76" s="30">
        <f t="shared" si="71"/>
        <v>3015</v>
      </c>
      <c r="U76" s="30">
        <v>0</v>
      </c>
      <c r="V76" s="31">
        <f t="shared" si="50"/>
        <v>19215</v>
      </c>
      <c r="W76" s="31">
        <f t="shared" si="72"/>
        <v>15000</v>
      </c>
      <c r="X76" s="31">
        <f t="shared" si="80"/>
        <v>19215</v>
      </c>
      <c r="Y76" s="30">
        <f t="shared" ref="Y76:Y89" si="82">ROUND(W76*12%,0)</f>
        <v>1800</v>
      </c>
      <c r="Z76" s="30">
        <f t="shared" si="53"/>
        <v>145</v>
      </c>
      <c r="AA76" s="30">
        <v>0</v>
      </c>
      <c r="AB76" s="30">
        <v>0</v>
      </c>
      <c r="AC76" s="30">
        <v>0</v>
      </c>
      <c r="AD76" s="30">
        <f t="shared" si="81"/>
        <v>1945</v>
      </c>
      <c r="AE76" s="30">
        <f t="shared" si="54"/>
        <v>17270</v>
      </c>
      <c r="AF76" s="34" t="s">
        <v>89</v>
      </c>
      <c r="AG76" s="172">
        <v>44212</v>
      </c>
      <c r="AH76" s="41"/>
      <c r="AI76" s="52">
        <v>75</v>
      </c>
      <c r="AJ76" s="16">
        <v>331</v>
      </c>
      <c r="AK76" s="16">
        <f t="shared" si="74"/>
        <v>19215</v>
      </c>
      <c r="AL76" s="115">
        <f t="shared" si="75"/>
        <v>0</v>
      </c>
      <c r="AM76" s="41"/>
      <c r="AN76" s="41"/>
    </row>
    <row r="77" spans="1:40" s="41" customFormat="1" ht="39" customHeight="1">
      <c r="A77" s="153">
        <v>68</v>
      </c>
      <c r="B77" s="24">
        <v>12403</v>
      </c>
      <c r="C77" s="12" t="s">
        <v>265</v>
      </c>
      <c r="D77" s="12" t="s">
        <v>266</v>
      </c>
      <c r="E77" s="22" t="s">
        <v>59</v>
      </c>
      <c r="F77" s="13">
        <v>6924662863</v>
      </c>
      <c r="G77" s="14">
        <v>1429</v>
      </c>
      <c r="H77" s="89" t="s">
        <v>267</v>
      </c>
      <c r="I77" s="105">
        <v>16200</v>
      </c>
      <c r="J77" s="103">
        <v>0</v>
      </c>
      <c r="K77" s="103">
        <v>0</v>
      </c>
      <c r="L77" s="103">
        <v>0</v>
      </c>
      <c r="M77" s="16">
        <f t="shared" si="49"/>
        <v>16200</v>
      </c>
      <c r="N77" s="115">
        <v>31</v>
      </c>
      <c r="O77" s="16">
        <v>0</v>
      </c>
      <c r="P77" s="30">
        <f t="shared" si="76"/>
        <v>16200</v>
      </c>
      <c r="Q77" s="30">
        <f t="shared" si="77"/>
        <v>0</v>
      </c>
      <c r="R77" s="30">
        <f t="shared" si="78"/>
        <v>0</v>
      </c>
      <c r="S77" s="30">
        <f t="shared" si="79"/>
        <v>0</v>
      </c>
      <c r="T77" s="30">
        <f t="shared" si="71"/>
        <v>3380</v>
      </c>
      <c r="U77" s="30">
        <v>0</v>
      </c>
      <c r="V77" s="31">
        <f t="shared" si="50"/>
        <v>19580</v>
      </c>
      <c r="W77" s="31">
        <f t="shared" si="72"/>
        <v>15000</v>
      </c>
      <c r="X77" s="31">
        <f t="shared" si="80"/>
        <v>19580</v>
      </c>
      <c r="Y77" s="30">
        <f t="shared" si="82"/>
        <v>1800</v>
      </c>
      <c r="Z77" s="30">
        <f t="shared" si="53"/>
        <v>147</v>
      </c>
      <c r="AA77" s="30">
        <v>0</v>
      </c>
      <c r="AB77" s="30">
        <v>0</v>
      </c>
      <c r="AC77" s="30">
        <v>0</v>
      </c>
      <c r="AD77" s="30">
        <f t="shared" si="81"/>
        <v>1947</v>
      </c>
      <c r="AE77" s="30">
        <f t="shared" si="54"/>
        <v>17633</v>
      </c>
      <c r="AF77" s="34" t="s">
        <v>89</v>
      </c>
      <c r="AG77" s="172">
        <v>44212</v>
      </c>
      <c r="AI77" s="52">
        <v>89</v>
      </c>
      <c r="AJ77" s="16">
        <v>178</v>
      </c>
      <c r="AK77" s="55">
        <f t="shared" si="74"/>
        <v>19580</v>
      </c>
      <c r="AL77" s="16">
        <f t="shared" si="75"/>
        <v>0</v>
      </c>
    </row>
    <row r="78" spans="1:40" s="41" customFormat="1" ht="39" customHeight="1">
      <c r="A78" s="13">
        <v>69</v>
      </c>
      <c r="B78" s="21">
        <v>12477</v>
      </c>
      <c r="C78" s="23" t="s">
        <v>268</v>
      </c>
      <c r="D78" s="23" t="s">
        <v>269</v>
      </c>
      <c r="E78" s="22" t="s">
        <v>59</v>
      </c>
      <c r="F78" s="13">
        <v>1115040205</v>
      </c>
      <c r="G78" s="14">
        <v>11506</v>
      </c>
      <c r="H78" s="27" t="s">
        <v>270</v>
      </c>
      <c r="I78" s="105">
        <v>16200</v>
      </c>
      <c r="J78" s="103">
        <v>0</v>
      </c>
      <c r="K78" s="103">
        <v>0</v>
      </c>
      <c r="L78" s="103">
        <v>0</v>
      </c>
      <c r="M78" s="16">
        <f t="shared" si="49"/>
        <v>16200</v>
      </c>
      <c r="N78" s="16">
        <v>0</v>
      </c>
      <c r="O78" s="16">
        <v>0</v>
      </c>
      <c r="P78" s="30">
        <f t="shared" si="76"/>
        <v>0</v>
      </c>
      <c r="Q78" s="30">
        <f t="shared" si="77"/>
        <v>0</v>
      </c>
      <c r="R78" s="30">
        <f t="shared" si="78"/>
        <v>0</v>
      </c>
      <c r="S78" s="30">
        <f t="shared" si="79"/>
        <v>0</v>
      </c>
      <c r="T78" s="30">
        <f t="shared" si="71"/>
        <v>0</v>
      </c>
      <c r="U78" s="30">
        <v>0</v>
      </c>
      <c r="V78" s="31">
        <f t="shared" si="50"/>
        <v>0</v>
      </c>
      <c r="W78" s="31">
        <f t="shared" si="72"/>
        <v>0</v>
      </c>
      <c r="X78" s="31">
        <f t="shared" si="80"/>
        <v>0</v>
      </c>
      <c r="Y78" s="30">
        <f t="shared" si="82"/>
        <v>0</v>
      </c>
      <c r="Z78" s="30">
        <f t="shared" si="53"/>
        <v>0</v>
      </c>
      <c r="AA78" s="30">
        <v>0</v>
      </c>
      <c r="AB78" s="30">
        <v>0</v>
      </c>
      <c r="AC78" s="30">
        <v>0</v>
      </c>
      <c r="AD78" s="30">
        <f t="shared" ref="AD78:AD80" si="83">+AC78+AB78+AA78+Z78+Y78</f>
        <v>0</v>
      </c>
      <c r="AE78" s="30">
        <f t="shared" si="54"/>
        <v>0</v>
      </c>
      <c r="AF78" s="34"/>
      <c r="AG78" s="172"/>
      <c r="AI78" s="52">
        <v>0</v>
      </c>
      <c r="AJ78" s="16">
        <v>0</v>
      </c>
      <c r="AK78" s="16">
        <f t="shared" si="74"/>
        <v>0</v>
      </c>
      <c r="AL78" s="16">
        <f>AK78-V78</f>
        <v>0</v>
      </c>
    </row>
    <row r="79" spans="1:40" s="41" customFormat="1" ht="39" customHeight="1">
      <c r="A79" s="153">
        <v>70</v>
      </c>
      <c r="B79" s="16">
        <v>12309</v>
      </c>
      <c r="C79" s="12" t="s">
        <v>271</v>
      </c>
      <c r="D79" s="12" t="s">
        <v>272</v>
      </c>
      <c r="E79" s="22" t="s">
        <v>59</v>
      </c>
      <c r="F79" s="13">
        <v>1114727385</v>
      </c>
      <c r="G79" s="14">
        <v>1335</v>
      </c>
      <c r="H79" s="89" t="s">
        <v>273</v>
      </c>
      <c r="I79" s="105">
        <v>16200</v>
      </c>
      <c r="J79" s="103">
        <v>0</v>
      </c>
      <c r="K79" s="103">
        <v>0</v>
      </c>
      <c r="L79" s="103">
        <v>0</v>
      </c>
      <c r="M79" s="16">
        <f t="shared" si="49"/>
        <v>16200</v>
      </c>
      <c r="N79" s="16">
        <v>8</v>
      </c>
      <c r="O79" s="16">
        <v>0</v>
      </c>
      <c r="P79" s="30">
        <f t="shared" si="76"/>
        <v>4181</v>
      </c>
      <c r="Q79" s="30">
        <f t="shared" si="77"/>
        <v>0</v>
      </c>
      <c r="R79" s="30">
        <f t="shared" si="78"/>
        <v>0</v>
      </c>
      <c r="S79" s="30">
        <f t="shared" si="79"/>
        <v>0</v>
      </c>
      <c r="T79" s="30">
        <f t="shared" si="71"/>
        <v>189</v>
      </c>
      <c r="U79" s="30">
        <v>0</v>
      </c>
      <c r="V79" s="31">
        <f t="shared" si="50"/>
        <v>4370</v>
      </c>
      <c r="W79" s="31">
        <f t="shared" si="72"/>
        <v>4181</v>
      </c>
      <c r="X79" s="31">
        <f t="shared" si="80"/>
        <v>4370</v>
      </c>
      <c r="Y79" s="30">
        <f t="shared" si="82"/>
        <v>502</v>
      </c>
      <c r="Z79" s="30">
        <f t="shared" si="53"/>
        <v>33</v>
      </c>
      <c r="AA79" s="30">
        <v>0</v>
      </c>
      <c r="AB79" s="30">
        <v>7596</v>
      </c>
      <c r="AC79" s="30">
        <v>0</v>
      </c>
      <c r="AD79" s="30">
        <f t="shared" si="83"/>
        <v>8131</v>
      </c>
      <c r="AE79" s="30">
        <f t="shared" si="54"/>
        <v>-3761</v>
      </c>
      <c r="AF79" s="34"/>
      <c r="AG79" s="172"/>
      <c r="AI79" s="52">
        <v>23</v>
      </c>
      <c r="AJ79" s="16">
        <v>0</v>
      </c>
      <c r="AK79" s="16">
        <f t="shared" si="74"/>
        <v>4370</v>
      </c>
      <c r="AL79" s="16">
        <f t="shared" si="75"/>
        <v>0</v>
      </c>
    </row>
    <row r="80" spans="1:40" s="41" customFormat="1" ht="36" customHeight="1">
      <c r="A80" s="153">
        <v>71</v>
      </c>
      <c r="B80" s="16">
        <v>11208</v>
      </c>
      <c r="C80" s="12" t="s">
        <v>274</v>
      </c>
      <c r="D80" s="12" t="s">
        <v>275</v>
      </c>
      <c r="E80" s="22" t="s">
        <v>59</v>
      </c>
      <c r="F80" s="12">
        <v>1321219093</v>
      </c>
      <c r="G80" s="14">
        <v>1234</v>
      </c>
      <c r="H80" s="89" t="s">
        <v>276</v>
      </c>
      <c r="I80" s="105">
        <v>16200</v>
      </c>
      <c r="J80" s="103">
        <v>0</v>
      </c>
      <c r="K80" s="103">
        <v>0</v>
      </c>
      <c r="L80" s="103">
        <v>0</v>
      </c>
      <c r="M80" s="16">
        <f t="shared" si="49"/>
        <v>16200</v>
      </c>
      <c r="N80" s="16">
        <v>26</v>
      </c>
      <c r="O80" s="16">
        <v>0</v>
      </c>
      <c r="P80" s="30">
        <f t="shared" si="76"/>
        <v>13587</v>
      </c>
      <c r="Q80" s="30">
        <f t="shared" si="77"/>
        <v>0</v>
      </c>
      <c r="R80" s="30">
        <f t="shared" si="78"/>
        <v>0</v>
      </c>
      <c r="S80" s="30">
        <f t="shared" si="79"/>
        <v>0</v>
      </c>
      <c r="T80" s="30">
        <f t="shared" si="71"/>
        <v>438</v>
      </c>
      <c r="U80" s="30">
        <v>0</v>
      </c>
      <c r="V80" s="31">
        <f t="shared" si="50"/>
        <v>14025</v>
      </c>
      <c r="W80" s="31">
        <f t="shared" si="72"/>
        <v>13587</v>
      </c>
      <c r="X80" s="31">
        <f t="shared" si="80"/>
        <v>14025</v>
      </c>
      <c r="Y80" s="30">
        <f t="shared" si="82"/>
        <v>1630</v>
      </c>
      <c r="Z80" s="30">
        <f>CEILING(X80*0.75%,1)</f>
        <v>106</v>
      </c>
      <c r="AA80" s="30">
        <v>0</v>
      </c>
      <c r="AB80" s="30">
        <v>0</v>
      </c>
      <c r="AC80" s="30">
        <v>0</v>
      </c>
      <c r="AD80" s="30">
        <f t="shared" si="83"/>
        <v>1736</v>
      </c>
      <c r="AE80" s="30">
        <f t="shared" si="54"/>
        <v>12289</v>
      </c>
      <c r="AF80" s="34" t="s">
        <v>89</v>
      </c>
      <c r="AG80" s="172">
        <v>44212</v>
      </c>
      <c r="AI80" s="52">
        <v>63</v>
      </c>
      <c r="AJ80" s="16">
        <v>137</v>
      </c>
      <c r="AK80" s="55">
        <f>190*AI80+15*AJ80</f>
        <v>14025</v>
      </c>
      <c r="AL80" s="16">
        <f>AK80-V80</f>
        <v>0</v>
      </c>
    </row>
    <row r="81" spans="1:42" s="41" customFormat="1" ht="39.6" customHeight="1">
      <c r="A81" s="13">
        <v>72</v>
      </c>
      <c r="B81" s="16">
        <v>11216</v>
      </c>
      <c r="C81" s="12" t="s">
        <v>277</v>
      </c>
      <c r="D81" s="12" t="s">
        <v>278</v>
      </c>
      <c r="E81" s="22" t="s">
        <v>59</v>
      </c>
      <c r="F81" s="12">
        <v>1321570258</v>
      </c>
      <c r="G81" s="14">
        <v>1242</v>
      </c>
      <c r="H81" s="89" t="s">
        <v>279</v>
      </c>
      <c r="I81" s="105">
        <v>16200</v>
      </c>
      <c r="J81" s="103">
        <v>0</v>
      </c>
      <c r="K81" s="103">
        <v>0</v>
      </c>
      <c r="L81" s="103">
        <v>0</v>
      </c>
      <c r="M81" s="16">
        <f t="shared" si="49"/>
        <v>16200</v>
      </c>
      <c r="N81" s="16">
        <v>31</v>
      </c>
      <c r="O81" s="16">
        <v>0</v>
      </c>
      <c r="P81" s="30">
        <f t="shared" si="76"/>
        <v>16200</v>
      </c>
      <c r="Q81" s="30">
        <f t="shared" si="77"/>
        <v>0</v>
      </c>
      <c r="R81" s="30">
        <v>2000</v>
      </c>
      <c r="S81" s="30">
        <f t="shared" si="79"/>
        <v>0</v>
      </c>
      <c r="T81" s="30">
        <f t="shared" si="71"/>
        <v>2740</v>
      </c>
      <c r="U81" s="30">
        <v>0</v>
      </c>
      <c r="V81" s="31">
        <f t="shared" si="50"/>
        <v>20940</v>
      </c>
      <c r="W81" s="31">
        <f t="shared" si="72"/>
        <v>15000</v>
      </c>
      <c r="X81" s="31">
        <f t="shared" si="80"/>
        <v>20940</v>
      </c>
      <c r="Y81" s="30">
        <f t="shared" si="82"/>
        <v>1800</v>
      </c>
      <c r="Z81" s="30">
        <f t="shared" ref="Z81:Z89" si="84">CEILING(X81*0.75%,1)</f>
        <v>158</v>
      </c>
      <c r="AA81" s="30">
        <v>0</v>
      </c>
      <c r="AB81" s="30">
        <v>0</v>
      </c>
      <c r="AC81" s="30">
        <v>0</v>
      </c>
      <c r="AD81" s="30">
        <f t="shared" ref="AD81:AD89" si="85">Y81+Z81+AA81+AB81+AC81</f>
        <v>1958</v>
      </c>
      <c r="AE81" s="30">
        <f t="shared" si="54"/>
        <v>18982</v>
      </c>
      <c r="AF81" s="34" t="s">
        <v>89</v>
      </c>
      <c r="AG81" s="172">
        <v>44212</v>
      </c>
      <c r="AH81" s="135"/>
      <c r="AI81" s="52">
        <v>73</v>
      </c>
      <c r="AJ81" s="16">
        <v>338</v>
      </c>
      <c r="AK81" s="16">
        <f t="shared" ref="AK81:AK89" si="86">190*AI81+15*AJ81</f>
        <v>18940</v>
      </c>
      <c r="AL81" s="115">
        <f t="shared" ref="AL81:AL89" si="87">AK81-V81</f>
        <v>-2000</v>
      </c>
    </row>
    <row r="82" spans="1:42" s="135" customFormat="1" ht="39" customHeight="1">
      <c r="A82" s="153">
        <v>73</v>
      </c>
      <c r="B82" s="21">
        <v>12781</v>
      </c>
      <c r="C82" s="23" t="s">
        <v>280</v>
      </c>
      <c r="D82" s="23" t="s">
        <v>281</v>
      </c>
      <c r="E82" s="22" t="s">
        <v>59</v>
      </c>
      <c r="F82" s="113">
        <v>1115578415</v>
      </c>
      <c r="G82" s="14">
        <v>11810</v>
      </c>
      <c r="H82" s="126" t="s">
        <v>282</v>
      </c>
      <c r="I82" s="105">
        <v>16200</v>
      </c>
      <c r="J82" s="103">
        <v>0</v>
      </c>
      <c r="K82" s="103">
        <v>0</v>
      </c>
      <c r="L82" s="103">
        <v>0</v>
      </c>
      <c r="M82" s="12">
        <f t="shared" si="49"/>
        <v>16200</v>
      </c>
      <c r="N82" s="16">
        <v>24</v>
      </c>
      <c r="O82" s="16">
        <v>0</v>
      </c>
      <c r="P82" s="30">
        <f t="shared" si="76"/>
        <v>12542</v>
      </c>
      <c r="Q82" s="30">
        <f t="shared" si="77"/>
        <v>0</v>
      </c>
      <c r="R82" s="30">
        <v>2000</v>
      </c>
      <c r="S82" s="30">
        <f t="shared" si="79"/>
        <v>0</v>
      </c>
      <c r="T82" s="30">
        <f t="shared" si="71"/>
        <v>448</v>
      </c>
      <c r="U82" s="30">
        <v>0</v>
      </c>
      <c r="V82" s="31">
        <f t="shared" si="50"/>
        <v>14990</v>
      </c>
      <c r="W82" s="31">
        <f t="shared" si="72"/>
        <v>12542</v>
      </c>
      <c r="X82" s="31">
        <f t="shared" si="80"/>
        <v>14990</v>
      </c>
      <c r="Y82" s="30">
        <f t="shared" si="82"/>
        <v>1505</v>
      </c>
      <c r="Z82" s="30">
        <f t="shared" si="84"/>
        <v>113</v>
      </c>
      <c r="AA82" s="30">
        <v>0</v>
      </c>
      <c r="AB82" s="30">
        <v>0</v>
      </c>
      <c r="AC82" s="30">
        <v>0</v>
      </c>
      <c r="AD82" s="30">
        <f t="shared" si="85"/>
        <v>1618</v>
      </c>
      <c r="AE82" s="30">
        <f t="shared" si="54"/>
        <v>13372</v>
      </c>
      <c r="AF82" s="34" t="s">
        <v>89</v>
      </c>
      <c r="AG82" s="172">
        <v>44212</v>
      </c>
      <c r="AH82" s="112"/>
      <c r="AI82" s="52">
        <v>45</v>
      </c>
      <c r="AJ82" s="16">
        <v>296</v>
      </c>
      <c r="AK82" s="16">
        <f t="shared" si="86"/>
        <v>12990</v>
      </c>
      <c r="AL82" s="115">
        <f t="shared" si="87"/>
        <v>-2000</v>
      </c>
    </row>
    <row r="83" spans="1:42" s="135" customFormat="1" ht="39" customHeight="1">
      <c r="A83" s="153">
        <v>74</v>
      </c>
      <c r="B83" s="21">
        <v>12788</v>
      </c>
      <c r="C83" s="23" t="s">
        <v>283</v>
      </c>
      <c r="D83" s="23" t="s">
        <v>284</v>
      </c>
      <c r="E83" s="22" t="s">
        <v>59</v>
      </c>
      <c r="F83" s="113">
        <v>1115608676</v>
      </c>
      <c r="G83" s="14">
        <v>11817</v>
      </c>
      <c r="H83" s="126">
        <v>101505717526</v>
      </c>
      <c r="I83" s="105">
        <v>16200</v>
      </c>
      <c r="J83" s="103">
        <v>0</v>
      </c>
      <c r="K83" s="103">
        <v>0</v>
      </c>
      <c r="L83" s="103">
        <v>0</v>
      </c>
      <c r="M83" s="12">
        <f t="shared" si="49"/>
        <v>16200</v>
      </c>
      <c r="N83" s="16">
        <v>31</v>
      </c>
      <c r="O83" s="16">
        <v>0</v>
      </c>
      <c r="P83" s="30">
        <f t="shared" si="76"/>
        <v>16200</v>
      </c>
      <c r="Q83" s="30">
        <f t="shared" si="77"/>
        <v>0</v>
      </c>
      <c r="R83" s="30">
        <f t="shared" ref="R83:R89" si="88">ROUND(K83/31*N83,0)</f>
        <v>0</v>
      </c>
      <c r="S83" s="30">
        <f t="shared" si="79"/>
        <v>0</v>
      </c>
      <c r="T83" s="30">
        <f t="shared" si="71"/>
        <v>675</v>
      </c>
      <c r="U83" s="30">
        <v>0</v>
      </c>
      <c r="V83" s="31">
        <f t="shared" si="50"/>
        <v>16875</v>
      </c>
      <c r="W83" s="31">
        <f t="shared" si="72"/>
        <v>15000</v>
      </c>
      <c r="X83" s="31">
        <f t="shared" si="80"/>
        <v>16875</v>
      </c>
      <c r="Y83" s="30">
        <f t="shared" si="82"/>
        <v>1800</v>
      </c>
      <c r="Z83" s="30">
        <f t="shared" si="84"/>
        <v>127</v>
      </c>
      <c r="AA83" s="30">
        <v>0</v>
      </c>
      <c r="AB83" s="30">
        <v>0</v>
      </c>
      <c r="AC83" s="30">
        <v>0</v>
      </c>
      <c r="AD83" s="30">
        <f t="shared" si="85"/>
        <v>1927</v>
      </c>
      <c r="AE83" s="30">
        <f t="shared" si="54"/>
        <v>14948</v>
      </c>
      <c r="AF83" s="34" t="s">
        <v>89</v>
      </c>
      <c r="AG83" s="172">
        <v>44212</v>
      </c>
      <c r="AH83" s="112"/>
      <c r="AI83" s="52">
        <v>75</v>
      </c>
      <c r="AJ83" s="16">
        <v>175</v>
      </c>
      <c r="AK83" s="16">
        <f t="shared" si="86"/>
        <v>16875</v>
      </c>
      <c r="AL83" s="115">
        <f t="shared" si="87"/>
        <v>0</v>
      </c>
    </row>
    <row r="84" spans="1:42" s="135" customFormat="1" ht="39" customHeight="1">
      <c r="A84" s="13">
        <v>75</v>
      </c>
      <c r="B84" s="109">
        <v>12852</v>
      </c>
      <c r="C84" s="23" t="s">
        <v>285</v>
      </c>
      <c r="D84" s="23" t="s">
        <v>286</v>
      </c>
      <c r="E84" s="22" t="s">
        <v>59</v>
      </c>
      <c r="F84" s="113">
        <v>6718539220</v>
      </c>
      <c r="G84" s="153">
        <v>11881</v>
      </c>
      <c r="H84" s="126" t="s">
        <v>287</v>
      </c>
      <c r="I84" s="105">
        <v>16200</v>
      </c>
      <c r="J84" s="103">
        <v>0</v>
      </c>
      <c r="K84" s="103">
        <v>0</v>
      </c>
      <c r="L84" s="103">
        <v>0</v>
      </c>
      <c r="M84" s="12">
        <f t="shared" si="49"/>
        <v>16200</v>
      </c>
      <c r="N84" s="12">
        <v>29</v>
      </c>
      <c r="O84" s="16">
        <v>0</v>
      </c>
      <c r="P84" s="30">
        <f t="shared" si="76"/>
        <v>15155</v>
      </c>
      <c r="Q84" s="30">
        <f t="shared" si="77"/>
        <v>0</v>
      </c>
      <c r="R84" s="30">
        <f t="shared" si="88"/>
        <v>0</v>
      </c>
      <c r="S84" s="30">
        <f t="shared" si="79"/>
        <v>0</v>
      </c>
      <c r="T84" s="30">
        <f t="shared" si="71"/>
        <v>65</v>
      </c>
      <c r="U84" s="30">
        <v>0</v>
      </c>
      <c r="V84" s="31">
        <f t="shared" si="50"/>
        <v>15220</v>
      </c>
      <c r="W84" s="31">
        <f t="shared" si="72"/>
        <v>15000</v>
      </c>
      <c r="X84" s="31">
        <f t="shared" si="80"/>
        <v>15220</v>
      </c>
      <c r="Y84" s="30">
        <f t="shared" si="82"/>
        <v>1800</v>
      </c>
      <c r="Z84" s="30">
        <f t="shared" si="84"/>
        <v>115</v>
      </c>
      <c r="AA84" s="30">
        <v>0</v>
      </c>
      <c r="AB84" s="30">
        <v>0</v>
      </c>
      <c r="AC84" s="30">
        <v>0</v>
      </c>
      <c r="AD84" s="30">
        <f t="shared" si="85"/>
        <v>1915</v>
      </c>
      <c r="AE84" s="30">
        <f t="shared" si="54"/>
        <v>13305</v>
      </c>
      <c r="AF84" s="34" t="s">
        <v>89</v>
      </c>
      <c r="AG84" s="172">
        <v>44212</v>
      </c>
      <c r="AI84" s="52">
        <v>61</v>
      </c>
      <c r="AJ84" s="16">
        <v>242</v>
      </c>
      <c r="AK84" s="16">
        <f t="shared" si="86"/>
        <v>15220</v>
      </c>
      <c r="AL84" s="115">
        <f t="shared" si="87"/>
        <v>0</v>
      </c>
    </row>
    <row r="85" spans="1:42" s="135" customFormat="1" ht="39" customHeight="1">
      <c r="A85" s="153">
        <v>76</v>
      </c>
      <c r="B85" s="21">
        <v>12860</v>
      </c>
      <c r="C85" s="23" t="s">
        <v>288</v>
      </c>
      <c r="D85" s="23" t="s">
        <v>286</v>
      </c>
      <c r="E85" s="22" t="s">
        <v>59</v>
      </c>
      <c r="F85" s="113">
        <v>1115738804</v>
      </c>
      <c r="G85" s="153">
        <v>11889</v>
      </c>
      <c r="H85" s="126" t="s">
        <v>289</v>
      </c>
      <c r="I85" s="105">
        <v>16200</v>
      </c>
      <c r="J85" s="103">
        <v>0</v>
      </c>
      <c r="K85" s="103">
        <v>0</v>
      </c>
      <c r="L85" s="103">
        <v>0</v>
      </c>
      <c r="M85" s="12">
        <f t="shared" si="49"/>
        <v>16200</v>
      </c>
      <c r="N85" s="12">
        <v>31</v>
      </c>
      <c r="O85" s="16">
        <v>0</v>
      </c>
      <c r="P85" s="30">
        <f t="shared" si="76"/>
        <v>16200</v>
      </c>
      <c r="Q85" s="30">
        <f t="shared" si="77"/>
        <v>0</v>
      </c>
      <c r="R85" s="30">
        <f t="shared" si="88"/>
        <v>0</v>
      </c>
      <c r="S85" s="30">
        <f t="shared" si="79"/>
        <v>0</v>
      </c>
      <c r="T85" s="30">
        <f t="shared" si="71"/>
        <v>2235</v>
      </c>
      <c r="U85" s="30">
        <v>0</v>
      </c>
      <c r="V85" s="31">
        <f t="shared" si="50"/>
        <v>18435</v>
      </c>
      <c r="W85" s="31">
        <f t="shared" si="72"/>
        <v>15000</v>
      </c>
      <c r="X85" s="31">
        <f t="shared" si="80"/>
        <v>18435</v>
      </c>
      <c r="Y85" s="30">
        <f t="shared" si="82"/>
        <v>1800</v>
      </c>
      <c r="Z85" s="30">
        <f t="shared" si="84"/>
        <v>139</v>
      </c>
      <c r="AA85" s="30">
        <v>0</v>
      </c>
      <c r="AB85" s="30">
        <v>0</v>
      </c>
      <c r="AC85" s="30">
        <v>0</v>
      </c>
      <c r="AD85" s="30">
        <f t="shared" si="85"/>
        <v>1939</v>
      </c>
      <c r="AE85" s="30">
        <f t="shared" si="54"/>
        <v>16496</v>
      </c>
      <c r="AF85" s="34" t="s">
        <v>89</v>
      </c>
      <c r="AG85" s="172">
        <v>44212</v>
      </c>
      <c r="AI85" s="52">
        <v>72</v>
      </c>
      <c r="AJ85" s="16">
        <v>317</v>
      </c>
      <c r="AK85" s="16">
        <f t="shared" si="86"/>
        <v>18435</v>
      </c>
      <c r="AL85" s="115">
        <f t="shared" si="87"/>
        <v>0</v>
      </c>
    </row>
    <row r="86" spans="1:42" s="135" customFormat="1" ht="39" customHeight="1">
      <c r="A86" s="153">
        <v>77</v>
      </c>
      <c r="B86" s="16">
        <v>11207</v>
      </c>
      <c r="C86" s="12" t="s">
        <v>290</v>
      </c>
      <c r="D86" s="12" t="s">
        <v>291</v>
      </c>
      <c r="E86" s="22" t="s">
        <v>59</v>
      </c>
      <c r="F86" s="12">
        <v>1321200427</v>
      </c>
      <c r="G86" s="14">
        <v>1233</v>
      </c>
      <c r="H86" s="89" t="s">
        <v>292</v>
      </c>
      <c r="I86" s="105">
        <v>16200</v>
      </c>
      <c r="J86" s="103">
        <v>0</v>
      </c>
      <c r="K86" s="103">
        <v>0</v>
      </c>
      <c r="L86" s="103">
        <v>0</v>
      </c>
      <c r="M86" s="12">
        <f t="shared" si="49"/>
        <v>16200</v>
      </c>
      <c r="N86" s="12">
        <v>25</v>
      </c>
      <c r="O86" s="16">
        <v>0</v>
      </c>
      <c r="P86" s="30">
        <f t="shared" si="76"/>
        <v>13065</v>
      </c>
      <c r="Q86" s="30">
        <f t="shared" si="77"/>
        <v>0</v>
      </c>
      <c r="R86" s="30">
        <f t="shared" si="88"/>
        <v>0</v>
      </c>
      <c r="S86" s="30">
        <f t="shared" si="79"/>
        <v>0</v>
      </c>
      <c r="T86" s="30">
        <f t="shared" si="71"/>
        <v>400</v>
      </c>
      <c r="U86" s="30">
        <v>0</v>
      </c>
      <c r="V86" s="31">
        <f t="shared" si="50"/>
        <v>13465</v>
      </c>
      <c r="W86" s="31">
        <f t="shared" si="72"/>
        <v>13065</v>
      </c>
      <c r="X86" s="31">
        <f t="shared" si="80"/>
        <v>13465</v>
      </c>
      <c r="Y86" s="30">
        <f t="shared" si="82"/>
        <v>1568</v>
      </c>
      <c r="Z86" s="30">
        <f t="shared" si="84"/>
        <v>101</v>
      </c>
      <c r="AA86" s="30">
        <v>0</v>
      </c>
      <c r="AB86" s="30">
        <v>0</v>
      </c>
      <c r="AC86" s="30">
        <v>0</v>
      </c>
      <c r="AD86" s="30">
        <f t="shared" si="85"/>
        <v>1669</v>
      </c>
      <c r="AE86" s="30">
        <f t="shared" si="54"/>
        <v>11796</v>
      </c>
      <c r="AF86" s="34" t="s">
        <v>89</v>
      </c>
      <c r="AG86" s="172">
        <v>44212</v>
      </c>
      <c r="AI86" s="52">
        <v>61</v>
      </c>
      <c r="AJ86" s="16">
        <v>125</v>
      </c>
      <c r="AK86" s="16">
        <f t="shared" si="86"/>
        <v>13465</v>
      </c>
      <c r="AL86" s="115">
        <f t="shared" si="87"/>
        <v>0</v>
      </c>
    </row>
    <row r="87" spans="1:42" s="213" customFormat="1" ht="39" customHeight="1">
      <c r="A87" s="13">
        <v>78</v>
      </c>
      <c r="B87" s="21">
        <v>12872</v>
      </c>
      <c r="C87" s="23" t="s">
        <v>224</v>
      </c>
      <c r="D87" s="23" t="s">
        <v>225</v>
      </c>
      <c r="E87" s="22" t="s">
        <v>59</v>
      </c>
      <c r="F87" s="45">
        <v>6714298422</v>
      </c>
      <c r="G87" s="26">
        <v>11901</v>
      </c>
      <c r="H87" s="89" t="s">
        <v>226</v>
      </c>
      <c r="I87" s="12">
        <v>16200</v>
      </c>
      <c r="J87" s="26">
        <v>0</v>
      </c>
      <c r="K87" s="26">
        <v>0</v>
      </c>
      <c r="L87" s="26">
        <v>0</v>
      </c>
      <c r="M87" s="12">
        <f t="shared" si="49"/>
        <v>16200</v>
      </c>
      <c r="N87" s="12">
        <v>23</v>
      </c>
      <c r="O87" s="12">
        <v>0</v>
      </c>
      <c r="P87" s="30">
        <f t="shared" si="76"/>
        <v>12019</v>
      </c>
      <c r="Q87" s="30">
        <f t="shared" si="77"/>
        <v>0</v>
      </c>
      <c r="R87" s="30">
        <f t="shared" si="88"/>
        <v>0</v>
      </c>
      <c r="S87" s="30">
        <f t="shared" si="79"/>
        <v>0</v>
      </c>
      <c r="T87" s="30">
        <f t="shared" si="71"/>
        <v>296</v>
      </c>
      <c r="U87" s="30">
        <v>0</v>
      </c>
      <c r="V87" s="111">
        <f t="shared" si="50"/>
        <v>12315</v>
      </c>
      <c r="W87" s="111">
        <f t="shared" si="72"/>
        <v>12019</v>
      </c>
      <c r="X87" s="111">
        <f t="shared" si="80"/>
        <v>12315</v>
      </c>
      <c r="Y87" s="110">
        <f t="shared" si="82"/>
        <v>1442</v>
      </c>
      <c r="Z87" s="110">
        <f t="shared" si="84"/>
        <v>93</v>
      </c>
      <c r="AA87" s="110">
        <v>0</v>
      </c>
      <c r="AB87" s="30">
        <v>0</v>
      </c>
      <c r="AC87" s="110">
        <v>0</v>
      </c>
      <c r="AD87" s="110">
        <f t="shared" si="85"/>
        <v>1535</v>
      </c>
      <c r="AE87" s="110">
        <f t="shared" si="54"/>
        <v>10780</v>
      </c>
      <c r="AF87" s="34" t="s">
        <v>89</v>
      </c>
      <c r="AG87" s="172">
        <v>44212</v>
      </c>
      <c r="AI87" s="52">
        <v>60</v>
      </c>
      <c r="AJ87" s="12">
        <v>61</v>
      </c>
      <c r="AK87" s="12">
        <f t="shared" si="86"/>
        <v>12315</v>
      </c>
      <c r="AL87" s="12">
        <f t="shared" si="87"/>
        <v>0</v>
      </c>
    </row>
    <row r="88" spans="1:42" s="213" customFormat="1" ht="39" customHeight="1">
      <c r="A88" s="153">
        <v>79</v>
      </c>
      <c r="B88" s="21">
        <v>12873</v>
      </c>
      <c r="C88" s="23" t="s">
        <v>293</v>
      </c>
      <c r="D88" s="23" t="s">
        <v>294</v>
      </c>
      <c r="E88" s="22" t="s">
        <v>59</v>
      </c>
      <c r="F88" s="45">
        <v>1115748747</v>
      </c>
      <c r="G88" s="26">
        <v>11902</v>
      </c>
      <c r="H88" s="89" t="s">
        <v>295</v>
      </c>
      <c r="I88" s="12">
        <v>16200</v>
      </c>
      <c r="J88" s="26">
        <v>0</v>
      </c>
      <c r="K88" s="26">
        <v>0</v>
      </c>
      <c r="L88" s="26">
        <v>0</v>
      </c>
      <c r="M88" s="12">
        <f t="shared" si="49"/>
        <v>16200</v>
      </c>
      <c r="N88" s="12">
        <v>22</v>
      </c>
      <c r="O88" s="12">
        <v>0</v>
      </c>
      <c r="P88" s="30">
        <f t="shared" si="76"/>
        <v>11497</v>
      </c>
      <c r="Q88" s="30">
        <f t="shared" si="77"/>
        <v>0</v>
      </c>
      <c r="R88" s="30">
        <f t="shared" si="88"/>
        <v>0</v>
      </c>
      <c r="S88" s="30">
        <f t="shared" si="79"/>
        <v>0</v>
      </c>
      <c r="T88" s="30">
        <f t="shared" si="71"/>
        <v>433</v>
      </c>
      <c r="U88" s="30">
        <v>0</v>
      </c>
      <c r="V88" s="111">
        <f t="shared" si="50"/>
        <v>11930</v>
      </c>
      <c r="W88" s="111">
        <f t="shared" si="72"/>
        <v>11497</v>
      </c>
      <c r="X88" s="111">
        <f t="shared" si="80"/>
        <v>11930</v>
      </c>
      <c r="Y88" s="110">
        <f t="shared" si="82"/>
        <v>1380</v>
      </c>
      <c r="Z88" s="110">
        <f t="shared" si="84"/>
        <v>90</v>
      </c>
      <c r="AA88" s="110">
        <v>0</v>
      </c>
      <c r="AB88" s="30">
        <v>0</v>
      </c>
      <c r="AC88" s="110">
        <v>0</v>
      </c>
      <c r="AD88" s="110">
        <f t="shared" si="85"/>
        <v>1470</v>
      </c>
      <c r="AE88" s="110">
        <f t="shared" si="54"/>
        <v>10460</v>
      </c>
      <c r="AF88" s="34" t="s">
        <v>89</v>
      </c>
      <c r="AG88" s="172">
        <v>44212</v>
      </c>
      <c r="AI88" s="52">
        <v>53</v>
      </c>
      <c r="AJ88" s="12">
        <v>124</v>
      </c>
      <c r="AK88" s="12">
        <f t="shared" si="86"/>
        <v>11930</v>
      </c>
      <c r="AL88" s="12">
        <f t="shared" si="87"/>
        <v>0</v>
      </c>
    </row>
    <row r="89" spans="1:42" s="125" customFormat="1" ht="39" customHeight="1">
      <c r="A89" s="153">
        <v>80</v>
      </c>
      <c r="B89" s="21">
        <v>12756</v>
      </c>
      <c r="C89" s="23" t="s">
        <v>200</v>
      </c>
      <c r="D89" s="23" t="s">
        <v>201</v>
      </c>
      <c r="E89" s="22" t="s">
        <v>59</v>
      </c>
      <c r="F89" s="113">
        <v>1115539705</v>
      </c>
      <c r="G89" s="113">
        <v>11785</v>
      </c>
      <c r="H89" s="114" t="s">
        <v>202</v>
      </c>
      <c r="I89" s="12">
        <v>16200</v>
      </c>
      <c r="J89" s="103">
        <v>0</v>
      </c>
      <c r="K89" s="103">
        <v>0</v>
      </c>
      <c r="L89" s="103">
        <v>0</v>
      </c>
      <c r="M89" s="16">
        <f t="shared" si="49"/>
        <v>16200</v>
      </c>
      <c r="N89" s="16">
        <v>31</v>
      </c>
      <c r="O89" s="115">
        <v>0</v>
      </c>
      <c r="P89" s="30">
        <f t="shared" si="76"/>
        <v>16200</v>
      </c>
      <c r="Q89" s="30">
        <f t="shared" si="77"/>
        <v>0</v>
      </c>
      <c r="R89" s="30">
        <f t="shared" si="88"/>
        <v>0</v>
      </c>
      <c r="S89" s="30">
        <f t="shared" si="79"/>
        <v>0</v>
      </c>
      <c r="T89" s="30">
        <f t="shared" si="71"/>
        <v>2480</v>
      </c>
      <c r="U89" s="30">
        <v>0</v>
      </c>
      <c r="V89" s="111">
        <f t="shared" si="50"/>
        <v>18680</v>
      </c>
      <c r="W89" s="111">
        <f t="shared" si="72"/>
        <v>15000</v>
      </c>
      <c r="X89" s="111">
        <f t="shared" si="80"/>
        <v>18680</v>
      </c>
      <c r="Y89" s="110">
        <f t="shared" si="82"/>
        <v>1800</v>
      </c>
      <c r="Z89" s="110">
        <f t="shared" si="84"/>
        <v>141</v>
      </c>
      <c r="AA89" s="110">
        <v>0</v>
      </c>
      <c r="AB89" s="30">
        <v>0</v>
      </c>
      <c r="AC89" s="110">
        <v>0</v>
      </c>
      <c r="AD89" s="110">
        <f t="shared" si="85"/>
        <v>1941</v>
      </c>
      <c r="AE89" s="110">
        <f t="shared" si="54"/>
        <v>16739</v>
      </c>
      <c r="AF89" s="34" t="s">
        <v>89</v>
      </c>
      <c r="AG89" s="172">
        <v>44212</v>
      </c>
      <c r="AH89" s="112"/>
      <c r="AI89" s="52">
        <v>80</v>
      </c>
      <c r="AJ89" s="12">
        <v>232</v>
      </c>
      <c r="AK89" s="12">
        <f t="shared" si="86"/>
        <v>18680</v>
      </c>
      <c r="AL89" s="12">
        <f t="shared" si="87"/>
        <v>0</v>
      </c>
    </row>
    <row r="90" spans="1:42" s="42" customFormat="1" ht="30.6" customHeight="1">
      <c r="A90" s="13">
        <v>81</v>
      </c>
      <c r="B90" s="16" t="s">
        <v>296</v>
      </c>
      <c r="C90" s="12" t="s">
        <v>296</v>
      </c>
      <c r="D90" s="12" t="s">
        <v>297</v>
      </c>
      <c r="E90" s="12" t="s">
        <v>298</v>
      </c>
      <c r="F90" s="17">
        <v>1113926504</v>
      </c>
      <c r="G90" s="17">
        <v>804</v>
      </c>
      <c r="H90" s="139" t="s">
        <v>299</v>
      </c>
      <c r="I90" s="28">
        <v>18000</v>
      </c>
      <c r="J90" s="28">
        <v>0</v>
      </c>
      <c r="K90" s="28">
        <v>0</v>
      </c>
      <c r="L90" s="28">
        <v>0</v>
      </c>
      <c r="M90" s="28">
        <f t="shared" ref="M90:M92" si="89">I90+J90+K90+L90</f>
        <v>18000</v>
      </c>
      <c r="N90" s="17">
        <v>31</v>
      </c>
      <c r="O90" s="17">
        <v>0</v>
      </c>
      <c r="P90" s="28">
        <f>ROUND(I90/31*N90,0)</f>
        <v>18000</v>
      </c>
      <c r="Q90" s="28">
        <f>ROUND(J90/31*N90,0)</f>
        <v>0</v>
      </c>
      <c r="R90" s="28">
        <f>ROUND(K90/31*N90,0)</f>
        <v>0</v>
      </c>
      <c r="S90" s="28">
        <v>0</v>
      </c>
      <c r="T90" s="28">
        <v>0</v>
      </c>
      <c r="U90" s="28">
        <v>0</v>
      </c>
      <c r="V90" s="28">
        <f t="shared" ref="V90:V92" si="90">P90+Q90+R90+S90+T90+U90</f>
        <v>18000</v>
      </c>
      <c r="W90" s="28">
        <f t="shared" ref="W90:W92" si="91">IF(P90&gt;15000,15000,P90)</f>
        <v>15000</v>
      </c>
      <c r="X90" s="28">
        <f t="shared" ref="X90:X92" si="92">V90</f>
        <v>18000</v>
      </c>
      <c r="Y90" s="28">
        <f t="shared" ref="Y90:Y153" si="93">ROUND(W90*12%,0)</f>
        <v>1800</v>
      </c>
      <c r="Z90" s="28">
        <f>CEILING(X90*0.75%,1)</f>
        <v>135</v>
      </c>
      <c r="AA90" s="38">
        <v>0</v>
      </c>
      <c r="AB90" s="28">
        <v>0</v>
      </c>
      <c r="AC90" s="28">
        <v>0</v>
      </c>
      <c r="AD90" s="28">
        <f t="shared" ref="AD90:AD92" si="94">+Y90+Z90+AA90+AB90+AC90</f>
        <v>1935</v>
      </c>
      <c r="AE90" s="28">
        <f t="shared" ref="AE90:AE99" si="95">V90-AD90</f>
        <v>16065</v>
      </c>
      <c r="AF90" s="34" t="s">
        <v>89</v>
      </c>
      <c r="AG90" s="47">
        <v>44209</v>
      </c>
      <c r="AH90" s="56"/>
      <c r="AI90" s="56"/>
      <c r="AJ90" s="56"/>
      <c r="AK90" s="56"/>
      <c r="AL90" s="56"/>
      <c r="AM90" s="56"/>
      <c r="AN90" s="56"/>
      <c r="AO90" s="56"/>
      <c r="AP90" s="57"/>
    </row>
    <row r="91" spans="1:42" s="42" customFormat="1" ht="30.6" customHeight="1">
      <c r="A91" s="153">
        <v>82</v>
      </c>
      <c r="B91" s="16" t="s">
        <v>296</v>
      </c>
      <c r="C91" s="12" t="s">
        <v>200</v>
      </c>
      <c r="D91" s="12" t="s">
        <v>300</v>
      </c>
      <c r="E91" s="12" t="s">
        <v>298</v>
      </c>
      <c r="F91" s="17">
        <v>1113926371</v>
      </c>
      <c r="G91" s="17">
        <v>802</v>
      </c>
      <c r="H91" s="139" t="s">
        <v>301</v>
      </c>
      <c r="I91" s="28">
        <v>18000</v>
      </c>
      <c r="J91" s="28">
        <v>0</v>
      </c>
      <c r="K91" s="28">
        <v>0</v>
      </c>
      <c r="L91" s="28">
        <v>0</v>
      </c>
      <c r="M91" s="28">
        <f t="shared" si="89"/>
        <v>18000</v>
      </c>
      <c r="N91" s="17">
        <v>31</v>
      </c>
      <c r="O91" s="17">
        <v>0</v>
      </c>
      <c r="P91" s="28">
        <f t="shared" ref="P91:P154" si="96">ROUND(I91/31*N91,0)</f>
        <v>18000</v>
      </c>
      <c r="Q91" s="28">
        <f t="shared" ref="Q91:Q154" si="97">ROUND(J91/31*N91,0)</f>
        <v>0</v>
      </c>
      <c r="R91" s="28">
        <f t="shared" ref="R91:R154" si="98">ROUND(K91/31*N91,0)</f>
        <v>0</v>
      </c>
      <c r="S91" s="28">
        <v>0</v>
      </c>
      <c r="T91" s="28">
        <v>0</v>
      </c>
      <c r="U91" s="28">
        <v>0</v>
      </c>
      <c r="V91" s="28">
        <f t="shared" si="90"/>
        <v>18000</v>
      </c>
      <c r="W91" s="28">
        <f t="shared" si="91"/>
        <v>15000</v>
      </c>
      <c r="X91" s="28">
        <f t="shared" si="92"/>
        <v>18000</v>
      </c>
      <c r="Y91" s="28">
        <f t="shared" si="93"/>
        <v>1800</v>
      </c>
      <c r="Z91" s="28">
        <f t="shared" ref="Z91:Z146" si="99">CEILING(X91*0.75%,1)</f>
        <v>135</v>
      </c>
      <c r="AA91" s="38">
        <v>0</v>
      </c>
      <c r="AB91" s="28">
        <v>0</v>
      </c>
      <c r="AC91" s="28">
        <v>0</v>
      </c>
      <c r="AD91" s="28">
        <f t="shared" si="94"/>
        <v>1935</v>
      </c>
      <c r="AE91" s="28">
        <f t="shared" si="95"/>
        <v>16065</v>
      </c>
      <c r="AF91" s="34" t="s">
        <v>89</v>
      </c>
      <c r="AG91" s="47">
        <v>44209</v>
      </c>
      <c r="AH91" s="56"/>
      <c r="AI91" s="56"/>
      <c r="AJ91" s="56"/>
      <c r="AK91" s="56"/>
      <c r="AL91" s="56"/>
      <c r="AM91" s="56"/>
      <c r="AN91" s="56"/>
      <c r="AO91" s="56"/>
      <c r="AP91" s="57"/>
    </row>
    <row r="92" spans="1:42" s="42" customFormat="1" ht="30.6" customHeight="1">
      <c r="A92" s="153">
        <v>83</v>
      </c>
      <c r="B92" s="16" t="s">
        <v>296</v>
      </c>
      <c r="C92" s="12" t="s">
        <v>302</v>
      </c>
      <c r="D92" s="12" t="s">
        <v>303</v>
      </c>
      <c r="E92" s="12" t="s">
        <v>304</v>
      </c>
      <c r="F92" s="14">
        <v>1113921683</v>
      </c>
      <c r="G92" s="14">
        <v>1347</v>
      </c>
      <c r="H92" s="139" t="s">
        <v>305</v>
      </c>
      <c r="I92" s="194">
        <v>16400</v>
      </c>
      <c r="J92" s="28">
        <v>0</v>
      </c>
      <c r="K92" s="28">
        <v>0</v>
      </c>
      <c r="L92" s="28">
        <v>0</v>
      </c>
      <c r="M92" s="28">
        <f t="shared" si="89"/>
        <v>16400</v>
      </c>
      <c r="N92" s="17">
        <v>20</v>
      </c>
      <c r="O92" s="17">
        <v>0</v>
      </c>
      <c r="P92" s="28">
        <f t="shared" si="96"/>
        <v>10581</v>
      </c>
      <c r="Q92" s="28">
        <f t="shared" si="97"/>
        <v>0</v>
      </c>
      <c r="R92" s="28">
        <f t="shared" si="98"/>
        <v>0</v>
      </c>
      <c r="S92" s="28">
        <v>0</v>
      </c>
      <c r="T92" s="28">
        <v>0</v>
      </c>
      <c r="U92" s="28">
        <v>0</v>
      </c>
      <c r="V92" s="28">
        <f t="shared" si="90"/>
        <v>10581</v>
      </c>
      <c r="W92" s="28">
        <f t="shared" si="91"/>
        <v>10581</v>
      </c>
      <c r="X92" s="28">
        <f t="shared" si="92"/>
        <v>10581</v>
      </c>
      <c r="Y92" s="28">
        <f t="shared" si="93"/>
        <v>1270</v>
      </c>
      <c r="Z92" s="28">
        <f t="shared" si="99"/>
        <v>80</v>
      </c>
      <c r="AA92" s="38">
        <v>0</v>
      </c>
      <c r="AB92" s="28">
        <v>0</v>
      </c>
      <c r="AC92" s="28">
        <v>0</v>
      </c>
      <c r="AD92" s="28">
        <f t="shared" si="94"/>
        <v>1350</v>
      </c>
      <c r="AE92" s="28">
        <f t="shared" si="95"/>
        <v>9231</v>
      </c>
      <c r="AF92" s="52" t="s">
        <v>919</v>
      </c>
      <c r="AG92" s="47">
        <v>44205</v>
      </c>
      <c r="AH92" s="56"/>
      <c r="AI92" s="56"/>
      <c r="AJ92" s="56"/>
      <c r="AK92" s="56"/>
      <c r="AL92" s="56"/>
      <c r="AM92" s="56"/>
      <c r="AN92" s="56"/>
      <c r="AO92" s="56"/>
      <c r="AP92" s="57"/>
    </row>
    <row r="93" spans="1:42" s="42" customFormat="1" ht="30.6" customHeight="1">
      <c r="A93" s="13">
        <v>84</v>
      </c>
      <c r="B93" s="16" t="s">
        <v>296</v>
      </c>
      <c r="C93" s="23" t="s">
        <v>306</v>
      </c>
      <c r="D93" s="23" t="s">
        <v>297</v>
      </c>
      <c r="E93" s="12" t="s">
        <v>307</v>
      </c>
      <c r="F93" s="17">
        <v>1114180388</v>
      </c>
      <c r="G93" s="17">
        <v>1010</v>
      </c>
      <c r="H93" s="139" t="s">
        <v>308</v>
      </c>
      <c r="I93" s="28">
        <v>15492</v>
      </c>
      <c r="J93" s="28">
        <v>0</v>
      </c>
      <c r="K93" s="28">
        <v>0</v>
      </c>
      <c r="L93" s="28">
        <v>0</v>
      </c>
      <c r="M93" s="28">
        <f>I93+J93+K93+L93</f>
        <v>15492</v>
      </c>
      <c r="N93" s="17">
        <v>20</v>
      </c>
      <c r="O93" s="17">
        <v>0</v>
      </c>
      <c r="P93" s="28">
        <f t="shared" si="96"/>
        <v>9995</v>
      </c>
      <c r="Q93" s="28">
        <f t="shared" si="97"/>
        <v>0</v>
      </c>
      <c r="R93" s="28">
        <f t="shared" si="98"/>
        <v>0</v>
      </c>
      <c r="S93" s="28">
        <v>0</v>
      </c>
      <c r="T93" s="28">
        <v>0</v>
      </c>
      <c r="U93" s="28">
        <v>0</v>
      </c>
      <c r="V93" s="28">
        <f>P93+Q93+R93+S93+T93+U93</f>
        <v>9995</v>
      </c>
      <c r="W93" s="28">
        <f>IF(P93&gt;15000,15000,P93)</f>
        <v>9995</v>
      </c>
      <c r="X93" s="28">
        <f>V93</f>
        <v>9995</v>
      </c>
      <c r="Y93" s="28">
        <f t="shared" si="93"/>
        <v>1199</v>
      </c>
      <c r="Z93" s="28">
        <f t="shared" si="99"/>
        <v>75</v>
      </c>
      <c r="AA93" s="38">
        <v>0</v>
      </c>
      <c r="AB93" s="28">
        <v>0</v>
      </c>
      <c r="AC93" s="28">
        <v>0</v>
      </c>
      <c r="AD93" s="28">
        <f>+Y93+Z93+AA93+AB93+AC93</f>
        <v>1274</v>
      </c>
      <c r="AE93" s="28">
        <f t="shared" si="95"/>
        <v>8721</v>
      </c>
      <c r="AF93" s="52" t="s">
        <v>920</v>
      </c>
      <c r="AG93" s="47">
        <v>44205</v>
      </c>
      <c r="AH93" s="56"/>
      <c r="AI93" s="56"/>
      <c r="AJ93" s="56"/>
      <c r="AK93" s="56"/>
      <c r="AL93" s="56"/>
      <c r="AM93" s="56"/>
      <c r="AN93" s="56"/>
      <c r="AO93" s="56"/>
      <c r="AP93" s="57"/>
    </row>
    <row r="94" spans="1:42" s="42" customFormat="1" ht="30.6" customHeight="1">
      <c r="A94" s="153">
        <v>85</v>
      </c>
      <c r="B94" s="16" t="s">
        <v>296</v>
      </c>
      <c r="C94" s="23" t="s">
        <v>309</v>
      </c>
      <c r="D94" s="23" t="s">
        <v>310</v>
      </c>
      <c r="E94" s="12" t="s">
        <v>304</v>
      </c>
      <c r="F94" s="13">
        <v>1114385729</v>
      </c>
      <c r="G94" s="14">
        <v>1149</v>
      </c>
      <c r="H94" s="139" t="s">
        <v>311</v>
      </c>
      <c r="I94" s="194">
        <v>16400</v>
      </c>
      <c r="J94" s="28">
        <v>0</v>
      </c>
      <c r="K94" s="28">
        <v>0</v>
      </c>
      <c r="L94" s="28">
        <v>0</v>
      </c>
      <c r="M94" s="28">
        <f>I94+J94+K94+L94</f>
        <v>16400</v>
      </c>
      <c r="N94" s="17">
        <v>0</v>
      </c>
      <c r="O94" s="17">
        <v>0</v>
      </c>
      <c r="P94" s="28">
        <f t="shared" si="96"/>
        <v>0</v>
      </c>
      <c r="Q94" s="28">
        <f t="shared" si="97"/>
        <v>0</v>
      </c>
      <c r="R94" s="28">
        <f t="shared" si="98"/>
        <v>0</v>
      </c>
      <c r="S94" s="28">
        <v>0</v>
      </c>
      <c r="T94" s="28">
        <v>0</v>
      </c>
      <c r="U94" s="28">
        <v>0</v>
      </c>
      <c r="V94" s="28">
        <f>P94+Q94+R94+S94+T94+U94</f>
        <v>0</v>
      </c>
      <c r="W94" s="28">
        <f>IF(P94&gt;15000,15000,P94)</f>
        <v>0</v>
      </c>
      <c r="X94" s="28">
        <f>V94</f>
        <v>0</v>
      </c>
      <c r="Y94" s="28">
        <f t="shared" si="93"/>
        <v>0</v>
      </c>
      <c r="Z94" s="28">
        <f t="shared" si="99"/>
        <v>0</v>
      </c>
      <c r="AA94" s="38">
        <v>0</v>
      </c>
      <c r="AB94" s="28">
        <v>0</v>
      </c>
      <c r="AC94" s="28">
        <v>0</v>
      </c>
      <c r="AD94" s="28">
        <f>+Y94+Z94+AA94+AB94+AC94</f>
        <v>0</v>
      </c>
      <c r="AE94" s="28">
        <f t="shared" si="95"/>
        <v>0</v>
      </c>
      <c r="AF94" s="77"/>
      <c r="AG94" s="47"/>
      <c r="AH94" s="56"/>
      <c r="AI94" s="56"/>
      <c r="AJ94" s="56"/>
      <c r="AK94" s="56"/>
      <c r="AL94" s="56"/>
      <c r="AM94" s="56"/>
      <c r="AN94" s="56"/>
      <c r="AO94" s="56"/>
      <c r="AP94" s="57"/>
    </row>
    <row r="95" spans="1:42" s="42" customFormat="1" ht="30.6" customHeight="1">
      <c r="A95" s="153">
        <v>86</v>
      </c>
      <c r="B95" s="16" t="s">
        <v>296</v>
      </c>
      <c r="C95" s="23" t="s">
        <v>312</v>
      </c>
      <c r="D95" s="92" t="s">
        <v>310</v>
      </c>
      <c r="E95" s="12" t="s">
        <v>304</v>
      </c>
      <c r="F95" s="62">
        <v>1113921669</v>
      </c>
      <c r="G95" s="14">
        <v>11733</v>
      </c>
      <c r="H95" s="114" t="s">
        <v>313</v>
      </c>
      <c r="I95" s="194">
        <v>16400</v>
      </c>
      <c r="J95" s="28">
        <v>0</v>
      </c>
      <c r="K95" s="28">
        <v>0</v>
      </c>
      <c r="L95" s="28">
        <v>0</v>
      </c>
      <c r="M95" s="28">
        <f>I95+J95+K95+L95</f>
        <v>16400</v>
      </c>
      <c r="N95" s="17">
        <v>20</v>
      </c>
      <c r="O95" s="17">
        <v>0</v>
      </c>
      <c r="P95" s="28">
        <f t="shared" si="96"/>
        <v>10581</v>
      </c>
      <c r="Q95" s="28">
        <f t="shared" si="97"/>
        <v>0</v>
      </c>
      <c r="R95" s="28">
        <f t="shared" si="98"/>
        <v>0</v>
      </c>
      <c r="S95" s="28">
        <v>0</v>
      </c>
      <c r="T95" s="28">
        <v>0</v>
      </c>
      <c r="U95" s="28">
        <v>0</v>
      </c>
      <c r="V95" s="28">
        <f>P95+Q95+R95+S95+T95+U95</f>
        <v>10581</v>
      </c>
      <c r="W95" s="28">
        <f>IF(P95&gt;15000,15000,P95)</f>
        <v>10581</v>
      </c>
      <c r="X95" s="28">
        <f>V95</f>
        <v>10581</v>
      </c>
      <c r="Y95" s="28">
        <f t="shared" si="93"/>
        <v>1270</v>
      </c>
      <c r="Z95" s="28">
        <f t="shared" si="99"/>
        <v>80</v>
      </c>
      <c r="AA95" s="38">
        <v>0</v>
      </c>
      <c r="AB95" s="28">
        <v>0</v>
      </c>
      <c r="AC95" s="28">
        <v>0</v>
      </c>
      <c r="AD95" s="28">
        <f>+Y95+Z95+AA95+AB95+AC95</f>
        <v>1350</v>
      </c>
      <c r="AE95" s="28">
        <f t="shared" si="95"/>
        <v>9231</v>
      </c>
      <c r="AF95" s="52" t="s">
        <v>921</v>
      </c>
      <c r="AG95" s="47">
        <v>44205</v>
      </c>
      <c r="AH95" s="56"/>
      <c r="AI95" s="56"/>
      <c r="AJ95" s="56"/>
      <c r="AK95" s="56"/>
      <c r="AL95" s="56"/>
      <c r="AM95" s="56"/>
      <c r="AN95" s="56"/>
      <c r="AO95" s="56"/>
      <c r="AP95" s="57"/>
    </row>
    <row r="96" spans="1:42" s="42" customFormat="1" ht="30.6" customHeight="1">
      <c r="A96" s="13">
        <v>87</v>
      </c>
      <c r="B96" s="16" t="s">
        <v>296</v>
      </c>
      <c r="C96" s="23" t="s">
        <v>314</v>
      </c>
      <c r="D96" s="23" t="s">
        <v>310</v>
      </c>
      <c r="E96" s="12" t="s">
        <v>307</v>
      </c>
      <c r="F96" s="96">
        <v>1115513535</v>
      </c>
      <c r="G96" s="14">
        <v>11751</v>
      </c>
      <c r="H96" s="114" t="s">
        <v>315</v>
      </c>
      <c r="I96" s="28">
        <v>15492</v>
      </c>
      <c r="J96" s="28">
        <v>0</v>
      </c>
      <c r="K96" s="28">
        <v>0</v>
      </c>
      <c r="L96" s="28">
        <v>0</v>
      </c>
      <c r="M96" s="28">
        <f t="shared" ref="M96:M104" si="100">I96+J96+K96+L96</f>
        <v>15492</v>
      </c>
      <c r="N96" s="17">
        <v>15</v>
      </c>
      <c r="O96" s="17">
        <v>0</v>
      </c>
      <c r="P96" s="28">
        <f t="shared" si="96"/>
        <v>7496</v>
      </c>
      <c r="Q96" s="28">
        <f t="shared" si="97"/>
        <v>0</v>
      </c>
      <c r="R96" s="28">
        <f t="shared" si="98"/>
        <v>0</v>
      </c>
      <c r="S96" s="28">
        <v>0</v>
      </c>
      <c r="T96" s="28">
        <v>0</v>
      </c>
      <c r="U96" s="28">
        <v>0</v>
      </c>
      <c r="V96" s="28">
        <f>P96+Q96+R96+S96+T96+U96</f>
        <v>7496</v>
      </c>
      <c r="W96" s="28">
        <f>IF(P96&gt;15000,15000,P96)</f>
        <v>7496</v>
      </c>
      <c r="X96" s="28">
        <f>V96</f>
        <v>7496</v>
      </c>
      <c r="Y96" s="28">
        <f t="shared" si="93"/>
        <v>900</v>
      </c>
      <c r="Z96" s="28">
        <f t="shared" si="99"/>
        <v>57</v>
      </c>
      <c r="AA96" s="38">
        <v>0</v>
      </c>
      <c r="AB96" s="28">
        <v>0</v>
      </c>
      <c r="AC96" s="28">
        <v>0</v>
      </c>
      <c r="AD96" s="28">
        <f>+Y96+Z96+AA96+AB96+AC96</f>
        <v>957</v>
      </c>
      <c r="AE96" s="28">
        <f t="shared" si="95"/>
        <v>6539</v>
      </c>
      <c r="AF96" s="52" t="s">
        <v>922</v>
      </c>
      <c r="AG96" s="47">
        <v>44205</v>
      </c>
      <c r="AH96" s="56"/>
      <c r="AI96" s="56"/>
      <c r="AJ96" s="56"/>
      <c r="AK96" s="56"/>
      <c r="AL96" s="56"/>
      <c r="AM96" s="56"/>
      <c r="AN96" s="56"/>
      <c r="AO96" s="56"/>
      <c r="AP96" s="57"/>
    </row>
    <row r="97" spans="1:42" s="42" customFormat="1" ht="30.6" customHeight="1">
      <c r="A97" s="153">
        <v>88</v>
      </c>
      <c r="B97" s="16" t="s">
        <v>296</v>
      </c>
      <c r="C97" s="23" t="s">
        <v>316</v>
      </c>
      <c r="D97" s="23" t="s">
        <v>317</v>
      </c>
      <c r="E97" s="12" t="s">
        <v>307</v>
      </c>
      <c r="F97" s="96">
        <v>1115513728</v>
      </c>
      <c r="G97" s="14">
        <v>11754</v>
      </c>
      <c r="H97" s="114" t="s">
        <v>318</v>
      </c>
      <c r="I97" s="28">
        <v>15492</v>
      </c>
      <c r="J97" s="28">
        <v>0</v>
      </c>
      <c r="K97" s="28">
        <v>0</v>
      </c>
      <c r="L97" s="28">
        <v>0</v>
      </c>
      <c r="M97" s="28">
        <f t="shared" si="100"/>
        <v>15492</v>
      </c>
      <c r="N97" s="17">
        <v>0</v>
      </c>
      <c r="O97" s="17">
        <v>0</v>
      </c>
      <c r="P97" s="28">
        <f t="shared" si="96"/>
        <v>0</v>
      </c>
      <c r="Q97" s="28">
        <f t="shared" si="97"/>
        <v>0</v>
      </c>
      <c r="R97" s="28">
        <f t="shared" si="98"/>
        <v>0</v>
      </c>
      <c r="S97" s="28">
        <v>0</v>
      </c>
      <c r="T97" s="28">
        <v>0</v>
      </c>
      <c r="U97" s="28">
        <v>0</v>
      </c>
      <c r="V97" s="28">
        <f t="shared" ref="V97:V99" si="101">P97+Q97+R97+S97+T97+U97</f>
        <v>0</v>
      </c>
      <c r="W97" s="28">
        <f t="shared" ref="W97:W104" si="102">IF(P97&gt;15000,15000,P97)</f>
        <v>0</v>
      </c>
      <c r="X97" s="28">
        <f t="shared" ref="X97:X104" si="103">V97</f>
        <v>0</v>
      </c>
      <c r="Y97" s="28">
        <f t="shared" si="93"/>
        <v>0</v>
      </c>
      <c r="Z97" s="28">
        <f t="shared" si="99"/>
        <v>0</v>
      </c>
      <c r="AA97" s="38">
        <v>0</v>
      </c>
      <c r="AB97" s="28">
        <v>0</v>
      </c>
      <c r="AC97" s="28">
        <v>0</v>
      </c>
      <c r="AD97" s="28">
        <f t="shared" ref="AD97:AD104" si="104">+Y97+Z97+AA97+AB97+AC97</f>
        <v>0</v>
      </c>
      <c r="AE97" s="28">
        <f t="shared" si="95"/>
        <v>0</v>
      </c>
      <c r="AF97" s="77"/>
      <c r="AG97" s="47"/>
      <c r="AH97" s="56"/>
      <c r="AI97" s="56"/>
      <c r="AJ97" s="56"/>
      <c r="AK97" s="56"/>
      <c r="AL97" s="56"/>
      <c r="AM97" s="56"/>
      <c r="AN97" s="56"/>
      <c r="AO97" s="56"/>
      <c r="AP97" s="57"/>
    </row>
    <row r="98" spans="1:42" s="42" customFormat="1" ht="30.6" customHeight="1">
      <c r="A98" s="153">
        <v>89</v>
      </c>
      <c r="B98" s="16" t="s">
        <v>296</v>
      </c>
      <c r="C98" s="23" t="s">
        <v>319</v>
      </c>
      <c r="D98" s="23" t="s">
        <v>320</v>
      </c>
      <c r="E98" s="12" t="s">
        <v>307</v>
      </c>
      <c r="F98" s="117">
        <v>1115513558</v>
      </c>
      <c r="G98" s="14">
        <v>11752</v>
      </c>
      <c r="H98" s="114" t="s">
        <v>321</v>
      </c>
      <c r="I98" s="28">
        <v>15492</v>
      </c>
      <c r="J98" s="28">
        <v>0</v>
      </c>
      <c r="K98" s="28">
        <v>0</v>
      </c>
      <c r="L98" s="28">
        <v>0</v>
      </c>
      <c r="M98" s="28">
        <f t="shared" si="100"/>
        <v>15492</v>
      </c>
      <c r="N98" s="17">
        <v>15</v>
      </c>
      <c r="O98" s="17">
        <v>0</v>
      </c>
      <c r="P98" s="28">
        <f t="shared" si="96"/>
        <v>7496</v>
      </c>
      <c r="Q98" s="28">
        <f t="shared" si="97"/>
        <v>0</v>
      </c>
      <c r="R98" s="28">
        <f t="shared" si="98"/>
        <v>0</v>
      </c>
      <c r="S98" s="28">
        <v>0</v>
      </c>
      <c r="T98" s="28">
        <v>0</v>
      </c>
      <c r="U98" s="28">
        <v>0</v>
      </c>
      <c r="V98" s="28">
        <f t="shared" si="101"/>
        <v>7496</v>
      </c>
      <c r="W98" s="28">
        <f>IF(P98&gt;15000,15000,P98)</f>
        <v>7496</v>
      </c>
      <c r="X98" s="28">
        <f t="shared" si="103"/>
        <v>7496</v>
      </c>
      <c r="Y98" s="28">
        <f t="shared" si="93"/>
        <v>900</v>
      </c>
      <c r="Z98" s="28">
        <f t="shared" si="99"/>
        <v>57</v>
      </c>
      <c r="AA98" s="38">
        <v>0</v>
      </c>
      <c r="AB98" s="28">
        <v>0</v>
      </c>
      <c r="AC98" s="28">
        <v>0</v>
      </c>
      <c r="AD98" s="28">
        <f t="shared" si="104"/>
        <v>957</v>
      </c>
      <c r="AE98" s="28">
        <f t="shared" si="95"/>
        <v>6539</v>
      </c>
      <c r="AF98" s="52" t="s">
        <v>923</v>
      </c>
      <c r="AG98" s="47">
        <v>44205</v>
      </c>
      <c r="AH98" s="56"/>
      <c r="AI98" s="56"/>
      <c r="AJ98" s="56"/>
      <c r="AK98" s="56"/>
      <c r="AL98" s="56"/>
      <c r="AM98" s="56"/>
      <c r="AN98" s="56"/>
      <c r="AO98" s="56"/>
      <c r="AP98" s="57"/>
    </row>
    <row r="99" spans="1:42" s="42" customFormat="1" ht="30.6" customHeight="1">
      <c r="A99" s="13">
        <v>90</v>
      </c>
      <c r="B99" s="16" t="s">
        <v>296</v>
      </c>
      <c r="C99" s="23" t="s">
        <v>322</v>
      </c>
      <c r="D99" s="23" t="s">
        <v>323</v>
      </c>
      <c r="E99" s="12" t="s">
        <v>307</v>
      </c>
      <c r="F99" s="96">
        <v>1115515927</v>
      </c>
      <c r="G99" s="14">
        <v>11765</v>
      </c>
      <c r="H99" s="114" t="s">
        <v>324</v>
      </c>
      <c r="I99" s="28">
        <v>15492</v>
      </c>
      <c r="J99" s="28">
        <v>0</v>
      </c>
      <c r="K99" s="28">
        <v>0</v>
      </c>
      <c r="L99" s="28">
        <v>0</v>
      </c>
      <c r="M99" s="28">
        <f t="shared" si="100"/>
        <v>15492</v>
      </c>
      <c r="N99" s="17">
        <v>0</v>
      </c>
      <c r="O99" s="17">
        <v>0</v>
      </c>
      <c r="P99" s="28">
        <f t="shared" si="96"/>
        <v>0</v>
      </c>
      <c r="Q99" s="28">
        <f t="shared" si="97"/>
        <v>0</v>
      </c>
      <c r="R99" s="28">
        <f t="shared" si="98"/>
        <v>0</v>
      </c>
      <c r="S99" s="28">
        <v>0</v>
      </c>
      <c r="T99" s="28">
        <v>0</v>
      </c>
      <c r="U99" s="28">
        <v>0</v>
      </c>
      <c r="V99" s="28">
        <f t="shared" si="101"/>
        <v>0</v>
      </c>
      <c r="W99" s="28">
        <f t="shared" si="102"/>
        <v>0</v>
      </c>
      <c r="X99" s="28">
        <f t="shared" si="103"/>
        <v>0</v>
      </c>
      <c r="Y99" s="28">
        <f t="shared" si="93"/>
        <v>0</v>
      </c>
      <c r="Z99" s="28">
        <f t="shared" si="99"/>
        <v>0</v>
      </c>
      <c r="AA99" s="38">
        <v>0</v>
      </c>
      <c r="AB99" s="28">
        <v>0</v>
      </c>
      <c r="AC99" s="28">
        <v>0</v>
      </c>
      <c r="AD99" s="28">
        <f t="shared" si="104"/>
        <v>0</v>
      </c>
      <c r="AE99" s="28">
        <f t="shared" si="95"/>
        <v>0</v>
      </c>
      <c r="AF99" s="77"/>
      <c r="AG99" s="47"/>
      <c r="AH99" s="56"/>
      <c r="AI99" s="56"/>
      <c r="AJ99" s="56"/>
      <c r="AK99" s="56"/>
      <c r="AL99" s="56"/>
      <c r="AM99" s="56"/>
      <c r="AN99" s="56"/>
      <c r="AO99" s="56"/>
      <c r="AP99" s="57"/>
    </row>
    <row r="100" spans="1:42" s="42" customFormat="1" ht="30.6" customHeight="1">
      <c r="A100" s="153">
        <v>91</v>
      </c>
      <c r="B100" s="16" t="s">
        <v>325</v>
      </c>
      <c r="C100" s="23" t="s">
        <v>325</v>
      </c>
      <c r="D100" s="23" t="s">
        <v>236</v>
      </c>
      <c r="E100" s="12" t="s">
        <v>298</v>
      </c>
      <c r="F100" s="14">
        <v>1113369937</v>
      </c>
      <c r="G100" s="14">
        <v>11691</v>
      </c>
      <c r="H100" s="139" t="s">
        <v>326</v>
      </c>
      <c r="I100" s="28">
        <v>18000</v>
      </c>
      <c r="J100" s="28">
        <v>0</v>
      </c>
      <c r="K100" s="28">
        <v>0</v>
      </c>
      <c r="L100" s="28">
        <v>0</v>
      </c>
      <c r="M100" s="28">
        <f t="shared" si="100"/>
        <v>18000</v>
      </c>
      <c r="N100" s="17">
        <v>31</v>
      </c>
      <c r="O100" s="17">
        <v>0</v>
      </c>
      <c r="P100" s="28">
        <f t="shared" si="96"/>
        <v>18000</v>
      </c>
      <c r="Q100" s="28">
        <f t="shared" si="97"/>
        <v>0</v>
      </c>
      <c r="R100" s="28">
        <f t="shared" si="98"/>
        <v>0</v>
      </c>
      <c r="S100" s="28">
        <v>0</v>
      </c>
      <c r="T100" s="28">
        <v>0</v>
      </c>
      <c r="U100" s="28">
        <v>0</v>
      </c>
      <c r="V100" s="28">
        <f>P100+Q100+R100+S100+T100+U100</f>
        <v>18000</v>
      </c>
      <c r="W100" s="28">
        <f t="shared" si="102"/>
        <v>15000</v>
      </c>
      <c r="X100" s="28">
        <f t="shared" si="103"/>
        <v>18000</v>
      </c>
      <c r="Y100" s="28">
        <f t="shared" si="93"/>
        <v>1800</v>
      </c>
      <c r="Z100" s="28">
        <f t="shared" si="99"/>
        <v>135</v>
      </c>
      <c r="AA100" s="38">
        <v>0</v>
      </c>
      <c r="AB100" s="28">
        <v>0</v>
      </c>
      <c r="AC100" s="28">
        <v>0</v>
      </c>
      <c r="AD100" s="28">
        <f t="shared" si="104"/>
        <v>1935</v>
      </c>
      <c r="AE100" s="28">
        <f>V100-AD100</f>
        <v>16065</v>
      </c>
      <c r="AF100" s="34" t="s">
        <v>89</v>
      </c>
      <c r="AG100" s="47">
        <v>44209</v>
      </c>
      <c r="AH100" s="58"/>
      <c r="AI100" s="56"/>
      <c r="AJ100" s="56"/>
      <c r="AK100" s="56"/>
      <c r="AL100" s="59"/>
      <c r="AM100" s="56"/>
      <c r="AN100" s="56"/>
      <c r="AO100" s="56"/>
      <c r="AP100" s="57"/>
    </row>
    <row r="101" spans="1:42" s="42" customFormat="1" ht="30.6" customHeight="1">
      <c r="A101" s="153">
        <v>92</v>
      </c>
      <c r="B101" s="16" t="s">
        <v>325</v>
      </c>
      <c r="C101" s="23" t="s">
        <v>327</v>
      </c>
      <c r="D101" s="92" t="s">
        <v>328</v>
      </c>
      <c r="E101" s="12" t="s">
        <v>307</v>
      </c>
      <c r="F101" s="96">
        <v>1114833933</v>
      </c>
      <c r="G101" s="45">
        <v>11740</v>
      </c>
      <c r="H101" s="126" t="s">
        <v>329</v>
      </c>
      <c r="I101" s="28">
        <v>15492</v>
      </c>
      <c r="J101" s="28">
        <v>0</v>
      </c>
      <c r="K101" s="28">
        <v>0</v>
      </c>
      <c r="L101" s="28">
        <v>0</v>
      </c>
      <c r="M101" s="28">
        <f t="shared" si="100"/>
        <v>15492</v>
      </c>
      <c r="N101" s="17">
        <v>0</v>
      </c>
      <c r="O101" s="17">
        <v>0</v>
      </c>
      <c r="P101" s="28">
        <f t="shared" si="96"/>
        <v>0</v>
      </c>
      <c r="Q101" s="28">
        <f t="shared" si="97"/>
        <v>0</v>
      </c>
      <c r="R101" s="28">
        <f t="shared" si="98"/>
        <v>0</v>
      </c>
      <c r="S101" s="28">
        <v>0</v>
      </c>
      <c r="T101" s="28">
        <v>0</v>
      </c>
      <c r="U101" s="28">
        <v>0</v>
      </c>
      <c r="V101" s="28">
        <f t="shared" ref="V101:V104" si="105">P101+Q101+R101+S101+T101+U101</f>
        <v>0</v>
      </c>
      <c r="W101" s="28">
        <f t="shared" si="102"/>
        <v>0</v>
      </c>
      <c r="X101" s="28">
        <f t="shared" si="103"/>
        <v>0</v>
      </c>
      <c r="Y101" s="28">
        <f t="shared" si="93"/>
        <v>0</v>
      </c>
      <c r="Z101" s="28">
        <f t="shared" si="99"/>
        <v>0</v>
      </c>
      <c r="AA101" s="38">
        <v>0</v>
      </c>
      <c r="AB101" s="28">
        <v>0</v>
      </c>
      <c r="AC101" s="28">
        <v>0</v>
      </c>
      <c r="AD101" s="28">
        <f t="shared" si="104"/>
        <v>0</v>
      </c>
      <c r="AE101" s="28">
        <f t="shared" ref="AE101:AE139" si="106">V101-AD101</f>
        <v>0</v>
      </c>
      <c r="AF101" s="34"/>
      <c r="AG101" s="47"/>
      <c r="AH101" s="58"/>
      <c r="AI101" s="56"/>
      <c r="AJ101" s="56"/>
      <c r="AK101" s="56"/>
      <c r="AL101" s="59"/>
      <c r="AM101" s="56"/>
      <c r="AN101" s="56"/>
      <c r="AO101" s="56"/>
      <c r="AP101" s="57"/>
    </row>
    <row r="102" spans="1:42" s="42" customFormat="1" ht="30.6" customHeight="1">
      <c r="A102" s="13">
        <v>93</v>
      </c>
      <c r="B102" s="16" t="s">
        <v>325</v>
      </c>
      <c r="C102" s="23" t="s">
        <v>330</v>
      </c>
      <c r="D102" s="23" t="s">
        <v>325</v>
      </c>
      <c r="E102" s="12" t="s">
        <v>307</v>
      </c>
      <c r="F102" s="96">
        <v>1115514439</v>
      </c>
      <c r="G102" s="45">
        <v>11757</v>
      </c>
      <c r="H102" s="126" t="s">
        <v>331</v>
      </c>
      <c r="I102" s="28">
        <v>15492</v>
      </c>
      <c r="J102" s="28">
        <v>0</v>
      </c>
      <c r="K102" s="28">
        <v>0</v>
      </c>
      <c r="L102" s="28">
        <v>0</v>
      </c>
      <c r="M102" s="28">
        <f t="shared" si="100"/>
        <v>15492</v>
      </c>
      <c r="N102" s="17">
        <v>31</v>
      </c>
      <c r="O102" s="17">
        <v>0</v>
      </c>
      <c r="P102" s="28">
        <f t="shared" si="96"/>
        <v>15492</v>
      </c>
      <c r="Q102" s="28">
        <f t="shared" si="97"/>
        <v>0</v>
      </c>
      <c r="R102" s="28">
        <f t="shared" si="98"/>
        <v>0</v>
      </c>
      <c r="S102" s="28">
        <v>0</v>
      </c>
      <c r="T102" s="28">
        <v>0</v>
      </c>
      <c r="U102" s="28">
        <v>0</v>
      </c>
      <c r="V102" s="28">
        <f t="shared" si="105"/>
        <v>15492</v>
      </c>
      <c r="W102" s="28">
        <f t="shared" si="102"/>
        <v>15000</v>
      </c>
      <c r="X102" s="28">
        <f t="shared" si="103"/>
        <v>15492</v>
      </c>
      <c r="Y102" s="28">
        <f t="shared" si="93"/>
        <v>1800</v>
      </c>
      <c r="Z102" s="28">
        <f t="shared" si="99"/>
        <v>117</v>
      </c>
      <c r="AA102" s="38">
        <v>0</v>
      </c>
      <c r="AB102" s="28">
        <v>0</v>
      </c>
      <c r="AC102" s="28">
        <v>0</v>
      </c>
      <c r="AD102" s="28">
        <f t="shared" si="104"/>
        <v>1917</v>
      </c>
      <c r="AE102" s="28">
        <f t="shared" si="106"/>
        <v>13575</v>
      </c>
      <c r="AF102" s="34"/>
      <c r="AG102" s="47"/>
      <c r="AH102" s="58"/>
      <c r="AI102" s="56"/>
      <c r="AJ102" s="56"/>
      <c r="AK102" s="56"/>
      <c r="AL102" s="59"/>
      <c r="AM102" s="56"/>
      <c r="AN102" s="56"/>
      <c r="AO102" s="56"/>
      <c r="AP102" s="57"/>
    </row>
    <row r="103" spans="1:42" s="42" customFormat="1" ht="30.6" customHeight="1">
      <c r="A103" s="153">
        <v>94</v>
      </c>
      <c r="B103" s="16" t="s">
        <v>325</v>
      </c>
      <c r="C103" s="23" t="s">
        <v>889</v>
      </c>
      <c r="D103" s="23" t="s">
        <v>358</v>
      </c>
      <c r="E103" s="12" t="s">
        <v>307</v>
      </c>
      <c r="F103" s="228">
        <v>1114477205</v>
      </c>
      <c r="G103" s="45">
        <v>11934</v>
      </c>
      <c r="H103" s="126" t="s">
        <v>890</v>
      </c>
      <c r="I103" s="28">
        <v>15492</v>
      </c>
      <c r="J103" s="28">
        <v>0</v>
      </c>
      <c r="K103" s="28">
        <v>0</v>
      </c>
      <c r="L103" s="28">
        <v>0</v>
      </c>
      <c r="M103" s="28">
        <f t="shared" si="100"/>
        <v>15492</v>
      </c>
      <c r="N103" s="17">
        <v>0</v>
      </c>
      <c r="O103" s="17">
        <v>0</v>
      </c>
      <c r="P103" s="28">
        <f t="shared" si="96"/>
        <v>0</v>
      </c>
      <c r="Q103" s="28">
        <f t="shared" si="97"/>
        <v>0</v>
      </c>
      <c r="R103" s="28">
        <f t="shared" si="98"/>
        <v>0</v>
      </c>
      <c r="S103" s="28">
        <v>0</v>
      </c>
      <c r="T103" s="28">
        <v>0</v>
      </c>
      <c r="U103" s="28">
        <v>0</v>
      </c>
      <c r="V103" s="28">
        <f t="shared" si="105"/>
        <v>0</v>
      </c>
      <c r="W103" s="28">
        <f t="shared" si="102"/>
        <v>0</v>
      </c>
      <c r="X103" s="28">
        <f t="shared" si="103"/>
        <v>0</v>
      </c>
      <c r="Y103" s="28">
        <f t="shared" si="93"/>
        <v>0</v>
      </c>
      <c r="Z103" s="28">
        <f t="shared" si="99"/>
        <v>0</v>
      </c>
      <c r="AA103" s="38">
        <v>0</v>
      </c>
      <c r="AB103" s="28">
        <v>0</v>
      </c>
      <c r="AC103" s="28">
        <v>0</v>
      </c>
      <c r="AD103" s="28">
        <f t="shared" si="104"/>
        <v>0</v>
      </c>
      <c r="AE103" s="28">
        <f t="shared" si="106"/>
        <v>0</v>
      </c>
      <c r="AF103" s="34"/>
      <c r="AG103" s="47"/>
      <c r="AH103" s="58"/>
      <c r="AI103" s="56"/>
      <c r="AJ103" s="56"/>
      <c r="AK103" s="56"/>
      <c r="AL103" s="59"/>
      <c r="AM103" s="56"/>
      <c r="AN103" s="56"/>
      <c r="AO103" s="56"/>
      <c r="AP103" s="57"/>
    </row>
    <row r="104" spans="1:42" s="42" customFormat="1" ht="30.6" customHeight="1">
      <c r="A104" s="153">
        <v>95</v>
      </c>
      <c r="B104" s="45" t="s">
        <v>332</v>
      </c>
      <c r="C104" s="23" t="s">
        <v>332</v>
      </c>
      <c r="D104" s="23" t="s">
        <v>333</v>
      </c>
      <c r="E104" s="12" t="s">
        <v>298</v>
      </c>
      <c r="F104" s="16">
        <v>1113935375</v>
      </c>
      <c r="G104" s="14">
        <v>11585</v>
      </c>
      <c r="H104" s="140" t="s">
        <v>334</v>
      </c>
      <c r="I104" s="28">
        <v>18000</v>
      </c>
      <c r="J104" s="28">
        <v>0</v>
      </c>
      <c r="K104" s="28">
        <v>0</v>
      </c>
      <c r="L104" s="28">
        <v>0</v>
      </c>
      <c r="M104" s="28">
        <f t="shared" si="100"/>
        <v>18000</v>
      </c>
      <c r="N104" s="17">
        <v>31</v>
      </c>
      <c r="O104" s="17">
        <v>0</v>
      </c>
      <c r="P104" s="28">
        <f t="shared" si="96"/>
        <v>18000</v>
      </c>
      <c r="Q104" s="28">
        <f t="shared" si="97"/>
        <v>0</v>
      </c>
      <c r="R104" s="28">
        <f t="shared" si="98"/>
        <v>0</v>
      </c>
      <c r="S104" s="28">
        <v>0</v>
      </c>
      <c r="T104" s="28">
        <v>0</v>
      </c>
      <c r="U104" s="28">
        <v>0</v>
      </c>
      <c r="V104" s="28">
        <f t="shared" si="105"/>
        <v>18000</v>
      </c>
      <c r="W104" s="28">
        <f t="shared" si="102"/>
        <v>15000</v>
      </c>
      <c r="X104" s="28">
        <f t="shared" si="103"/>
        <v>18000</v>
      </c>
      <c r="Y104" s="28">
        <f t="shared" si="93"/>
        <v>1800</v>
      </c>
      <c r="Z104" s="28">
        <f t="shared" si="99"/>
        <v>135</v>
      </c>
      <c r="AA104" s="38">
        <v>0</v>
      </c>
      <c r="AB104" s="28"/>
      <c r="AC104" s="28">
        <v>0</v>
      </c>
      <c r="AD104" s="28">
        <f t="shared" si="104"/>
        <v>1935</v>
      </c>
      <c r="AE104" s="28">
        <f t="shared" si="106"/>
        <v>16065</v>
      </c>
      <c r="AF104" s="34" t="s">
        <v>89</v>
      </c>
      <c r="AG104" s="47">
        <v>44204</v>
      </c>
      <c r="AH104" s="56"/>
      <c r="AI104" s="56"/>
      <c r="AJ104" s="56"/>
      <c r="AK104" s="56"/>
      <c r="AL104" s="56"/>
      <c r="AM104" s="56"/>
      <c r="AN104" s="56"/>
      <c r="AO104" s="56"/>
      <c r="AP104" s="57"/>
    </row>
    <row r="105" spans="1:42" s="42" customFormat="1" ht="30.6" customHeight="1">
      <c r="A105" s="13">
        <v>96</v>
      </c>
      <c r="B105" s="45" t="s">
        <v>332</v>
      </c>
      <c r="C105" s="23" t="s">
        <v>335</v>
      </c>
      <c r="D105" s="23" t="s">
        <v>336</v>
      </c>
      <c r="E105" s="12" t="s">
        <v>304</v>
      </c>
      <c r="F105" s="14">
        <v>1113619893</v>
      </c>
      <c r="G105" s="14">
        <v>1404</v>
      </c>
      <c r="H105" s="139" t="s">
        <v>337</v>
      </c>
      <c r="I105" s="194">
        <v>16400</v>
      </c>
      <c r="J105" s="28">
        <v>0</v>
      </c>
      <c r="K105" s="28">
        <v>0</v>
      </c>
      <c r="L105" s="28">
        <v>0</v>
      </c>
      <c r="M105" s="28">
        <f>I105+J105+K105+L105</f>
        <v>16400</v>
      </c>
      <c r="N105" s="17">
        <v>25</v>
      </c>
      <c r="O105" s="17">
        <v>0</v>
      </c>
      <c r="P105" s="28">
        <f t="shared" si="96"/>
        <v>13226</v>
      </c>
      <c r="Q105" s="28">
        <f t="shared" si="97"/>
        <v>0</v>
      </c>
      <c r="R105" s="28">
        <f t="shared" si="98"/>
        <v>0</v>
      </c>
      <c r="S105" s="28">
        <v>0</v>
      </c>
      <c r="T105" s="28">
        <v>0</v>
      </c>
      <c r="U105" s="28">
        <v>0</v>
      </c>
      <c r="V105" s="28">
        <f>P105+Q105+R105+S105+T105+U105</f>
        <v>13226</v>
      </c>
      <c r="W105" s="28">
        <f>IF(P105&gt;15000,15000,P105)</f>
        <v>13226</v>
      </c>
      <c r="X105" s="28">
        <f>V105</f>
        <v>13226</v>
      </c>
      <c r="Y105" s="28">
        <f t="shared" si="93"/>
        <v>1587</v>
      </c>
      <c r="Z105" s="28">
        <f t="shared" si="99"/>
        <v>100</v>
      </c>
      <c r="AA105" s="38">
        <v>0</v>
      </c>
      <c r="AB105" s="28">
        <v>0</v>
      </c>
      <c r="AC105" s="28">
        <v>0</v>
      </c>
      <c r="AD105" s="28">
        <f>+Y105+Z105+AA105+AB105+AC105</f>
        <v>1687</v>
      </c>
      <c r="AE105" s="28">
        <f t="shared" si="106"/>
        <v>11539</v>
      </c>
      <c r="AF105" s="34" t="s">
        <v>89</v>
      </c>
      <c r="AG105" s="47">
        <v>44204</v>
      </c>
      <c r="AH105" s="56"/>
      <c r="AI105" s="56"/>
      <c r="AJ105" s="56"/>
      <c r="AK105" s="56"/>
      <c r="AL105" s="56"/>
      <c r="AM105" s="56"/>
      <c r="AN105" s="56"/>
      <c r="AO105" s="56"/>
      <c r="AP105" s="57"/>
    </row>
    <row r="106" spans="1:42" s="42" customFormat="1" ht="30.6" customHeight="1">
      <c r="A106" s="153">
        <v>97</v>
      </c>
      <c r="B106" s="45" t="s">
        <v>332</v>
      </c>
      <c r="C106" s="12" t="s">
        <v>338</v>
      </c>
      <c r="D106" s="221" t="s">
        <v>339</v>
      </c>
      <c r="E106" s="12" t="s">
        <v>307</v>
      </c>
      <c r="F106" s="96">
        <v>1115514557</v>
      </c>
      <c r="G106" s="14">
        <v>11760</v>
      </c>
      <c r="H106" s="139" t="s">
        <v>340</v>
      </c>
      <c r="I106" s="28">
        <v>15492</v>
      </c>
      <c r="J106" s="28">
        <v>0</v>
      </c>
      <c r="K106" s="28">
        <v>0</v>
      </c>
      <c r="L106" s="28">
        <v>0</v>
      </c>
      <c r="M106" s="28">
        <f>I106+J106+K106+L106</f>
        <v>15492</v>
      </c>
      <c r="N106" s="17">
        <v>25</v>
      </c>
      <c r="O106" s="17">
        <v>0</v>
      </c>
      <c r="P106" s="28">
        <f t="shared" si="96"/>
        <v>12494</v>
      </c>
      <c r="Q106" s="28">
        <f t="shared" si="97"/>
        <v>0</v>
      </c>
      <c r="R106" s="28">
        <f t="shared" si="98"/>
        <v>0</v>
      </c>
      <c r="S106" s="28">
        <v>0</v>
      </c>
      <c r="T106" s="28">
        <v>0</v>
      </c>
      <c r="U106" s="28">
        <v>0</v>
      </c>
      <c r="V106" s="28">
        <f>P106+Q106+R106+S106+T106+U106</f>
        <v>12494</v>
      </c>
      <c r="W106" s="28">
        <f>IF(P106&gt;15000,15000,P106)</f>
        <v>12494</v>
      </c>
      <c r="X106" s="28">
        <f>V106</f>
        <v>12494</v>
      </c>
      <c r="Y106" s="28">
        <f t="shared" si="93"/>
        <v>1499</v>
      </c>
      <c r="Z106" s="28">
        <f t="shared" si="99"/>
        <v>94</v>
      </c>
      <c r="AA106" s="38">
        <v>0</v>
      </c>
      <c r="AB106" s="28">
        <v>0</v>
      </c>
      <c r="AC106" s="28">
        <v>0</v>
      </c>
      <c r="AD106" s="28">
        <f>+Y106+Z106+AA106+AB106+AC106</f>
        <v>1593</v>
      </c>
      <c r="AE106" s="28">
        <f t="shared" si="106"/>
        <v>10901</v>
      </c>
      <c r="AF106" s="34" t="s">
        <v>89</v>
      </c>
      <c r="AG106" s="47">
        <v>44204</v>
      </c>
      <c r="AH106" s="56"/>
      <c r="AI106" s="56"/>
      <c r="AJ106" s="56"/>
      <c r="AK106" s="56"/>
      <c r="AL106" s="56"/>
      <c r="AM106" s="56"/>
      <c r="AN106" s="56"/>
      <c r="AO106" s="56"/>
      <c r="AP106" s="57"/>
    </row>
    <row r="107" spans="1:42" s="42" customFormat="1" ht="30.6" customHeight="1">
      <c r="A107" s="153">
        <v>98</v>
      </c>
      <c r="B107" s="45" t="s">
        <v>332</v>
      </c>
      <c r="C107" s="12" t="s">
        <v>341</v>
      </c>
      <c r="D107" s="221" t="s">
        <v>342</v>
      </c>
      <c r="E107" s="12" t="s">
        <v>307</v>
      </c>
      <c r="F107" s="96">
        <v>1114217850</v>
      </c>
      <c r="G107" s="96">
        <v>11778</v>
      </c>
      <c r="H107" s="97" t="s">
        <v>343</v>
      </c>
      <c r="I107" s="28">
        <v>15492</v>
      </c>
      <c r="J107" s="28">
        <v>0</v>
      </c>
      <c r="K107" s="28">
        <v>0</v>
      </c>
      <c r="L107" s="28">
        <v>0</v>
      </c>
      <c r="M107" s="28">
        <f>I107+J107+K107+L107</f>
        <v>15492</v>
      </c>
      <c r="N107" s="17">
        <v>25</v>
      </c>
      <c r="O107" s="17">
        <v>0</v>
      </c>
      <c r="P107" s="28">
        <f t="shared" si="96"/>
        <v>12494</v>
      </c>
      <c r="Q107" s="28">
        <f t="shared" si="97"/>
        <v>0</v>
      </c>
      <c r="R107" s="28">
        <f t="shared" si="98"/>
        <v>0</v>
      </c>
      <c r="S107" s="28">
        <v>0</v>
      </c>
      <c r="T107" s="28">
        <v>0</v>
      </c>
      <c r="U107" s="28">
        <v>0</v>
      </c>
      <c r="V107" s="28">
        <f>P107+Q107+R107+S107+T107+U107</f>
        <v>12494</v>
      </c>
      <c r="W107" s="28">
        <f>IF(P107&gt;15000,15000,P107)</f>
        <v>12494</v>
      </c>
      <c r="X107" s="28">
        <f>V107</f>
        <v>12494</v>
      </c>
      <c r="Y107" s="28">
        <f t="shared" si="93"/>
        <v>1499</v>
      </c>
      <c r="Z107" s="28">
        <f>CEILING(X107*0.75%,1)</f>
        <v>94</v>
      </c>
      <c r="AA107" s="38">
        <v>0</v>
      </c>
      <c r="AB107" s="28">
        <v>0</v>
      </c>
      <c r="AC107" s="28">
        <v>0</v>
      </c>
      <c r="AD107" s="28">
        <f>+Y107+Z107+AA107+AB107+AC107</f>
        <v>1593</v>
      </c>
      <c r="AE107" s="28">
        <f t="shared" si="106"/>
        <v>10901</v>
      </c>
      <c r="AF107" s="34" t="s">
        <v>89</v>
      </c>
      <c r="AG107" s="47">
        <v>44204</v>
      </c>
      <c r="AH107" s="56"/>
      <c r="AI107" s="56"/>
      <c r="AJ107" s="56"/>
      <c r="AK107" s="56"/>
      <c r="AL107" s="56"/>
      <c r="AM107" s="56"/>
      <c r="AN107" s="56"/>
      <c r="AO107" s="56"/>
      <c r="AP107" s="57"/>
    </row>
    <row r="108" spans="1:42" s="42" customFormat="1" ht="30.6" customHeight="1">
      <c r="A108" s="13">
        <v>99</v>
      </c>
      <c r="B108" s="45" t="s">
        <v>332</v>
      </c>
      <c r="C108" s="23" t="s">
        <v>344</v>
      </c>
      <c r="D108" s="23" t="s">
        <v>345</v>
      </c>
      <c r="E108" s="12" t="s">
        <v>304</v>
      </c>
      <c r="F108" s="13">
        <v>1113516248</v>
      </c>
      <c r="G108" s="14">
        <v>1310</v>
      </c>
      <c r="H108" s="139" t="s">
        <v>346</v>
      </c>
      <c r="I108" s="194">
        <v>16400</v>
      </c>
      <c r="J108" s="28">
        <v>0</v>
      </c>
      <c r="K108" s="28">
        <v>0</v>
      </c>
      <c r="L108" s="28">
        <v>0</v>
      </c>
      <c r="M108" s="28">
        <f>I108+J108+K108+L108</f>
        <v>16400</v>
      </c>
      <c r="N108" s="17">
        <v>0</v>
      </c>
      <c r="O108" s="17">
        <v>0</v>
      </c>
      <c r="P108" s="28">
        <f t="shared" si="96"/>
        <v>0</v>
      </c>
      <c r="Q108" s="28">
        <f t="shared" si="97"/>
        <v>0</v>
      </c>
      <c r="R108" s="28">
        <f t="shared" si="98"/>
        <v>0</v>
      </c>
      <c r="S108" s="28">
        <v>0</v>
      </c>
      <c r="T108" s="28">
        <v>0</v>
      </c>
      <c r="U108" s="28">
        <v>0</v>
      </c>
      <c r="V108" s="28">
        <f>P108+Q108+R108+S108+T108+U108</f>
        <v>0</v>
      </c>
      <c r="W108" s="28">
        <f>IF(P108&gt;15000,15000,P108)</f>
        <v>0</v>
      </c>
      <c r="X108" s="28">
        <f>V108</f>
        <v>0</v>
      </c>
      <c r="Y108" s="28">
        <f t="shared" si="93"/>
        <v>0</v>
      </c>
      <c r="Z108" s="28">
        <f>CEILING(X108*0.75%,1)</f>
        <v>0</v>
      </c>
      <c r="AA108" s="38">
        <v>0</v>
      </c>
      <c r="AB108" s="28">
        <v>0</v>
      </c>
      <c r="AC108" s="28">
        <v>0</v>
      </c>
      <c r="AD108" s="28">
        <f>+Y108+Z108+AA108+AB108+AC108</f>
        <v>0</v>
      </c>
      <c r="AE108" s="28">
        <f t="shared" si="106"/>
        <v>0</v>
      </c>
      <c r="AF108" s="34"/>
      <c r="AG108" s="47"/>
      <c r="AI108" s="56"/>
      <c r="AJ108" s="56"/>
      <c r="AK108" s="56"/>
      <c r="AL108" s="56"/>
      <c r="AM108" s="56"/>
      <c r="AN108" s="56"/>
      <c r="AO108" s="56"/>
      <c r="AP108" s="57"/>
    </row>
    <row r="109" spans="1:42" s="42" customFormat="1" ht="30.6" customHeight="1">
      <c r="A109" s="153">
        <v>100</v>
      </c>
      <c r="B109" s="16" t="s">
        <v>347</v>
      </c>
      <c r="C109" s="12" t="s">
        <v>348</v>
      </c>
      <c r="D109" s="12" t="s">
        <v>349</v>
      </c>
      <c r="E109" s="12" t="s">
        <v>304</v>
      </c>
      <c r="F109" s="17">
        <v>1113147654</v>
      </c>
      <c r="G109" s="14">
        <v>1178</v>
      </c>
      <c r="H109" s="139" t="s">
        <v>350</v>
      </c>
      <c r="I109" s="28">
        <v>18000</v>
      </c>
      <c r="J109" s="28">
        <v>0</v>
      </c>
      <c r="K109" s="28">
        <v>0</v>
      </c>
      <c r="L109" s="28">
        <v>0</v>
      </c>
      <c r="M109" s="28">
        <f t="shared" ref="M109:M112" si="107">I109+J109+K109+L109</f>
        <v>18000</v>
      </c>
      <c r="N109" s="17">
        <v>31</v>
      </c>
      <c r="O109" s="17">
        <v>0</v>
      </c>
      <c r="P109" s="28">
        <f t="shared" si="96"/>
        <v>18000</v>
      </c>
      <c r="Q109" s="28">
        <f t="shared" si="97"/>
        <v>0</v>
      </c>
      <c r="R109" s="28">
        <f t="shared" si="98"/>
        <v>0</v>
      </c>
      <c r="S109" s="28">
        <v>0</v>
      </c>
      <c r="T109" s="28">
        <v>0</v>
      </c>
      <c r="U109" s="28">
        <v>0</v>
      </c>
      <c r="V109" s="28">
        <f t="shared" ref="V109:V112" si="108">P109+Q109+R109+S109+T109+U109</f>
        <v>18000</v>
      </c>
      <c r="W109" s="28">
        <f t="shared" ref="W109:W112" si="109">IF(P109&gt;15000,15000,P109)</f>
        <v>15000</v>
      </c>
      <c r="X109" s="28">
        <f t="shared" ref="X109:X112" si="110">V109</f>
        <v>18000</v>
      </c>
      <c r="Y109" s="28">
        <f t="shared" si="93"/>
        <v>1800</v>
      </c>
      <c r="Z109" s="28">
        <f t="shared" si="99"/>
        <v>135</v>
      </c>
      <c r="AA109" s="38">
        <v>0</v>
      </c>
      <c r="AB109" s="28">
        <v>0</v>
      </c>
      <c r="AC109" s="28">
        <v>0</v>
      </c>
      <c r="AD109" s="28">
        <f t="shared" ref="AD109:AD112" si="111">+Y109+Z109+AA109+AB109+AC109</f>
        <v>1935</v>
      </c>
      <c r="AE109" s="28">
        <f t="shared" si="106"/>
        <v>16065</v>
      </c>
      <c r="AF109" s="34" t="s">
        <v>89</v>
      </c>
      <c r="AG109" s="47">
        <v>44204</v>
      </c>
      <c r="AH109" s="56"/>
      <c r="AI109" s="56"/>
      <c r="AJ109" s="56"/>
      <c r="AK109" s="56"/>
      <c r="AL109" s="56"/>
      <c r="AM109" s="56"/>
      <c r="AN109" s="56"/>
      <c r="AO109" s="56"/>
      <c r="AP109" s="57"/>
    </row>
    <row r="110" spans="1:42" s="42" customFormat="1" ht="30.6" customHeight="1">
      <c r="A110" s="153">
        <v>101</v>
      </c>
      <c r="B110" s="16" t="s">
        <v>347</v>
      </c>
      <c r="C110" s="12" t="s">
        <v>351</v>
      </c>
      <c r="D110" s="12" t="s">
        <v>352</v>
      </c>
      <c r="E110" s="12" t="s">
        <v>304</v>
      </c>
      <c r="F110" s="115">
        <v>1113147657</v>
      </c>
      <c r="G110" s="14">
        <v>1319</v>
      </c>
      <c r="H110" s="139" t="s">
        <v>353</v>
      </c>
      <c r="I110" s="28">
        <v>18000</v>
      </c>
      <c r="J110" s="28">
        <v>0</v>
      </c>
      <c r="K110" s="28">
        <v>0</v>
      </c>
      <c r="L110" s="28">
        <v>0</v>
      </c>
      <c r="M110" s="28">
        <f t="shared" si="107"/>
        <v>18000</v>
      </c>
      <c r="N110" s="17">
        <v>31</v>
      </c>
      <c r="O110" s="17">
        <v>0</v>
      </c>
      <c r="P110" s="28">
        <f t="shared" si="96"/>
        <v>18000</v>
      </c>
      <c r="Q110" s="28">
        <f t="shared" si="97"/>
        <v>0</v>
      </c>
      <c r="R110" s="28">
        <f t="shared" si="98"/>
        <v>0</v>
      </c>
      <c r="S110" s="28">
        <v>0</v>
      </c>
      <c r="T110" s="28">
        <v>0</v>
      </c>
      <c r="U110" s="28">
        <v>0</v>
      </c>
      <c r="V110" s="28">
        <f t="shared" si="108"/>
        <v>18000</v>
      </c>
      <c r="W110" s="28">
        <f t="shared" si="109"/>
        <v>15000</v>
      </c>
      <c r="X110" s="28">
        <f t="shared" si="110"/>
        <v>18000</v>
      </c>
      <c r="Y110" s="28">
        <f t="shared" si="93"/>
        <v>1800</v>
      </c>
      <c r="Z110" s="28">
        <f t="shared" si="99"/>
        <v>135</v>
      </c>
      <c r="AA110" s="38">
        <v>0</v>
      </c>
      <c r="AB110" s="28">
        <v>0</v>
      </c>
      <c r="AC110" s="28">
        <v>0</v>
      </c>
      <c r="AD110" s="28">
        <f t="shared" si="111"/>
        <v>1935</v>
      </c>
      <c r="AE110" s="28">
        <f t="shared" si="106"/>
        <v>16065</v>
      </c>
      <c r="AF110" s="34" t="s">
        <v>89</v>
      </c>
      <c r="AG110" s="47">
        <v>44204</v>
      </c>
      <c r="AH110" s="56"/>
      <c r="AI110" s="56"/>
      <c r="AJ110" s="56"/>
      <c r="AK110" s="56"/>
      <c r="AL110" s="56"/>
      <c r="AM110" s="56"/>
      <c r="AN110" s="56"/>
      <c r="AO110" s="56"/>
      <c r="AP110" s="57"/>
    </row>
    <row r="111" spans="1:42" s="42" customFormat="1" ht="30.6" customHeight="1">
      <c r="A111" s="13">
        <v>102</v>
      </c>
      <c r="B111" s="16" t="s">
        <v>354</v>
      </c>
      <c r="C111" s="23" t="s">
        <v>354</v>
      </c>
      <c r="D111" s="23" t="s">
        <v>355</v>
      </c>
      <c r="E111" s="12" t="s">
        <v>304</v>
      </c>
      <c r="F111" s="17">
        <v>1113210052</v>
      </c>
      <c r="G111" s="17">
        <v>617</v>
      </c>
      <c r="H111" s="139" t="s">
        <v>356</v>
      </c>
      <c r="I111" s="28">
        <v>18000</v>
      </c>
      <c r="J111" s="28">
        <v>0</v>
      </c>
      <c r="K111" s="28">
        <v>0</v>
      </c>
      <c r="L111" s="28">
        <v>0</v>
      </c>
      <c r="M111" s="28">
        <f t="shared" si="107"/>
        <v>18000</v>
      </c>
      <c r="N111" s="17">
        <v>31</v>
      </c>
      <c r="O111" s="17">
        <v>0</v>
      </c>
      <c r="P111" s="28">
        <f t="shared" si="96"/>
        <v>18000</v>
      </c>
      <c r="Q111" s="28">
        <f t="shared" si="97"/>
        <v>0</v>
      </c>
      <c r="R111" s="28">
        <f t="shared" si="98"/>
        <v>0</v>
      </c>
      <c r="S111" s="28">
        <v>0</v>
      </c>
      <c r="T111" s="28">
        <v>0</v>
      </c>
      <c r="U111" s="28">
        <v>0</v>
      </c>
      <c r="V111" s="28">
        <f t="shared" si="108"/>
        <v>18000</v>
      </c>
      <c r="W111" s="28">
        <f t="shared" si="109"/>
        <v>15000</v>
      </c>
      <c r="X111" s="28">
        <f t="shared" si="110"/>
        <v>18000</v>
      </c>
      <c r="Y111" s="28">
        <f t="shared" si="93"/>
        <v>1800</v>
      </c>
      <c r="Z111" s="28">
        <f t="shared" si="99"/>
        <v>135</v>
      </c>
      <c r="AA111" s="38">
        <v>0</v>
      </c>
      <c r="AB111" s="28">
        <v>0</v>
      </c>
      <c r="AC111" s="28">
        <v>0</v>
      </c>
      <c r="AD111" s="28">
        <f t="shared" si="111"/>
        <v>1935</v>
      </c>
      <c r="AE111" s="28">
        <f t="shared" si="106"/>
        <v>16065</v>
      </c>
      <c r="AF111" s="34" t="s">
        <v>89</v>
      </c>
      <c r="AG111" s="47">
        <v>44204</v>
      </c>
      <c r="AH111" s="56"/>
      <c r="AI111" s="56"/>
      <c r="AJ111" s="56"/>
      <c r="AK111" s="56"/>
      <c r="AL111" s="56"/>
      <c r="AM111" s="56"/>
      <c r="AN111" s="56"/>
      <c r="AO111" s="57"/>
    </row>
    <row r="112" spans="1:42" s="42" customFormat="1" ht="30.6" customHeight="1">
      <c r="A112" s="153">
        <v>103</v>
      </c>
      <c r="B112" s="16" t="s">
        <v>354</v>
      </c>
      <c r="C112" s="23" t="s">
        <v>357</v>
      </c>
      <c r="D112" s="23" t="s">
        <v>358</v>
      </c>
      <c r="E112" s="12" t="s">
        <v>307</v>
      </c>
      <c r="F112" s="117">
        <v>1115502329</v>
      </c>
      <c r="G112" s="14">
        <v>11738</v>
      </c>
      <c r="H112" s="139" t="s">
        <v>359</v>
      </c>
      <c r="I112" s="28">
        <v>15492</v>
      </c>
      <c r="J112" s="28">
        <v>0</v>
      </c>
      <c r="K112" s="28">
        <v>0</v>
      </c>
      <c r="L112" s="28">
        <v>0</v>
      </c>
      <c r="M112" s="28">
        <f t="shared" si="107"/>
        <v>15492</v>
      </c>
      <c r="N112" s="17">
        <v>10</v>
      </c>
      <c r="O112" s="17">
        <v>0</v>
      </c>
      <c r="P112" s="28">
        <f t="shared" si="96"/>
        <v>4997</v>
      </c>
      <c r="Q112" s="28">
        <f t="shared" si="97"/>
        <v>0</v>
      </c>
      <c r="R112" s="28">
        <f t="shared" si="98"/>
        <v>0</v>
      </c>
      <c r="S112" s="28">
        <v>0</v>
      </c>
      <c r="T112" s="28">
        <v>0</v>
      </c>
      <c r="U112" s="28">
        <v>0</v>
      </c>
      <c r="V112" s="28">
        <f t="shared" si="108"/>
        <v>4997</v>
      </c>
      <c r="W112" s="28">
        <f t="shared" si="109"/>
        <v>4997</v>
      </c>
      <c r="X112" s="28">
        <f t="shared" si="110"/>
        <v>4997</v>
      </c>
      <c r="Y112" s="28">
        <f t="shared" si="93"/>
        <v>600</v>
      </c>
      <c r="Z112" s="28">
        <f t="shared" si="99"/>
        <v>38</v>
      </c>
      <c r="AA112" s="38">
        <v>0</v>
      </c>
      <c r="AB112" s="28">
        <v>0</v>
      </c>
      <c r="AC112" s="28">
        <v>0</v>
      </c>
      <c r="AD112" s="28">
        <f t="shared" si="111"/>
        <v>638</v>
      </c>
      <c r="AE112" s="28">
        <f t="shared" si="106"/>
        <v>4359</v>
      </c>
      <c r="AF112" s="34"/>
      <c r="AG112" s="35"/>
      <c r="AI112" s="56"/>
      <c r="AJ112" s="56"/>
      <c r="AK112" s="56"/>
      <c r="AL112" s="56"/>
      <c r="AM112" s="56"/>
      <c r="AN112" s="56"/>
      <c r="AO112" s="56"/>
      <c r="AP112" s="57"/>
    </row>
    <row r="113" spans="1:42" s="42" customFormat="1" ht="30.6" customHeight="1">
      <c r="A113" s="153">
        <v>104</v>
      </c>
      <c r="B113" s="115" t="s">
        <v>360</v>
      </c>
      <c r="C113" s="120" t="s">
        <v>360</v>
      </c>
      <c r="D113" s="12" t="s">
        <v>361</v>
      </c>
      <c r="E113" s="12" t="s">
        <v>307</v>
      </c>
      <c r="F113" s="115">
        <v>1114782836</v>
      </c>
      <c r="G113" s="14">
        <v>1368</v>
      </c>
      <c r="H113" s="139" t="s">
        <v>362</v>
      </c>
      <c r="I113" s="28">
        <v>18000</v>
      </c>
      <c r="J113" s="28">
        <v>0</v>
      </c>
      <c r="K113" s="28">
        <v>0</v>
      </c>
      <c r="L113" s="28">
        <v>0</v>
      </c>
      <c r="M113" s="28">
        <f>I113+J113+K113+L113</f>
        <v>18000</v>
      </c>
      <c r="N113" s="17">
        <v>31</v>
      </c>
      <c r="O113" s="17">
        <v>0</v>
      </c>
      <c r="P113" s="28">
        <f t="shared" si="96"/>
        <v>18000</v>
      </c>
      <c r="Q113" s="28">
        <f t="shared" si="97"/>
        <v>0</v>
      </c>
      <c r="R113" s="28">
        <f t="shared" si="98"/>
        <v>0</v>
      </c>
      <c r="S113" s="28">
        <v>0</v>
      </c>
      <c r="T113" s="28">
        <v>0</v>
      </c>
      <c r="U113" s="28">
        <v>0</v>
      </c>
      <c r="V113" s="28">
        <f>P113+Q113+R113+S113+T113+U113</f>
        <v>18000</v>
      </c>
      <c r="W113" s="28">
        <f>IF(P113&gt;15000,15000,P113)</f>
        <v>15000</v>
      </c>
      <c r="X113" s="28">
        <f>V113</f>
        <v>18000</v>
      </c>
      <c r="Y113" s="28">
        <f t="shared" si="93"/>
        <v>1800</v>
      </c>
      <c r="Z113" s="28">
        <f t="shared" si="99"/>
        <v>135</v>
      </c>
      <c r="AA113" s="38">
        <v>0</v>
      </c>
      <c r="AB113" s="28">
        <v>0</v>
      </c>
      <c r="AC113" s="28">
        <v>0</v>
      </c>
      <c r="AD113" s="28">
        <f>+Y113+Z113+AA113+AB113+AC113</f>
        <v>1935</v>
      </c>
      <c r="AE113" s="28">
        <f t="shared" si="106"/>
        <v>16065</v>
      </c>
      <c r="AF113" s="34" t="s">
        <v>89</v>
      </c>
      <c r="AG113" s="47">
        <v>44204</v>
      </c>
      <c r="AH113" s="56"/>
      <c r="AI113" s="56"/>
      <c r="AJ113" s="56"/>
      <c r="AK113" s="56"/>
      <c r="AL113" s="57"/>
    </row>
    <row r="114" spans="1:42" s="42" customFormat="1" ht="30.6" customHeight="1">
      <c r="A114" s="13">
        <v>105</v>
      </c>
      <c r="B114" s="115" t="s">
        <v>360</v>
      </c>
      <c r="C114" s="120" t="s">
        <v>363</v>
      </c>
      <c r="D114" s="120" t="s">
        <v>364</v>
      </c>
      <c r="E114" s="12" t="s">
        <v>307</v>
      </c>
      <c r="F114" s="115">
        <v>1114816916</v>
      </c>
      <c r="G114" s="14">
        <v>1395</v>
      </c>
      <c r="H114" s="139" t="s">
        <v>365</v>
      </c>
      <c r="I114" s="28">
        <v>18000</v>
      </c>
      <c r="J114" s="28">
        <v>0</v>
      </c>
      <c r="K114" s="28">
        <v>0</v>
      </c>
      <c r="L114" s="28">
        <v>0</v>
      </c>
      <c r="M114" s="28">
        <f>I114+J114+K114+L114</f>
        <v>18000</v>
      </c>
      <c r="N114" s="17">
        <v>31</v>
      </c>
      <c r="O114" s="17">
        <v>0</v>
      </c>
      <c r="P114" s="28">
        <f t="shared" si="96"/>
        <v>18000</v>
      </c>
      <c r="Q114" s="28">
        <f t="shared" si="97"/>
        <v>0</v>
      </c>
      <c r="R114" s="28">
        <f t="shared" si="98"/>
        <v>0</v>
      </c>
      <c r="S114" s="28">
        <v>0</v>
      </c>
      <c r="T114" s="28">
        <v>0</v>
      </c>
      <c r="U114" s="28">
        <v>0</v>
      </c>
      <c r="V114" s="28">
        <f>P114+Q114+R114+S114+T114+U114</f>
        <v>18000</v>
      </c>
      <c r="W114" s="28">
        <f>IF(P114&gt;15000,15000,P114)</f>
        <v>15000</v>
      </c>
      <c r="X114" s="28">
        <f>V114</f>
        <v>18000</v>
      </c>
      <c r="Y114" s="28">
        <f t="shared" si="93"/>
        <v>1800</v>
      </c>
      <c r="Z114" s="28">
        <f t="shared" si="99"/>
        <v>135</v>
      </c>
      <c r="AA114" s="38">
        <v>0</v>
      </c>
      <c r="AB114" s="28">
        <v>0</v>
      </c>
      <c r="AC114" s="28">
        <v>0</v>
      </c>
      <c r="AD114" s="28">
        <f>+Y114+Z114+AA114+AB114+AC114</f>
        <v>1935</v>
      </c>
      <c r="AE114" s="28">
        <f t="shared" si="106"/>
        <v>16065</v>
      </c>
      <c r="AF114" s="34" t="s">
        <v>89</v>
      </c>
      <c r="AG114" s="47">
        <v>44204</v>
      </c>
      <c r="AH114" s="56"/>
      <c r="AI114" s="56"/>
      <c r="AJ114" s="56"/>
      <c r="AK114" s="56"/>
      <c r="AL114" s="59"/>
      <c r="AM114" s="56"/>
      <c r="AN114" s="56"/>
      <c r="AO114" s="56"/>
      <c r="AP114" s="57"/>
    </row>
    <row r="115" spans="1:42" s="42" customFormat="1" ht="30.6" customHeight="1">
      <c r="A115" s="153">
        <v>106</v>
      </c>
      <c r="B115" s="118" t="s">
        <v>366</v>
      </c>
      <c r="C115" s="119" t="s">
        <v>366</v>
      </c>
      <c r="D115" s="119" t="s">
        <v>367</v>
      </c>
      <c r="E115" s="12" t="s">
        <v>304</v>
      </c>
      <c r="F115" s="13">
        <v>1314328838</v>
      </c>
      <c r="G115" s="14">
        <v>1262</v>
      </c>
      <c r="H115" s="139" t="s">
        <v>368</v>
      </c>
      <c r="I115" s="28">
        <v>16400</v>
      </c>
      <c r="J115" s="28">
        <v>0</v>
      </c>
      <c r="K115" s="28">
        <v>0</v>
      </c>
      <c r="L115" s="28">
        <v>0</v>
      </c>
      <c r="M115" s="28">
        <f t="shared" ref="M115:M146" si="112">I115+J115+K115+L115</f>
        <v>16400</v>
      </c>
      <c r="N115" s="17">
        <v>10</v>
      </c>
      <c r="O115" s="17">
        <v>0</v>
      </c>
      <c r="P115" s="28">
        <f t="shared" si="96"/>
        <v>5290</v>
      </c>
      <c r="Q115" s="28">
        <f t="shared" si="97"/>
        <v>0</v>
      </c>
      <c r="R115" s="28">
        <f t="shared" si="98"/>
        <v>0</v>
      </c>
      <c r="S115" s="28">
        <v>0</v>
      </c>
      <c r="T115" s="28">
        <v>0</v>
      </c>
      <c r="U115" s="28">
        <v>0</v>
      </c>
      <c r="V115" s="28">
        <f t="shared" ref="V115:V146" si="113">P115+Q115+R115+S115+T115+U115</f>
        <v>5290</v>
      </c>
      <c r="W115" s="28">
        <f t="shared" ref="W115:W146" si="114">IF(P115&gt;15000,15000,P115)</f>
        <v>5290</v>
      </c>
      <c r="X115" s="28">
        <f t="shared" ref="X115:X135" si="115">V115</f>
        <v>5290</v>
      </c>
      <c r="Y115" s="28">
        <f t="shared" si="93"/>
        <v>635</v>
      </c>
      <c r="Z115" s="28">
        <f t="shared" si="99"/>
        <v>40</v>
      </c>
      <c r="AA115" s="38">
        <v>0</v>
      </c>
      <c r="AB115" s="28">
        <v>0</v>
      </c>
      <c r="AC115" s="28">
        <v>0</v>
      </c>
      <c r="AD115" s="28">
        <f t="shared" ref="AD115:AD139" si="116">+Y115+Z115+AA115+AB115+AC115</f>
        <v>675</v>
      </c>
      <c r="AE115" s="28">
        <f t="shared" si="106"/>
        <v>4615</v>
      </c>
      <c r="AF115" s="34"/>
      <c r="AG115" s="47"/>
      <c r="AH115" s="56"/>
      <c r="AI115" s="56"/>
      <c r="AJ115" s="56"/>
      <c r="AK115" s="56"/>
      <c r="AL115" s="56"/>
      <c r="AM115" s="56"/>
      <c r="AN115" s="56"/>
      <c r="AO115" s="56"/>
      <c r="AP115" s="57"/>
    </row>
    <row r="116" spans="1:42" s="42" customFormat="1" ht="30.6" customHeight="1">
      <c r="A116" s="153">
        <v>107</v>
      </c>
      <c r="B116" s="118" t="s">
        <v>366</v>
      </c>
      <c r="C116" s="23" t="s">
        <v>369</v>
      </c>
      <c r="D116" s="23" t="s">
        <v>370</v>
      </c>
      <c r="E116" s="12" t="s">
        <v>307</v>
      </c>
      <c r="F116" s="113">
        <v>1113959086</v>
      </c>
      <c r="G116" s="14">
        <v>11797</v>
      </c>
      <c r="H116" s="126" t="s">
        <v>371</v>
      </c>
      <c r="I116" s="28">
        <v>15492</v>
      </c>
      <c r="J116" s="28">
        <v>0</v>
      </c>
      <c r="K116" s="28">
        <v>0</v>
      </c>
      <c r="L116" s="28">
        <v>0</v>
      </c>
      <c r="M116" s="28">
        <f t="shared" si="112"/>
        <v>15492</v>
      </c>
      <c r="N116" s="17">
        <v>10</v>
      </c>
      <c r="O116" s="17">
        <v>0</v>
      </c>
      <c r="P116" s="28">
        <f t="shared" si="96"/>
        <v>4997</v>
      </c>
      <c r="Q116" s="28">
        <f t="shared" si="97"/>
        <v>0</v>
      </c>
      <c r="R116" s="28">
        <f t="shared" si="98"/>
        <v>0</v>
      </c>
      <c r="S116" s="28">
        <v>0</v>
      </c>
      <c r="T116" s="28">
        <v>0</v>
      </c>
      <c r="U116" s="28">
        <v>0</v>
      </c>
      <c r="V116" s="28">
        <f t="shared" si="113"/>
        <v>4997</v>
      </c>
      <c r="W116" s="28">
        <f t="shared" si="114"/>
        <v>4997</v>
      </c>
      <c r="X116" s="28">
        <f t="shared" si="115"/>
        <v>4997</v>
      </c>
      <c r="Y116" s="28">
        <f t="shared" si="93"/>
        <v>600</v>
      </c>
      <c r="Z116" s="28">
        <f t="shared" si="99"/>
        <v>38</v>
      </c>
      <c r="AA116" s="38">
        <v>0</v>
      </c>
      <c r="AB116" s="28">
        <v>0</v>
      </c>
      <c r="AC116" s="28">
        <v>0</v>
      </c>
      <c r="AD116" s="28">
        <f t="shared" si="116"/>
        <v>638</v>
      </c>
      <c r="AE116" s="28">
        <f t="shared" si="106"/>
        <v>4359</v>
      </c>
      <c r="AF116" s="34"/>
      <c r="AG116" s="47"/>
      <c r="AH116" s="56"/>
      <c r="AI116" s="56"/>
      <c r="AJ116" s="56"/>
      <c r="AK116" s="56"/>
      <c r="AL116" s="56"/>
      <c r="AM116" s="56"/>
      <c r="AN116" s="56"/>
      <c r="AO116" s="56"/>
      <c r="AP116" s="57"/>
    </row>
    <row r="117" spans="1:42" s="42" customFormat="1" ht="30.6" customHeight="1">
      <c r="A117" s="13">
        <v>108</v>
      </c>
      <c r="B117" s="16" t="s">
        <v>372</v>
      </c>
      <c r="C117" s="23" t="s">
        <v>373</v>
      </c>
      <c r="D117" s="120" t="s">
        <v>374</v>
      </c>
      <c r="E117" s="12" t="s">
        <v>375</v>
      </c>
      <c r="F117" s="115">
        <v>2006757230</v>
      </c>
      <c r="G117" s="142">
        <v>691</v>
      </c>
      <c r="H117" s="79" t="s">
        <v>376</v>
      </c>
      <c r="I117" s="28">
        <v>18000</v>
      </c>
      <c r="J117" s="28">
        <v>0</v>
      </c>
      <c r="K117" s="28">
        <v>0</v>
      </c>
      <c r="L117" s="28">
        <v>0</v>
      </c>
      <c r="M117" s="28">
        <f t="shared" si="112"/>
        <v>18000</v>
      </c>
      <c r="N117" s="17">
        <v>31</v>
      </c>
      <c r="O117" s="39">
        <v>0</v>
      </c>
      <c r="P117" s="28">
        <f t="shared" si="96"/>
        <v>18000</v>
      </c>
      <c r="Q117" s="28">
        <f t="shared" si="97"/>
        <v>0</v>
      </c>
      <c r="R117" s="28">
        <f t="shared" si="98"/>
        <v>0</v>
      </c>
      <c r="S117" s="28">
        <v>0</v>
      </c>
      <c r="T117" s="28">
        <v>0</v>
      </c>
      <c r="U117" s="28">
        <v>0</v>
      </c>
      <c r="V117" s="28">
        <f t="shared" si="113"/>
        <v>18000</v>
      </c>
      <c r="W117" s="28">
        <f t="shared" si="114"/>
        <v>15000</v>
      </c>
      <c r="X117" s="28">
        <f t="shared" si="115"/>
        <v>18000</v>
      </c>
      <c r="Y117" s="28">
        <f t="shared" si="93"/>
        <v>1800</v>
      </c>
      <c r="Z117" s="28">
        <f t="shared" si="99"/>
        <v>135</v>
      </c>
      <c r="AA117" s="38">
        <v>0</v>
      </c>
      <c r="AB117" s="28">
        <v>0</v>
      </c>
      <c r="AC117" s="28">
        <v>0</v>
      </c>
      <c r="AD117" s="28">
        <f t="shared" si="116"/>
        <v>1935</v>
      </c>
      <c r="AE117" s="28">
        <f t="shared" si="106"/>
        <v>16065</v>
      </c>
      <c r="AF117" s="78" t="s">
        <v>89</v>
      </c>
      <c r="AG117" s="49"/>
      <c r="AH117" s="56"/>
      <c r="AI117" s="56"/>
      <c r="AJ117" s="56"/>
      <c r="AK117" s="56"/>
      <c r="AL117" s="57"/>
    </row>
    <row r="118" spans="1:42" s="42" customFormat="1" ht="30.6" customHeight="1">
      <c r="A118" s="153">
        <v>109</v>
      </c>
      <c r="B118" s="16" t="s">
        <v>372</v>
      </c>
      <c r="C118" s="23" t="s">
        <v>377</v>
      </c>
      <c r="D118" s="23" t="s">
        <v>378</v>
      </c>
      <c r="E118" s="12" t="s">
        <v>379</v>
      </c>
      <c r="F118" s="13">
        <v>1114385845</v>
      </c>
      <c r="G118" s="14">
        <v>1150</v>
      </c>
      <c r="H118" s="80" t="s">
        <v>380</v>
      </c>
      <c r="I118" s="28">
        <v>20000</v>
      </c>
      <c r="J118" s="28">
        <v>0</v>
      </c>
      <c r="K118" s="28">
        <v>0</v>
      </c>
      <c r="L118" s="28">
        <v>0</v>
      </c>
      <c r="M118" s="28">
        <f t="shared" si="112"/>
        <v>20000</v>
      </c>
      <c r="N118" s="17">
        <v>31</v>
      </c>
      <c r="O118" s="39">
        <v>0</v>
      </c>
      <c r="P118" s="28">
        <f t="shared" si="96"/>
        <v>20000</v>
      </c>
      <c r="Q118" s="28">
        <f t="shared" si="97"/>
        <v>0</v>
      </c>
      <c r="R118" s="28">
        <f t="shared" si="98"/>
        <v>0</v>
      </c>
      <c r="S118" s="28">
        <v>0</v>
      </c>
      <c r="T118" s="28">
        <v>0</v>
      </c>
      <c r="U118" s="28">
        <v>0</v>
      </c>
      <c r="V118" s="28">
        <f t="shared" si="113"/>
        <v>20000</v>
      </c>
      <c r="W118" s="28">
        <f t="shared" si="114"/>
        <v>15000</v>
      </c>
      <c r="X118" s="28">
        <f t="shared" si="115"/>
        <v>20000</v>
      </c>
      <c r="Y118" s="28">
        <f t="shared" si="93"/>
        <v>1800</v>
      </c>
      <c r="Z118" s="28">
        <f t="shared" si="99"/>
        <v>150</v>
      </c>
      <c r="AA118" s="38">
        <v>0</v>
      </c>
      <c r="AB118" s="28">
        <v>0</v>
      </c>
      <c r="AC118" s="28">
        <v>0</v>
      </c>
      <c r="AD118" s="28">
        <f t="shared" si="116"/>
        <v>1950</v>
      </c>
      <c r="AE118" s="28">
        <f t="shared" si="106"/>
        <v>18050</v>
      </c>
      <c r="AF118" s="34" t="s">
        <v>89</v>
      </c>
      <c r="AG118" s="47"/>
      <c r="AH118" s="56"/>
      <c r="AI118" s="56"/>
      <c r="AJ118" s="56"/>
      <c r="AK118" s="56"/>
      <c r="AL118" s="56"/>
      <c r="AM118" s="56"/>
      <c r="AN118" s="56"/>
      <c r="AO118" s="56"/>
      <c r="AP118" s="57"/>
    </row>
    <row r="119" spans="1:42" s="42" customFormat="1" ht="30.6" customHeight="1">
      <c r="A119" s="153">
        <v>110</v>
      </c>
      <c r="B119" s="16" t="s">
        <v>372</v>
      </c>
      <c r="C119" s="23" t="s">
        <v>381</v>
      </c>
      <c r="D119" s="23" t="s">
        <v>382</v>
      </c>
      <c r="E119" s="12" t="s">
        <v>379</v>
      </c>
      <c r="F119" s="16">
        <v>1115398223</v>
      </c>
      <c r="G119" s="14">
        <v>11678</v>
      </c>
      <c r="H119" s="33" t="s">
        <v>383</v>
      </c>
      <c r="I119" s="28">
        <v>15492</v>
      </c>
      <c r="J119" s="28">
        <v>0</v>
      </c>
      <c r="K119" s="28">
        <v>0</v>
      </c>
      <c r="L119" s="28">
        <v>0</v>
      </c>
      <c r="M119" s="28">
        <f t="shared" si="112"/>
        <v>15492</v>
      </c>
      <c r="N119" s="17">
        <v>31</v>
      </c>
      <c r="O119" s="39">
        <v>0</v>
      </c>
      <c r="P119" s="28">
        <f t="shared" si="96"/>
        <v>15492</v>
      </c>
      <c r="Q119" s="28">
        <f t="shared" si="97"/>
        <v>0</v>
      </c>
      <c r="R119" s="28">
        <f t="shared" si="98"/>
        <v>0</v>
      </c>
      <c r="S119" s="28">
        <v>0</v>
      </c>
      <c r="T119" s="28">
        <v>0</v>
      </c>
      <c r="U119" s="28">
        <v>0</v>
      </c>
      <c r="V119" s="28">
        <f t="shared" si="113"/>
        <v>15492</v>
      </c>
      <c r="W119" s="28">
        <f t="shared" si="114"/>
        <v>15000</v>
      </c>
      <c r="X119" s="28">
        <f t="shared" si="115"/>
        <v>15492</v>
      </c>
      <c r="Y119" s="28">
        <f t="shared" si="93"/>
        <v>1800</v>
      </c>
      <c r="Z119" s="28">
        <f t="shared" si="99"/>
        <v>117</v>
      </c>
      <c r="AA119" s="38">
        <v>0</v>
      </c>
      <c r="AB119" s="28">
        <v>0</v>
      </c>
      <c r="AC119" s="28">
        <v>0</v>
      </c>
      <c r="AD119" s="28">
        <f t="shared" si="116"/>
        <v>1917</v>
      </c>
      <c r="AE119" s="28">
        <f t="shared" si="106"/>
        <v>13575</v>
      </c>
      <c r="AF119" s="34"/>
      <c r="AG119" s="47"/>
      <c r="AH119" s="56"/>
      <c r="AI119" s="56"/>
      <c r="AJ119" s="56"/>
      <c r="AK119" s="56"/>
      <c r="AL119" s="56"/>
      <c r="AM119" s="56"/>
      <c r="AN119" s="56"/>
      <c r="AO119" s="56"/>
      <c r="AP119" s="57"/>
    </row>
    <row r="120" spans="1:42" s="42" customFormat="1" ht="30.6" customHeight="1">
      <c r="A120" s="13">
        <v>111</v>
      </c>
      <c r="B120" s="16" t="s">
        <v>372</v>
      </c>
      <c r="C120" s="23" t="s">
        <v>384</v>
      </c>
      <c r="D120" s="23" t="s">
        <v>385</v>
      </c>
      <c r="E120" s="12" t="s">
        <v>386</v>
      </c>
      <c r="F120" s="113">
        <v>2016655986</v>
      </c>
      <c r="G120" s="14">
        <v>11800</v>
      </c>
      <c r="H120" s="126" t="s">
        <v>387</v>
      </c>
      <c r="I120" s="28">
        <v>15492</v>
      </c>
      <c r="J120" s="28">
        <v>0</v>
      </c>
      <c r="K120" s="28">
        <v>0</v>
      </c>
      <c r="L120" s="28">
        <v>0</v>
      </c>
      <c r="M120" s="28">
        <f t="shared" si="112"/>
        <v>15492</v>
      </c>
      <c r="N120" s="17">
        <v>31</v>
      </c>
      <c r="O120" s="39">
        <v>0</v>
      </c>
      <c r="P120" s="28">
        <f t="shared" si="96"/>
        <v>15492</v>
      </c>
      <c r="Q120" s="28">
        <f t="shared" si="97"/>
        <v>0</v>
      </c>
      <c r="R120" s="28">
        <f t="shared" si="98"/>
        <v>0</v>
      </c>
      <c r="S120" s="28">
        <v>0</v>
      </c>
      <c r="T120" s="28">
        <v>0</v>
      </c>
      <c r="U120" s="28">
        <v>0</v>
      </c>
      <c r="V120" s="28">
        <f t="shared" si="113"/>
        <v>15492</v>
      </c>
      <c r="W120" s="28">
        <f t="shared" si="114"/>
        <v>15000</v>
      </c>
      <c r="X120" s="28">
        <f t="shared" si="115"/>
        <v>15492</v>
      </c>
      <c r="Y120" s="28">
        <f t="shared" si="93"/>
        <v>1800</v>
      </c>
      <c r="Z120" s="28">
        <f t="shared" si="99"/>
        <v>117</v>
      </c>
      <c r="AA120" s="38">
        <v>0</v>
      </c>
      <c r="AB120" s="28">
        <v>0</v>
      </c>
      <c r="AC120" s="28">
        <v>0</v>
      </c>
      <c r="AD120" s="28">
        <f t="shared" si="116"/>
        <v>1917</v>
      </c>
      <c r="AE120" s="28">
        <f t="shared" si="106"/>
        <v>13575</v>
      </c>
      <c r="AF120" s="34" t="s">
        <v>89</v>
      </c>
      <c r="AG120" s="47"/>
      <c r="AH120" s="56"/>
      <c r="AI120" s="56"/>
      <c r="AJ120" s="56"/>
      <c r="AK120" s="56"/>
      <c r="AL120" s="56"/>
      <c r="AM120" s="56"/>
      <c r="AN120" s="56"/>
      <c r="AO120" s="56"/>
      <c r="AP120" s="57"/>
    </row>
    <row r="121" spans="1:42" s="42" customFormat="1" ht="30.6" customHeight="1">
      <c r="A121" s="153">
        <v>112</v>
      </c>
      <c r="B121" s="16" t="s">
        <v>388</v>
      </c>
      <c r="C121" s="23" t="s">
        <v>389</v>
      </c>
      <c r="D121" s="23" t="s">
        <v>390</v>
      </c>
      <c r="E121" s="12" t="s">
        <v>391</v>
      </c>
      <c r="F121" s="17">
        <v>1113947372</v>
      </c>
      <c r="G121" s="17">
        <v>829</v>
      </c>
      <c r="H121" s="139" t="s">
        <v>392</v>
      </c>
      <c r="I121" s="28">
        <v>16400</v>
      </c>
      <c r="J121" s="28">
        <v>0</v>
      </c>
      <c r="K121" s="28">
        <v>0</v>
      </c>
      <c r="L121" s="28">
        <v>0</v>
      </c>
      <c r="M121" s="28">
        <f t="shared" si="112"/>
        <v>16400</v>
      </c>
      <c r="N121" s="17">
        <v>25</v>
      </c>
      <c r="O121" s="17">
        <v>0</v>
      </c>
      <c r="P121" s="28">
        <f t="shared" si="96"/>
        <v>13226</v>
      </c>
      <c r="Q121" s="28">
        <f t="shared" si="97"/>
        <v>0</v>
      </c>
      <c r="R121" s="28">
        <f t="shared" si="98"/>
        <v>0</v>
      </c>
      <c r="S121" s="28">
        <v>0</v>
      </c>
      <c r="T121" s="28">
        <v>0</v>
      </c>
      <c r="U121" s="28">
        <v>0</v>
      </c>
      <c r="V121" s="28">
        <f t="shared" si="113"/>
        <v>13226</v>
      </c>
      <c r="W121" s="28">
        <f t="shared" si="114"/>
        <v>13226</v>
      </c>
      <c r="X121" s="28">
        <f t="shared" si="115"/>
        <v>13226</v>
      </c>
      <c r="Y121" s="28">
        <f t="shared" si="93"/>
        <v>1587</v>
      </c>
      <c r="Z121" s="28">
        <f t="shared" si="99"/>
        <v>100</v>
      </c>
      <c r="AA121" s="38">
        <v>0</v>
      </c>
      <c r="AB121" s="28">
        <v>0</v>
      </c>
      <c r="AC121" s="28">
        <v>0</v>
      </c>
      <c r="AD121" s="28">
        <f t="shared" si="116"/>
        <v>1687</v>
      </c>
      <c r="AE121" s="28">
        <f t="shared" si="106"/>
        <v>11539</v>
      </c>
      <c r="AF121" s="34" t="s">
        <v>89</v>
      </c>
      <c r="AG121" s="47">
        <v>44203</v>
      </c>
      <c r="AH121" s="56"/>
      <c r="AI121" s="56"/>
      <c r="AJ121" s="56"/>
      <c r="AK121" s="56"/>
      <c r="AL121" s="56"/>
      <c r="AM121" s="56"/>
      <c r="AN121" s="56"/>
      <c r="AO121" s="56"/>
      <c r="AP121" s="57"/>
    </row>
    <row r="122" spans="1:42" s="42" customFormat="1" ht="30.6" customHeight="1">
      <c r="A122" s="153">
        <v>113</v>
      </c>
      <c r="B122" s="16" t="s">
        <v>388</v>
      </c>
      <c r="C122" s="23" t="s">
        <v>393</v>
      </c>
      <c r="D122" s="23" t="s">
        <v>394</v>
      </c>
      <c r="E122" s="12" t="s">
        <v>391</v>
      </c>
      <c r="F122" s="16">
        <v>1113947350</v>
      </c>
      <c r="G122" s="14">
        <v>832</v>
      </c>
      <c r="H122" s="139" t="s">
        <v>395</v>
      </c>
      <c r="I122" s="28">
        <v>15492</v>
      </c>
      <c r="J122" s="28">
        <v>0</v>
      </c>
      <c r="K122" s="28">
        <v>0</v>
      </c>
      <c r="L122" s="28">
        <v>0</v>
      </c>
      <c r="M122" s="28">
        <f t="shared" si="112"/>
        <v>15492</v>
      </c>
      <c r="N122" s="17">
        <v>15</v>
      </c>
      <c r="O122" s="17">
        <v>0</v>
      </c>
      <c r="P122" s="28">
        <f t="shared" si="96"/>
        <v>7496</v>
      </c>
      <c r="Q122" s="28">
        <f t="shared" si="97"/>
        <v>0</v>
      </c>
      <c r="R122" s="28">
        <f t="shared" si="98"/>
        <v>0</v>
      </c>
      <c r="S122" s="28">
        <v>0</v>
      </c>
      <c r="T122" s="28">
        <v>0</v>
      </c>
      <c r="U122" s="28">
        <v>0</v>
      </c>
      <c r="V122" s="28">
        <f t="shared" si="113"/>
        <v>7496</v>
      </c>
      <c r="W122" s="28">
        <f t="shared" si="114"/>
        <v>7496</v>
      </c>
      <c r="X122" s="28">
        <f t="shared" si="115"/>
        <v>7496</v>
      </c>
      <c r="Y122" s="28">
        <f t="shared" si="93"/>
        <v>900</v>
      </c>
      <c r="Z122" s="28">
        <f t="shared" si="99"/>
        <v>57</v>
      </c>
      <c r="AA122" s="38">
        <v>0</v>
      </c>
      <c r="AB122" s="28">
        <v>0</v>
      </c>
      <c r="AC122" s="28">
        <v>0</v>
      </c>
      <c r="AD122" s="28">
        <f t="shared" si="116"/>
        <v>957</v>
      </c>
      <c r="AE122" s="28">
        <f t="shared" si="106"/>
        <v>6539</v>
      </c>
      <c r="AF122" s="34" t="s">
        <v>89</v>
      </c>
      <c r="AG122" s="47">
        <v>44204</v>
      </c>
      <c r="AH122" s="56"/>
      <c r="AI122" s="56"/>
      <c r="AJ122" s="56"/>
      <c r="AK122" s="56"/>
      <c r="AL122" s="56"/>
      <c r="AM122" s="56"/>
      <c r="AN122" s="56"/>
      <c r="AO122" s="56"/>
      <c r="AP122" s="57"/>
    </row>
    <row r="123" spans="1:42" s="42" customFormat="1" ht="30.6" customHeight="1">
      <c r="A123" s="13">
        <v>114</v>
      </c>
      <c r="B123" s="16" t="s">
        <v>388</v>
      </c>
      <c r="C123" s="12" t="s">
        <v>396</v>
      </c>
      <c r="D123" s="12" t="s">
        <v>397</v>
      </c>
      <c r="E123" s="12" t="s">
        <v>391</v>
      </c>
      <c r="F123" s="13">
        <v>1114727415</v>
      </c>
      <c r="G123" s="14">
        <v>1338</v>
      </c>
      <c r="H123" s="139" t="s">
        <v>398</v>
      </c>
      <c r="I123" s="28">
        <v>15492</v>
      </c>
      <c r="J123" s="28">
        <v>0</v>
      </c>
      <c r="K123" s="28">
        <v>0</v>
      </c>
      <c r="L123" s="28">
        <v>0</v>
      </c>
      <c r="M123" s="28">
        <f t="shared" si="112"/>
        <v>15492</v>
      </c>
      <c r="N123" s="17">
        <v>15</v>
      </c>
      <c r="O123" s="17">
        <v>0</v>
      </c>
      <c r="P123" s="28">
        <f t="shared" si="96"/>
        <v>7496</v>
      </c>
      <c r="Q123" s="28">
        <f t="shared" si="97"/>
        <v>0</v>
      </c>
      <c r="R123" s="28">
        <f t="shared" si="98"/>
        <v>0</v>
      </c>
      <c r="S123" s="28">
        <v>0</v>
      </c>
      <c r="T123" s="28">
        <v>0</v>
      </c>
      <c r="U123" s="28">
        <v>0</v>
      </c>
      <c r="V123" s="28">
        <f t="shared" si="113"/>
        <v>7496</v>
      </c>
      <c r="W123" s="28">
        <f t="shared" si="114"/>
        <v>7496</v>
      </c>
      <c r="X123" s="28">
        <f t="shared" si="115"/>
        <v>7496</v>
      </c>
      <c r="Y123" s="28">
        <f t="shared" si="93"/>
        <v>900</v>
      </c>
      <c r="Z123" s="28">
        <f t="shared" si="99"/>
        <v>57</v>
      </c>
      <c r="AA123" s="38">
        <v>0</v>
      </c>
      <c r="AB123" s="28">
        <v>0</v>
      </c>
      <c r="AC123" s="28">
        <v>0</v>
      </c>
      <c r="AD123" s="28">
        <f t="shared" si="116"/>
        <v>957</v>
      </c>
      <c r="AE123" s="28">
        <f t="shared" si="106"/>
        <v>6539</v>
      </c>
      <c r="AF123" s="34" t="s">
        <v>89</v>
      </c>
      <c r="AG123" s="47">
        <v>44204</v>
      </c>
      <c r="AH123" s="56"/>
      <c r="AI123" s="56"/>
      <c r="AJ123" s="56"/>
      <c r="AK123" s="56"/>
      <c r="AM123" s="56"/>
      <c r="AN123" s="56"/>
      <c r="AO123" s="56"/>
      <c r="AP123" s="57"/>
    </row>
    <row r="124" spans="1:42" s="42" customFormat="1" ht="30.6" customHeight="1">
      <c r="A124" s="153">
        <v>115</v>
      </c>
      <c r="B124" s="16" t="s">
        <v>388</v>
      </c>
      <c r="C124" s="23" t="s">
        <v>399</v>
      </c>
      <c r="D124" s="23" t="s">
        <v>389</v>
      </c>
      <c r="E124" s="12" t="s">
        <v>391</v>
      </c>
      <c r="F124" s="13">
        <v>1115408380</v>
      </c>
      <c r="G124" s="14">
        <v>11865</v>
      </c>
      <c r="H124" s="126" t="s">
        <v>400</v>
      </c>
      <c r="I124" s="28">
        <v>15492</v>
      </c>
      <c r="J124" s="28">
        <v>0</v>
      </c>
      <c r="K124" s="28">
        <v>0</v>
      </c>
      <c r="L124" s="28">
        <v>0</v>
      </c>
      <c r="M124" s="28">
        <f t="shared" si="112"/>
        <v>15492</v>
      </c>
      <c r="N124" s="17">
        <v>25</v>
      </c>
      <c r="O124" s="17">
        <v>0</v>
      </c>
      <c r="P124" s="28">
        <f t="shared" si="96"/>
        <v>12494</v>
      </c>
      <c r="Q124" s="28">
        <f t="shared" si="97"/>
        <v>0</v>
      </c>
      <c r="R124" s="28">
        <f t="shared" si="98"/>
        <v>0</v>
      </c>
      <c r="S124" s="28">
        <v>0</v>
      </c>
      <c r="T124" s="28">
        <v>0</v>
      </c>
      <c r="U124" s="28">
        <v>0</v>
      </c>
      <c r="V124" s="28">
        <f t="shared" si="113"/>
        <v>12494</v>
      </c>
      <c r="W124" s="28">
        <f t="shared" si="114"/>
        <v>12494</v>
      </c>
      <c r="X124" s="28">
        <f t="shared" si="115"/>
        <v>12494</v>
      </c>
      <c r="Y124" s="28">
        <f t="shared" si="93"/>
        <v>1499</v>
      </c>
      <c r="Z124" s="28">
        <f t="shared" si="99"/>
        <v>94</v>
      </c>
      <c r="AA124" s="38">
        <v>0</v>
      </c>
      <c r="AB124" s="28">
        <v>0</v>
      </c>
      <c r="AC124" s="28">
        <v>0</v>
      </c>
      <c r="AD124" s="28">
        <f t="shared" si="116"/>
        <v>1593</v>
      </c>
      <c r="AE124" s="28">
        <f t="shared" si="106"/>
        <v>10901</v>
      </c>
      <c r="AF124" s="34" t="s">
        <v>89</v>
      </c>
      <c r="AG124" s="47">
        <v>44203</v>
      </c>
      <c r="AH124" s="168"/>
      <c r="AI124" s="56"/>
      <c r="AJ124" s="56"/>
      <c r="AK124" s="56"/>
      <c r="AM124" s="56"/>
      <c r="AN124" s="56"/>
      <c r="AO124" s="56"/>
      <c r="AP124" s="57"/>
    </row>
    <row r="125" spans="1:42" s="42" customFormat="1" ht="30.6" customHeight="1">
      <c r="A125" s="153">
        <v>116</v>
      </c>
      <c r="B125" s="45" t="s">
        <v>401</v>
      </c>
      <c r="C125" s="136" t="s">
        <v>402</v>
      </c>
      <c r="D125" s="23" t="s">
        <v>403</v>
      </c>
      <c r="E125" s="235" t="s">
        <v>298</v>
      </c>
      <c r="F125" s="17">
        <v>1113756809</v>
      </c>
      <c r="G125" s="17">
        <v>735</v>
      </c>
      <c r="H125" s="139" t="s">
        <v>404</v>
      </c>
      <c r="I125" s="28">
        <v>20000</v>
      </c>
      <c r="J125" s="28">
        <v>0</v>
      </c>
      <c r="K125" s="28">
        <v>0</v>
      </c>
      <c r="L125" s="28">
        <v>0</v>
      </c>
      <c r="M125" s="28">
        <f t="shared" si="112"/>
        <v>20000</v>
      </c>
      <c r="N125" s="17">
        <v>31</v>
      </c>
      <c r="O125" s="17">
        <v>0</v>
      </c>
      <c r="P125" s="28">
        <f t="shared" si="96"/>
        <v>20000</v>
      </c>
      <c r="Q125" s="28">
        <f t="shared" si="97"/>
        <v>0</v>
      </c>
      <c r="R125" s="28">
        <f t="shared" si="98"/>
        <v>0</v>
      </c>
      <c r="S125" s="28">
        <v>0</v>
      </c>
      <c r="T125" s="28">
        <v>0</v>
      </c>
      <c r="U125" s="28">
        <v>0</v>
      </c>
      <c r="V125" s="28">
        <f t="shared" si="113"/>
        <v>20000</v>
      </c>
      <c r="W125" s="28">
        <f t="shared" si="114"/>
        <v>15000</v>
      </c>
      <c r="X125" s="28">
        <f t="shared" si="115"/>
        <v>20000</v>
      </c>
      <c r="Y125" s="28">
        <f t="shared" si="93"/>
        <v>1800</v>
      </c>
      <c r="Z125" s="28">
        <f t="shared" si="99"/>
        <v>150</v>
      </c>
      <c r="AA125" s="38">
        <v>0</v>
      </c>
      <c r="AB125" s="28">
        <v>0</v>
      </c>
      <c r="AC125" s="28">
        <v>0</v>
      </c>
      <c r="AD125" s="28">
        <f t="shared" si="116"/>
        <v>1950</v>
      </c>
      <c r="AE125" s="28">
        <f t="shared" si="106"/>
        <v>18050</v>
      </c>
      <c r="AF125" s="34" t="s">
        <v>89</v>
      </c>
      <c r="AG125" s="47">
        <v>44204</v>
      </c>
      <c r="AH125" s="56"/>
      <c r="AI125" s="58"/>
      <c r="AJ125" s="59"/>
      <c r="AK125" s="59"/>
      <c r="AL125" s="63"/>
      <c r="AM125" s="59"/>
      <c r="AN125" s="59"/>
      <c r="AO125" s="59"/>
      <c r="AP125" s="59"/>
    </row>
    <row r="126" spans="1:42" s="42" customFormat="1" ht="30.6" customHeight="1">
      <c r="A126" s="13">
        <v>117</v>
      </c>
      <c r="B126" s="45" t="s">
        <v>401</v>
      </c>
      <c r="C126" s="23" t="s">
        <v>405</v>
      </c>
      <c r="D126" s="23" t="s">
        <v>406</v>
      </c>
      <c r="E126" s="235" t="s">
        <v>304</v>
      </c>
      <c r="F126" s="13">
        <v>1113532808</v>
      </c>
      <c r="G126" s="14">
        <v>1247</v>
      </c>
      <c r="H126" s="139" t="s">
        <v>407</v>
      </c>
      <c r="I126" s="194">
        <v>16400</v>
      </c>
      <c r="J126" s="28">
        <v>0</v>
      </c>
      <c r="K126" s="28">
        <v>0</v>
      </c>
      <c r="L126" s="28">
        <v>0</v>
      </c>
      <c r="M126" s="28">
        <f t="shared" si="112"/>
        <v>16400</v>
      </c>
      <c r="N126" s="17">
        <v>25</v>
      </c>
      <c r="O126" s="17">
        <v>0</v>
      </c>
      <c r="P126" s="28">
        <f t="shared" si="96"/>
        <v>13226</v>
      </c>
      <c r="Q126" s="28">
        <f t="shared" si="97"/>
        <v>0</v>
      </c>
      <c r="R126" s="28">
        <f t="shared" si="98"/>
        <v>0</v>
      </c>
      <c r="S126" s="28">
        <v>0</v>
      </c>
      <c r="T126" s="28">
        <v>0</v>
      </c>
      <c r="U126" s="28">
        <v>0</v>
      </c>
      <c r="V126" s="28">
        <f t="shared" si="113"/>
        <v>13226</v>
      </c>
      <c r="W126" s="28">
        <f t="shared" si="114"/>
        <v>13226</v>
      </c>
      <c r="X126" s="28">
        <f t="shared" si="115"/>
        <v>13226</v>
      </c>
      <c r="Y126" s="28">
        <f t="shared" si="93"/>
        <v>1587</v>
      </c>
      <c r="Z126" s="28">
        <f t="shared" si="99"/>
        <v>100</v>
      </c>
      <c r="AA126" s="38">
        <v>0</v>
      </c>
      <c r="AB126" s="28">
        <v>0</v>
      </c>
      <c r="AC126" s="28">
        <v>0</v>
      </c>
      <c r="AD126" s="28">
        <f t="shared" si="116"/>
        <v>1687</v>
      </c>
      <c r="AE126" s="28">
        <f t="shared" si="106"/>
        <v>11539</v>
      </c>
      <c r="AF126" s="34" t="s">
        <v>89</v>
      </c>
      <c r="AG126" s="47">
        <v>44204</v>
      </c>
      <c r="AH126" s="56"/>
      <c r="AI126" s="56"/>
      <c r="AJ126" s="56"/>
      <c r="AK126" s="56"/>
      <c r="AL126" s="56"/>
      <c r="AM126" s="56"/>
      <c r="AN126" s="56"/>
      <c r="AO126" s="56"/>
      <c r="AP126" s="57"/>
    </row>
    <row r="127" spans="1:42" s="42" customFormat="1" ht="30.6" customHeight="1">
      <c r="A127" s="153">
        <v>118</v>
      </c>
      <c r="B127" s="45" t="s">
        <v>408</v>
      </c>
      <c r="C127" s="23" t="s">
        <v>409</v>
      </c>
      <c r="D127" s="23" t="s">
        <v>410</v>
      </c>
      <c r="E127" s="12" t="s">
        <v>298</v>
      </c>
      <c r="F127" s="17">
        <v>1113916071</v>
      </c>
      <c r="G127" s="17">
        <v>787</v>
      </c>
      <c r="H127" s="139" t="s">
        <v>411</v>
      </c>
      <c r="I127" s="28">
        <v>20000</v>
      </c>
      <c r="J127" s="28">
        <v>0</v>
      </c>
      <c r="K127" s="28">
        <v>0</v>
      </c>
      <c r="L127" s="28">
        <v>0</v>
      </c>
      <c r="M127" s="28">
        <f t="shared" si="112"/>
        <v>20000</v>
      </c>
      <c r="N127" s="17">
        <v>31</v>
      </c>
      <c r="O127" s="17">
        <v>0</v>
      </c>
      <c r="P127" s="28">
        <f t="shared" si="96"/>
        <v>20000</v>
      </c>
      <c r="Q127" s="28">
        <f t="shared" si="97"/>
        <v>0</v>
      </c>
      <c r="R127" s="28">
        <f t="shared" si="98"/>
        <v>0</v>
      </c>
      <c r="S127" s="28">
        <v>0</v>
      </c>
      <c r="T127" s="28">
        <v>0</v>
      </c>
      <c r="U127" s="28">
        <v>0</v>
      </c>
      <c r="V127" s="28">
        <f t="shared" si="113"/>
        <v>20000</v>
      </c>
      <c r="W127" s="28">
        <f t="shared" si="114"/>
        <v>15000</v>
      </c>
      <c r="X127" s="28">
        <f t="shared" si="115"/>
        <v>20000</v>
      </c>
      <c r="Y127" s="28">
        <f t="shared" si="93"/>
        <v>1800</v>
      </c>
      <c r="Z127" s="28">
        <f t="shared" si="99"/>
        <v>150</v>
      </c>
      <c r="AA127" s="38">
        <v>0</v>
      </c>
      <c r="AB127" s="28">
        <v>0</v>
      </c>
      <c r="AC127" s="28">
        <v>0</v>
      </c>
      <c r="AD127" s="28">
        <f t="shared" si="116"/>
        <v>1950</v>
      </c>
      <c r="AE127" s="28">
        <f t="shared" si="106"/>
        <v>18050</v>
      </c>
      <c r="AF127" s="34" t="s">
        <v>89</v>
      </c>
      <c r="AG127" s="47">
        <v>44204</v>
      </c>
      <c r="AH127" s="58"/>
      <c r="AI127" s="56"/>
      <c r="AJ127" s="56"/>
      <c r="AK127" s="56"/>
      <c r="AL127" s="59"/>
      <c r="AM127" s="56"/>
      <c r="AN127" s="56"/>
      <c r="AO127" s="56"/>
      <c r="AP127" s="57"/>
    </row>
    <row r="128" spans="1:42" s="42" customFormat="1" ht="30.6" customHeight="1">
      <c r="A128" s="153">
        <v>119</v>
      </c>
      <c r="B128" s="45" t="s">
        <v>408</v>
      </c>
      <c r="C128" s="23" t="s">
        <v>81</v>
      </c>
      <c r="D128" s="23" t="s">
        <v>412</v>
      </c>
      <c r="E128" s="12" t="s">
        <v>304</v>
      </c>
      <c r="F128" s="17">
        <v>1113916072</v>
      </c>
      <c r="G128" s="17">
        <v>788</v>
      </c>
      <c r="H128" s="139" t="s">
        <v>413</v>
      </c>
      <c r="I128" s="28">
        <v>20000</v>
      </c>
      <c r="J128" s="28">
        <v>0</v>
      </c>
      <c r="K128" s="28">
        <v>0</v>
      </c>
      <c r="L128" s="28">
        <v>0</v>
      </c>
      <c r="M128" s="28">
        <f t="shared" si="112"/>
        <v>20000</v>
      </c>
      <c r="N128" s="17">
        <v>31</v>
      </c>
      <c r="O128" s="17">
        <v>0</v>
      </c>
      <c r="P128" s="28">
        <f t="shared" si="96"/>
        <v>20000</v>
      </c>
      <c r="Q128" s="28">
        <f t="shared" si="97"/>
        <v>0</v>
      </c>
      <c r="R128" s="28">
        <f t="shared" si="98"/>
        <v>0</v>
      </c>
      <c r="S128" s="28">
        <v>0</v>
      </c>
      <c r="T128" s="28">
        <v>0</v>
      </c>
      <c r="U128" s="28">
        <v>0</v>
      </c>
      <c r="V128" s="28">
        <f t="shared" si="113"/>
        <v>20000</v>
      </c>
      <c r="W128" s="28">
        <f t="shared" si="114"/>
        <v>15000</v>
      </c>
      <c r="X128" s="28">
        <f t="shared" si="115"/>
        <v>20000</v>
      </c>
      <c r="Y128" s="28">
        <f t="shared" si="93"/>
        <v>1800</v>
      </c>
      <c r="Z128" s="28">
        <f t="shared" si="99"/>
        <v>150</v>
      </c>
      <c r="AA128" s="38">
        <v>0</v>
      </c>
      <c r="AB128" s="28">
        <v>0</v>
      </c>
      <c r="AC128" s="28">
        <v>0</v>
      </c>
      <c r="AD128" s="28">
        <f t="shared" si="116"/>
        <v>1950</v>
      </c>
      <c r="AE128" s="28">
        <f t="shared" si="106"/>
        <v>18050</v>
      </c>
      <c r="AF128" s="34" t="s">
        <v>89</v>
      </c>
      <c r="AG128" s="47">
        <v>44204</v>
      </c>
      <c r="AH128" s="58"/>
      <c r="AI128" s="56"/>
      <c r="AJ128" s="56"/>
      <c r="AK128" s="56"/>
      <c r="AL128" s="59"/>
      <c r="AM128" s="56"/>
      <c r="AN128" s="56"/>
      <c r="AO128" s="56"/>
      <c r="AP128" s="57"/>
    </row>
    <row r="129" spans="1:42" s="42" customFormat="1" ht="30.6" customHeight="1">
      <c r="A129" s="13">
        <v>120</v>
      </c>
      <c r="B129" s="45" t="s">
        <v>408</v>
      </c>
      <c r="C129" s="23" t="s">
        <v>414</v>
      </c>
      <c r="D129" s="23" t="s">
        <v>415</v>
      </c>
      <c r="E129" s="12" t="s">
        <v>307</v>
      </c>
      <c r="F129" s="76">
        <v>1115488373</v>
      </c>
      <c r="G129" s="17">
        <v>11731</v>
      </c>
      <c r="H129" s="114" t="s">
        <v>416</v>
      </c>
      <c r="I129" s="28">
        <v>15492</v>
      </c>
      <c r="J129" s="28">
        <v>0</v>
      </c>
      <c r="K129" s="28">
        <v>0</v>
      </c>
      <c r="L129" s="28">
        <v>0</v>
      </c>
      <c r="M129" s="28">
        <f t="shared" si="112"/>
        <v>15492</v>
      </c>
      <c r="N129" s="17">
        <v>31</v>
      </c>
      <c r="O129" s="17">
        <v>0</v>
      </c>
      <c r="P129" s="28">
        <f t="shared" si="96"/>
        <v>15492</v>
      </c>
      <c r="Q129" s="28">
        <f t="shared" si="97"/>
        <v>0</v>
      </c>
      <c r="R129" s="28">
        <f t="shared" si="98"/>
        <v>0</v>
      </c>
      <c r="S129" s="28">
        <v>0</v>
      </c>
      <c r="T129" s="28">
        <v>0</v>
      </c>
      <c r="U129" s="28">
        <v>0</v>
      </c>
      <c r="V129" s="28">
        <f t="shared" si="113"/>
        <v>15492</v>
      </c>
      <c r="W129" s="28">
        <f t="shared" si="114"/>
        <v>15000</v>
      </c>
      <c r="X129" s="28">
        <f t="shared" si="115"/>
        <v>15492</v>
      </c>
      <c r="Y129" s="28">
        <f t="shared" si="93"/>
        <v>1800</v>
      </c>
      <c r="Z129" s="28">
        <f t="shared" si="99"/>
        <v>117</v>
      </c>
      <c r="AA129" s="38">
        <v>0</v>
      </c>
      <c r="AB129" s="28">
        <v>0</v>
      </c>
      <c r="AC129" s="28">
        <v>0</v>
      </c>
      <c r="AD129" s="28">
        <f t="shared" si="116"/>
        <v>1917</v>
      </c>
      <c r="AE129" s="28">
        <f t="shared" si="106"/>
        <v>13575</v>
      </c>
      <c r="AF129" s="34" t="s">
        <v>89</v>
      </c>
      <c r="AG129" s="47">
        <v>44204</v>
      </c>
      <c r="AH129" s="58"/>
      <c r="AI129" s="56"/>
      <c r="AJ129" s="56"/>
      <c r="AK129" s="56"/>
      <c r="AL129" s="59"/>
      <c r="AM129" s="56"/>
      <c r="AN129" s="56"/>
      <c r="AO129" s="56"/>
      <c r="AP129" s="57"/>
    </row>
    <row r="130" spans="1:42" s="42" customFormat="1" ht="30.6" customHeight="1">
      <c r="A130" s="153">
        <v>121</v>
      </c>
      <c r="B130" s="45" t="s">
        <v>417</v>
      </c>
      <c r="C130" s="23" t="s">
        <v>417</v>
      </c>
      <c r="D130" s="23" t="s">
        <v>418</v>
      </c>
      <c r="E130" s="12" t="s">
        <v>298</v>
      </c>
      <c r="F130" s="144">
        <v>1113752847</v>
      </c>
      <c r="G130" s="145">
        <v>900</v>
      </c>
      <c r="H130" s="139" t="s">
        <v>419</v>
      </c>
      <c r="I130" s="28">
        <v>18000</v>
      </c>
      <c r="J130" s="28">
        <v>0</v>
      </c>
      <c r="K130" s="28">
        <v>0</v>
      </c>
      <c r="L130" s="28">
        <v>0</v>
      </c>
      <c r="M130" s="28">
        <f t="shared" si="112"/>
        <v>18000</v>
      </c>
      <c r="N130" s="17">
        <v>0</v>
      </c>
      <c r="O130" s="17">
        <v>0</v>
      </c>
      <c r="P130" s="28">
        <f t="shared" si="96"/>
        <v>0</v>
      </c>
      <c r="Q130" s="28">
        <f t="shared" si="97"/>
        <v>0</v>
      </c>
      <c r="R130" s="28">
        <f t="shared" si="98"/>
        <v>0</v>
      </c>
      <c r="S130" s="28">
        <v>0</v>
      </c>
      <c r="T130" s="28">
        <v>0</v>
      </c>
      <c r="U130" s="28">
        <v>0</v>
      </c>
      <c r="V130" s="28">
        <f t="shared" si="113"/>
        <v>0</v>
      </c>
      <c r="W130" s="28">
        <f t="shared" si="114"/>
        <v>0</v>
      </c>
      <c r="X130" s="28">
        <f t="shared" si="115"/>
        <v>0</v>
      </c>
      <c r="Y130" s="28">
        <f t="shared" si="93"/>
        <v>0</v>
      </c>
      <c r="Z130" s="28">
        <f t="shared" si="99"/>
        <v>0</v>
      </c>
      <c r="AA130" s="38">
        <v>0</v>
      </c>
      <c r="AB130" s="28">
        <v>0</v>
      </c>
      <c r="AC130" s="28">
        <v>0</v>
      </c>
      <c r="AD130" s="28">
        <f t="shared" si="116"/>
        <v>0</v>
      </c>
      <c r="AE130" s="28">
        <f t="shared" si="106"/>
        <v>0</v>
      </c>
      <c r="AF130" s="34"/>
      <c r="AG130" s="47"/>
      <c r="AH130" s="58"/>
      <c r="AI130" s="56"/>
      <c r="AJ130" s="56"/>
      <c r="AK130" s="56"/>
      <c r="AL130" s="59"/>
      <c r="AM130" s="56"/>
      <c r="AN130" s="56"/>
      <c r="AO130" s="56"/>
      <c r="AP130" s="57"/>
    </row>
    <row r="131" spans="1:42" s="42" customFormat="1" ht="30.6" customHeight="1">
      <c r="A131" s="153">
        <v>122</v>
      </c>
      <c r="B131" s="45" t="s">
        <v>417</v>
      </c>
      <c r="C131" s="23" t="s">
        <v>420</v>
      </c>
      <c r="D131" s="23" t="s">
        <v>421</v>
      </c>
      <c r="E131" s="12" t="s">
        <v>304</v>
      </c>
      <c r="F131" s="13">
        <v>1114816730</v>
      </c>
      <c r="G131" s="14">
        <v>1388</v>
      </c>
      <c r="H131" s="139" t="s">
        <v>422</v>
      </c>
      <c r="I131" s="194">
        <v>16400</v>
      </c>
      <c r="J131" s="28">
        <v>0</v>
      </c>
      <c r="K131" s="28">
        <v>0</v>
      </c>
      <c r="L131" s="28">
        <v>0</v>
      </c>
      <c r="M131" s="28">
        <f t="shared" si="112"/>
        <v>16400</v>
      </c>
      <c r="N131" s="17">
        <v>20</v>
      </c>
      <c r="O131" s="17">
        <v>0</v>
      </c>
      <c r="P131" s="28">
        <f t="shared" si="96"/>
        <v>10581</v>
      </c>
      <c r="Q131" s="28">
        <f t="shared" si="97"/>
        <v>0</v>
      </c>
      <c r="R131" s="28">
        <f t="shared" si="98"/>
        <v>0</v>
      </c>
      <c r="S131" s="28">
        <v>0</v>
      </c>
      <c r="T131" s="28">
        <v>0</v>
      </c>
      <c r="U131" s="28">
        <v>0</v>
      </c>
      <c r="V131" s="28">
        <f t="shared" si="113"/>
        <v>10581</v>
      </c>
      <c r="W131" s="28">
        <f t="shared" si="114"/>
        <v>10581</v>
      </c>
      <c r="X131" s="28">
        <f t="shared" si="115"/>
        <v>10581</v>
      </c>
      <c r="Y131" s="28">
        <f t="shared" si="93"/>
        <v>1270</v>
      </c>
      <c r="Z131" s="28">
        <f t="shared" si="99"/>
        <v>80</v>
      </c>
      <c r="AA131" s="38">
        <v>0</v>
      </c>
      <c r="AB131" s="28">
        <v>0</v>
      </c>
      <c r="AC131" s="28">
        <v>0</v>
      </c>
      <c r="AD131" s="28">
        <f t="shared" si="116"/>
        <v>1350</v>
      </c>
      <c r="AE131" s="28">
        <f t="shared" si="106"/>
        <v>9231</v>
      </c>
      <c r="AF131" s="34" t="s">
        <v>89</v>
      </c>
      <c r="AG131" s="47">
        <v>44205</v>
      </c>
      <c r="AH131" s="58"/>
      <c r="AI131" s="56"/>
      <c r="AJ131" s="56"/>
      <c r="AK131" s="56"/>
      <c r="AL131" s="59"/>
      <c r="AM131" s="56"/>
      <c r="AN131" s="56"/>
      <c r="AO131" s="56"/>
      <c r="AP131" s="57"/>
    </row>
    <row r="132" spans="1:42" s="42" customFormat="1" ht="30.6" customHeight="1">
      <c r="A132" s="13">
        <v>123</v>
      </c>
      <c r="B132" s="45" t="s">
        <v>423</v>
      </c>
      <c r="C132" s="23" t="s">
        <v>423</v>
      </c>
      <c r="D132" s="23" t="s">
        <v>424</v>
      </c>
      <c r="E132" s="23" t="s">
        <v>298</v>
      </c>
      <c r="F132" s="229">
        <v>1113960853</v>
      </c>
      <c r="G132" s="18">
        <v>11768</v>
      </c>
      <c r="H132" s="139" t="s">
        <v>425</v>
      </c>
      <c r="I132" s="28">
        <v>18000</v>
      </c>
      <c r="J132" s="28">
        <v>0</v>
      </c>
      <c r="K132" s="28">
        <v>0</v>
      </c>
      <c r="L132" s="28">
        <v>0</v>
      </c>
      <c r="M132" s="28">
        <f t="shared" si="112"/>
        <v>18000</v>
      </c>
      <c r="N132" s="17">
        <v>25</v>
      </c>
      <c r="O132" s="17">
        <v>0</v>
      </c>
      <c r="P132" s="28">
        <f t="shared" si="96"/>
        <v>14516</v>
      </c>
      <c r="Q132" s="28">
        <f t="shared" si="97"/>
        <v>0</v>
      </c>
      <c r="R132" s="28">
        <f t="shared" si="98"/>
        <v>0</v>
      </c>
      <c r="S132" s="28">
        <v>0</v>
      </c>
      <c r="T132" s="28">
        <v>0</v>
      </c>
      <c r="U132" s="28">
        <v>0</v>
      </c>
      <c r="V132" s="28">
        <f t="shared" si="113"/>
        <v>14516</v>
      </c>
      <c r="W132" s="28">
        <f t="shared" si="114"/>
        <v>14516</v>
      </c>
      <c r="X132" s="28">
        <f t="shared" si="115"/>
        <v>14516</v>
      </c>
      <c r="Y132" s="28">
        <f t="shared" si="93"/>
        <v>1742</v>
      </c>
      <c r="Z132" s="28">
        <f t="shared" si="99"/>
        <v>109</v>
      </c>
      <c r="AA132" s="38">
        <v>0</v>
      </c>
      <c r="AB132" s="28">
        <v>0</v>
      </c>
      <c r="AC132" s="28">
        <v>0</v>
      </c>
      <c r="AD132" s="28">
        <f t="shared" si="116"/>
        <v>1851</v>
      </c>
      <c r="AE132" s="28">
        <f t="shared" si="106"/>
        <v>12665</v>
      </c>
      <c r="AF132" s="34" t="s">
        <v>89</v>
      </c>
      <c r="AG132" s="47">
        <v>44204</v>
      </c>
      <c r="AH132" s="58"/>
      <c r="AI132" s="56"/>
      <c r="AJ132" s="56"/>
      <c r="AK132" s="56"/>
      <c r="AL132" s="59"/>
      <c r="AM132" s="56"/>
      <c r="AN132" s="56"/>
      <c r="AO132" s="56"/>
      <c r="AP132" s="57"/>
    </row>
    <row r="133" spans="1:42" s="42" customFormat="1" ht="30.6" customHeight="1">
      <c r="A133" s="153">
        <v>124</v>
      </c>
      <c r="B133" s="45" t="s">
        <v>423</v>
      </c>
      <c r="C133" s="23" t="s">
        <v>426</v>
      </c>
      <c r="D133" s="133" t="s">
        <v>427</v>
      </c>
      <c r="E133" s="23" t="s">
        <v>304</v>
      </c>
      <c r="F133" s="152">
        <v>1115397710</v>
      </c>
      <c r="G133" s="14">
        <v>11677</v>
      </c>
      <c r="H133" s="124" t="s">
        <v>428</v>
      </c>
      <c r="I133" s="194">
        <v>16400</v>
      </c>
      <c r="J133" s="28">
        <v>0</v>
      </c>
      <c r="K133" s="28">
        <v>0</v>
      </c>
      <c r="L133" s="28">
        <v>0</v>
      </c>
      <c r="M133" s="28">
        <f t="shared" si="112"/>
        <v>16400</v>
      </c>
      <c r="N133" s="17">
        <v>20</v>
      </c>
      <c r="O133" s="17">
        <v>0</v>
      </c>
      <c r="P133" s="28">
        <f t="shared" si="96"/>
        <v>10581</v>
      </c>
      <c r="Q133" s="28">
        <f t="shared" si="97"/>
        <v>0</v>
      </c>
      <c r="R133" s="28">
        <f t="shared" si="98"/>
        <v>0</v>
      </c>
      <c r="S133" s="28">
        <v>0</v>
      </c>
      <c r="T133" s="28">
        <v>0</v>
      </c>
      <c r="U133" s="28">
        <v>0</v>
      </c>
      <c r="V133" s="28">
        <f t="shared" si="113"/>
        <v>10581</v>
      </c>
      <c r="W133" s="28">
        <f t="shared" si="114"/>
        <v>10581</v>
      </c>
      <c r="X133" s="28">
        <f t="shared" si="115"/>
        <v>10581</v>
      </c>
      <c r="Y133" s="28">
        <f t="shared" si="93"/>
        <v>1270</v>
      </c>
      <c r="Z133" s="28">
        <f t="shared" si="99"/>
        <v>80</v>
      </c>
      <c r="AA133" s="38">
        <v>0</v>
      </c>
      <c r="AB133" s="28">
        <v>0</v>
      </c>
      <c r="AC133" s="28">
        <v>0</v>
      </c>
      <c r="AD133" s="28">
        <f t="shared" si="116"/>
        <v>1350</v>
      </c>
      <c r="AE133" s="28">
        <f t="shared" si="106"/>
        <v>9231</v>
      </c>
      <c r="AF133" s="34" t="s">
        <v>89</v>
      </c>
      <c r="AG133" s="47">
        <v>44204</v>
      </c>
      <c r="AH133" s="58"/>
      <c r="AI133" s="56"/>
      <c r="AJ133" s="56"/>
      <c r="AK133" s="56"/>
      <c r="AL133" s="59"/>
      <c r="AM133" s="56"/>
      <c r="AN133" s="56"/>
      <c r="AO133" s="56"/>
      <c r="AP133" s="57"/>
    </row>
    <row r="134" spans="1:42" s="42" customFormat="1" ht="30.6" customHeight="1">
      <c r="A134" s="153">
        <v>125</v>
      </c>
      <c r="B134" s="45" t="s">
        <v>423</v>
      </c>
      <c r="C134" s="23" t="s">
        <v>429</v>
      </c>
      <c r="D134" s="23" t="s">
        <v>430</v>
      </c>
      <c r="E134" s="23" t="s">
        <v>307</v>
      </c>
      <c r="F134" s="199">
        <v>1115737829</v>
      </c>
      <c r="G134" s="14">
        <v>11884</v>
      </c>
      <c r="H134" s="126" t="s">
        <v>431</v>
      </c>
      <c r="I134" s="28">
        <v>15492</v>
      </c>
      <c r="J134" s="28">
        <v>0</v>
      </c>
      <c r="K134" s="28">
        <v>0</v>
      </c>
      <c r="L134" s="28">
        <v>0</v>
      </c>
      <c r="M134" s="28">
        <f t="shared" si="112"/>
        <v>15492</v>
      </c>
      <c r="N134" s="17">
        <v>20</v>
      </c>
      <c r="O134" s="17">
        <v>0</v>
      </c>
      <c r="P134" s="28">
        <f t="shared" si="96"/>
        <v>9995</v>
      </c>
      <c r="Q134" s="28">
        <f t="shared" si="97"/>
        <v>0</v>
      </c>
      <c r="R134" s="28">
        <f t="shared" si="98"/>
        <v>0</v>
      </c>
      <c r="S134" s="28">
        <v>0</v>
      </c>
      <c r="T134" s="28">
        <v>0</v>
      </c>
      <c r="U134" s="28">
        <v>0</v>
      </c>
      <c r="V134" s="28">
        <f t="shared" si="113"/>
        <v>9995</v>
      </c>
      <c r="W134" s="28">
        <f t="shared" si="114"/>
        <v>9995</v>
      </c>
      <c r="X134" s="28">
        <f t="shared" si="115"/>
        <v>9995</v>
      </c>
      <c r="Y134" s="28">
        <f t="shared" si="93"/>
        <v>1199</v>
      </c>
      <c r="Z134" s="28">
        <f t="shared" si="99"/>
        <v>75</v>
      </c>
      <c r="AA134" s="38">
        <v>0</v>
      </c>
      <c r="AB134" s="28">
        <v>0</v>
      </c>
      <c r="AC134" s="28">
        <v>0</v>
      </c>
      <c r="AD134" s="28">
        <f t="shared" si="116"/>
        <v>1274</v>
      </c>
      <c r="AE134" s="28">
        <f t="shared" si="106"/>
        <v>8721</v>
      </c>
      <c r="AF134" s="34" t="s">
        <v>89</v>
      </c>
      <c r="AG134" s="47">
        <v>44204</v>
      </c>
      <c r="AH134" s="58"/>
      <c r="AI134" s="56"/>
      <c r="AJ134" s="56"/>
      <c r="AK134" s="56"/>
      <c r="AL134" s="59"/>
      <c r="AM134" s="56"/>
      <c r="AN134" s="56"/>
      <c r="AO134" s="56"/>
      <c r="AP134" s="57"/>
    </row>
    <row r="135" spans="1:42" s="42" customFormat="1" ht="30.6" customHeight="1">
      <c r="A135" s="13">
        <v>126</v>
      </c>
      <c r="B135" s="45" t="s">
        <v>423</v>
      </c>
      <c r="C135" s="23" t="s">
        <v>469</v>
      </c>
      <c r="D135" s="23" t="s">
        <v>891</v>
      </c>
      <c r="E135" s="23" t="s">
        <v>307</v>
      </c>
      <c r="F135" s="152">
        <v>1115770039</v>
      </c>
      <c r="G135" s="60">
        <v>11930</v>
      </c>
      <c r="H135" s="126" t="s">
        <v>892</v>
      </c>
      <c r="I135" s="28">
        <v>15492</v>
      </c>
      <c r="J135" s="28">
        <v>0</v>
      </c>
      <c r="K135" s="28">
        <v>0</v>
      </c>
      <c r="L135" s="28">
        <v>0</v>
      </c>
      <c r="M135" s="28">
        <f t="shared" si="112"/>
        <v>15492</v>
      </c>
      <c r="N135" s="17">
        <v>10</v>
      </c>
      <c r="O135" s="17">
        <v>0</v>
      </c>
      <c r="P135" s="28">
        <f t="shared" si="96"/>
        <v>4997</v>
      </c>
      <c r="Q135" s="28">
        <f t="shared" si="97"/>
        <v>0</v>
      </c>
      <c r="R135" s="28">
        <f t="shared" si="98"/>
        <v>0</v>
      </c>
      <c r="S135" s="28">
        <v>0</v>
      </c>
      <c r="T135" s="28">
        <v>0</v>
      </c>
      <c r="U135" s="28">
        <v>0</v>
      </c>
      <c r="V135" s="28">
        <f t="shared" si="113"/>
        <v>4997</v>
      </c>
      <c r="W135" s="28">
        <f t="shared" si="114"/>
        <v>4997</v>
      </c>
      <c r="X135" s="28">
        <f t="shared" si="115"/>
        <v>4997</v>
      </c>
      <c r="Y135" s="28">
        <f t="shared" si="93"/>
        <v>600</v>
      </c>
      <c r="Z135" s="28">
        <f t="shared" si="99"/>
        <v>38</v>
      </c>
      <c r="AA135" s="38">
        <v>0</v>
      </c>
      <c r="AB135" s="28">
        <v>0</v>
      </c>
      <c r="AC135" s="28">
        <v>0</v>
      </c>
      <c r="AD135" s="28">
        <f t="shared" si="116"/>
        <v>638</v>
      </c>
      <c r="AE135" s="28">
        <f t="shared" si="106"/>
        <v>4359</v>
      </c>
      <c r="AF135" s="34" t="s">
        <v>89</v>
      </c>
      <c r="AG135" s="47">
        <v>44217</v>
      </c>
      <c r="AH135" s="58"/>
      <c r="AI135" s="56"/>
      <c r="AJ135" s="56"/>
      <c r="AK135" s="56"/>
      <c r="AL135" s="59"/>
      <c r="AM135" s="56"/>
      <c r="AN135" s="56"/>
      <c r="AO135" s="56"/>
      <c r="AP135" s="57"/>
    </row>
    <row r="136" spans="1:42" s="42" customFormat="1" ht="30.6" customHeight="1">
      <c r="A136" s="153">
        <v>127</v>
      </c>
      <c r="B136" s="45" t="s">
        <v>432</v>
      </c>
      <c r="C136" s="23" t="s">
        <v>433</v>
      </c>
      <c r="D136" s="12" t="s">
        <v>434</v>
      </c>
      <c r="E136" s="12" t="s">
        <v>298</v>
      </c>
      <c r="F136" s="17" t="s">
        <v>36</v>
      </c>
      <c r="G136" s="17">
        <v>11660</v>
      </c>
      <c r="H136" s="126" t="s">
        <v>435</v>
      </c>
      <c r="I136" s="28">
        <v>30000</v>
      </c>
      <c r="J136" s="28">
        <v>0</v>
      </c>
      <c r="K136" s="28">
        <v>0</v>
      </c>
      <c r="L136" s="28">
        <v>0</v>
      </c>
      <c r="M136" s="28">
        <f t="shared" si="112"/>
        <v>30000</v>
      </c>
      <c r="N136" s="17">
        <v>31</v>
      </c>
      <c r="O136" s="17">
        <v>0</v>
      </c>
      <c r="P136" s="28">
        <f t="shared" si="96"/>
        <v>30000</v>
      </c>
      <c r="Q136" s="28">
        <f t="shared" si="97"/>
        <v>0</v>
      </c>
      <c r="R136" s="28">
        <f t="shared" si="98"/>
        <v>0</v>
      </c>
      <c r="S136" s="28">
        <v>0</v>
      </c>
      <c r="T136" s="28">
        <v>0</v>
      </c>
      <c r="U136" s="28">
        <v>0</v>
      </c>
      <c r="V136" s="28">
        <f t="shared" si="113"/>
        <v>30000</v>
      </c>
      <c r="W136" s="28">
        <f t="shared" si="114"/>
        <v>15000</v>
      </c>
      <c r="X136" s="28">
        <v>0</v>
      </c>
      <c r="Y136" s="28">
        <f t="shared" si="93"/>
        <v>1800</v>
      </c>
      <c r="Z136" s="28">
        <f t="shared" si="99"/>
        <v>0</v>
      </c>
      <c r="AA136" s="38">
        <v>0</v>
      </c>
      <c r="AB136" s="28">
        <v>0</v>
      </c>
      <c r="AC136" s="28">
        <v>0</v>
      </c>
      <c r="AD136" s="28">
        <f t="shared" si="116"/>
        <v>1800</v>
      </c>
      <c r="AE136" s="28">
        <f t="shared" si="106"/>
        <v>28200</v>
      </c>
      <c r="AF136" s="34" t="s">
        <v>89</v>
      </c>
      <c r="AG136" s="47"/>
      <c r="AH136" s="56"/>
      <c r="AI136" s="57"/>
    </row>
    <row r="137" spans="1:42" s="141" customFormat="1" ht="30.6" customHeight="1">
      <c r="A137" s="153">
        <v>128</v>
      </c>
      <c r="B137" s="187" t="s">
        <v>432</v>
      </c>
      <c r="C137" s="200" t="s">
        <v>436</v>
      </c>
      <c r="D137" s="200" t="s">
        <v>437</v>
      </c>
      <c r="E137" s="200" t="s">
        <v>304</v>
      </c>
      <c r="F137" s="205">
        <v>1113404071</v>
      </c>
      <c r="G137" s="175">
        <v>1261</v>
      </c>
      <c r="H137" s="219" t="s">
        <v>438</v>
      </c>
      <c r="I137" s="188">
        <v>18000</v>
      </c>
      <c r="J137" s="188">
        <v>0</v>
      </c>
      <c r="K137" s="188">
        <v>0</v>
      </c>
      <c r="L137" s="188">
        <v>0</v>
      </c>
      <c r="M137" s="188">
        <f t="shared" si="112"/>
        <v>18000</v>
      </c>
      <c r="N137" s="189">
        <v>0</v>
      </c>
      <c r="O137" s="189">
        <v>0</v>
      </c>
      <c r="P137" s="188">
        <f t="shared" si="96"/>
        <v>0</v>
      </c>
      <c r="Q137" s="188">
        <f t="shared" si="97"/>
        <v>0</v>
      </c>
      <c r="R137" s="188">
        <f t="shared" si="98"/>
        <v>0</v>
      </c>
      <c r="S137" s="188">
        <v>0</v>
      </c>
      <c r="T137" s="188">
        <v>0</v>
      </c>
      <c r="U137" s="188">
        <v>0</v>
      </c>
      <c r="V137" s="188">
        <f t="shared" si="113"/>
        <v>0</v>
      </c>
      <c r="W137" s="188">
        <f t="shared" si="114"/>
        <v>0</v>
      </c>
      <c r="X137" s="188">
        <f t="shared" ref="X137:X146" si="117">V137</f>
        <v>0</v>
      </c>
      <c r="Y137" s="188">
        <f t="shared" si="93"/>
        <v>0</v>
      </c>
      <c r="Z137" s="188">
        <f t="shared" si="99"/>
        <v>0</v>
      </c>
      <c r="AA137" s="190">
        <v>0</v>
      </c>
      <c r="AB137" s="188">
        <v>0</v>
      </c>
      <c r="AC137" s="188">
        <v>0</v>
      </c>
      <c r="AD137" s="188">
        <f t="shared" si="116"/>
        <v>0</v>
      </c>
      <c r="AE137" s="188">
        <f t="shared" si="106"/>
        <v>0</v>
      </c>
      <c r="AF137" s="176"/>
      <c r="AG137" s="191"/>
      <c r="AI137" s="192"/>
      <c r="AJ137" s="192"/>
      <c r="AK137" s="192"/>
      <c r="AL137" s="192"/>
      <c r="AM137" s="192"/>
      <c r="AN137" s="192"/>
      <c r="AO137" s="192"/>
      <c r="AP137" s="193"/>
    </row>
    <row r="138" spans="1:42" s="42" customFormat="1" ht="30.6" customHeight="1">
      <c r="A138" s="13">
        <v>129</v>
      </c>
      <c r="B138" s="45" t="s">
        <v>432</v>
      </c>
      <c r="C138" s="120" t="s">
        <v>439</v>
      </c>
      <c r="D138" s="23" t="s">
        <v>440</v>
      </c>
      <c r="E138" s="12" t="s">
        <v>304</v>
      </c>
      <c r="F138" s="115">
        <v>1113636118</v>
      </c>
      <c r="G138" s="14">
        <v>1328</v>
      </c>
      <c r="H138" s="139" t="s">
        <v>441</v>
      </c>
      <c r="I138" s="28">
        <v>16400</v>
      </c>
      <c r="J138" s="28">
        <v>0</v>
      </c>
      <c r="K138" s="28">
        <v>0</v>
      </c>
      <c r="L138" s="28">
        <v>0</v>
      </c>
      <c r="M138" s="28">
        <f t="shared" si="112"/>
        <v>16400</v>
      </c>
      <c r="N138" s="17">
        <v>31</v>
      </c>
      <c r="O138" s="17">
        <v>0</v>
      </c>
      <c r="P138" s="28">
        <f t="shared" si="96"/>
        <v>16400</v>
      </c>
      <c r="Q138" s="28">
        <f t="shared" si="97"/>
        <v>0</v>
      </c>
      <c r="R138" s="28">
        <f t="shared" si="98"/>
        <v>0</v>
      </c>
      <c r="S138" s="28">
        <v>0</v>
      </c>
      <c r="T138" s="28">
        <v>0</v>
      </c>
      <c r="U138" s="28">
        <v>0</v>
      </c>
      <c r="V138" s="28">
        <f t="shared" si="113"/>
        <v>16400</v>
      </c>
      <c r="W138" s="28">
        <f t="shared" si="114"/>
        <v>15000</v>
      </c>
      <c r="X138" s="28">
        <f t="shared" si="117"/>
        <v>16400</v>
      </c>
      <c r="Y138" s="28">
        <f t="shared" si="93"/>
        <v>1800</v>
      </c>
      <c r="Z138" s="28">
        <f t="shared" si="99"/>
        <v>123</v>
      </c>
      <c r="AA138" s="38">
        <v>0</v>
      </c>
      <c r="AB138" s="28">
        <v>0</v>
      </c>
      <c r="AC138" s="28">
        <v>0</v>
      </c>
      <c r="AD138" s="28">
        <f t="shared" si="116"/>
        <v>1923</v>
      </c>
      <c r="AE138" s="28">
        <f t="shared" si="106"/>
        <v>14477</v>
      </c>
      <c r="AF138" s="34" t="s">
        <v>89</v>
      </c>
      <c r="AG138" s="47">
        <v>44210</v>
      </c>
      <c r="AH138" s="40"/>
      <c r="AI138" s="56"/>
      <c r="AJ138" s="56"/>
      <c r="AK138" s="56"/>
      <c r="AL138" s="64"/>
      <c r="AM138" s="56"/>
      <c r="AN138" s="56"/>
      <c r="AO138" s="56"/>
      <c r="AP138" s="57"/>
    </row>
    <row r="139" spans="1:42" s="42" customFormat="1" ht="30.6" customHeight="1">
      <c r="A139" s="153">
        <v>130</v>
      </c>
      <c r="B139" s="45" t="s">
        <v>432</v>
      </c>
      <c r="C139" s="23" t="s">
        <v>442</v>
      </c>
      <c r="D139" s="12" t="s">
        <v>443</v>
      </c>
      <c r="E139" s="12" t="s">
        <v>304</v>
      </c>
      <c r="F139" s="14">
        <v>1112203856</v>
      </c>
      <c r="G139" s="14">
        <v>1345</v>
      </c>
      <c r="H139" s="139" t="s">
        <v>444</v>
      </c>
      <c r="I139" s="28">
        <v>16400</v>
      </c>
      <c r="J139" s="28">
        <v>0</v>
      </c>
      <c r="K139" s="28">
        <v>0</v>
      </c>
      <c r="L139" s="28">
        <v>0</v>
      </c>
      <c r="M139" s="28">
        <f t="shared" si="112"/>
        <v>16400</v>
      </c>
      <c r="N139" s="17">
        <v>0</v>
      </c>
      <c r="O139" s="17">
        <v>0</v>
      </c>
      <c r="P139" s="28">
        <f t="shared" si="96"/>
        <v>0</v>
      </c>
      <c r="Q139" s="28">
        <f t="shared" si="97"/>
        <v>0</v>
      </c>
      <c r="R139" s="28">
        <f t="shared" si="98"/>
        <v>0</v>
      </c>
      <c r="S139" s="28">
        <v>0</v>
      </c>
      <c r="T139" s="28">
        <v>0</v>
      </c>
      <c r="U139" s="28">
        <v>0</v>
      </c>
      <c r="V139" s="28">
        <f t="shared" si="113"/>
        <v>0</v>
      </c>
      <c r="W139" s="28">
        <f t="shared" si="114"/>
        <v>0</v>
      </c>
      <c r="X139" s="28">
        <f t="shared" si="117"/>
        <v>0</v>
      </c>
      <c r="Y139" s="28">
        <f t="shared" si="93"/>
        <v>0</v>
      </c>
      <c r="Z139" s="28">
        <f t="shared" si="99"/>
        <v>0</v>
      </c>
      <c r="AA139" s="38">
        <v>0</v>
      </c>
      <c r="AB139" s="28">
        <v>0</v>
      </c>
      <c r="AC139" s="28">
        <v>0</v>
      </c>
      <c r="AD139" s="28">
        <f t="shared" si="116"/>
        <v>0</v>
      </c>
      <c r="AE139" s="28">
        <f t="shared" si="106"/>
        <v>0</v>
      </c>
      <c r="AF139" s="34"/>
      <c r="AG139" s="47"/>
      <c r="AI139" s="56"/>
      <c r="AJ139" s="56"/>
      <c r="AK139" s="56"/>
      <c r="AL139" s="59"/>
      <c r="AM139" s="56"/>
      <c r="AN139" s="56"/>
      <c r="AO139" s="56"/>
      <c r="AP139" s="57"/>
    </row>
    <row r="140" spans="1:42" s="42" customFormat="1" ht="30.6" customHeight="1">
      <c r="A140" s="153">
        <v>131</v>
      </c>
      <c r="B140" s="45" t="s">
        <v>432</v>
      </c>
      <c r="C140" s="23" t="s">
        <v>445</v>
      </c>
      <c r="D140" s="130" t="s">
        <v>281</v>
      </c>
      <c r="E140" s="12" t="s">
        <v>304</v>
      </c>
      <c r="F140" s="16">
        <v>1115213620</v>
      </c>
      <c r="G140" s="17">
        <v>11596</v>
      </c>
      <c r="H140" s="114">
        <v>101223630484</v>
      </c>
      <c r="I140" s="194">
        <v>16400</v>
      </c>
      <c r="J140" s="28">
        <v>0</v>
      </c>
      <c r="K140" s="28">
        <v>0</v>
      </c>
      <c r="L140" s="28">
        <v>0</v>
      </c>
      <c r="M140" s="28">
        <f t="shared" si="112"/>
        <v>16400</v>
      </c>
      <c r="N140" s="17">
        <v>8</v>
      </c>
      <c r="O140" s="17">
        <v>0</v>
      </c>
      <c r="P140" s="28">
        <f t="shared" si="96"/>
        <v>4232</v>
      </c>
      <c r="Q140" s="28">
        <f t="shared" si="97"/>
        <v>0</v>
      </c>
      <c r="R140" s="28">
        <f t="shared" si="98"/>
        <v>0</v>
      </c>
      <c r="S140" s="28">
        <v>0</v>
      </c>
      <c r="T140" s="28">
        <v>0</v>
      </c>
      <c r="U140" s="28">
        <v>0</v>
      </c>
      <c r="V140" s="28">
        <f t="shared" si="113"/>
        <v>4232</v>
      </c>
      <c r="W140" s="28">
        <f t="shared" si="114"/>
        <v>4232</v>
      </c>
      <c r="X140" s="28">
        <f t="shared" si="117"/>
        <v>4232</v>
      </c>
      <c r="Y140" s="28">
        <f t="shared" si="93"/>
        <v>508</v>
      </c>
      <c r="Z140" s="28">
        <f t="shared" si="99"/>
        <v>32</v>
      </c>
      <c r="AA140" s="38">
        <v>0</v>
      </c>
      <c r="AB140" s="28">
        <v>0</v>
      </c>
      <c r="AC140" s="28">
        <v>0</v>
      </c>
      <c r="AD140" s="28">
        <f>+Y140+Z140+AA140+AB140+AC140</f>
        <v>540</v>
      </c>
      <c r="AE140" s="28">
        <f>V140-AD140</f>
        <v>3692</v>
      </c>
      <c r="AF140" s="34" t="s">
        <v>89</v>
      </c>
      <c r="AG140" s="47">
        <v>44212</v>
      </c>
      <c r="AI140" s="56"/>
      <c r="AJ140" s="56"/>
      <c r="AK140" s="56"/>
      <c r="AL140" s="57"/>
    </row>
    <row r="141" spans="1:42" s="42" customFormat="1" ht="30.6" customHeight="1">
      <c r="A141" s="13">
        <v>132</v>
      </c>
      <c r="B141" s="45" t="s">
        <v>432</v>
      </c>
      <c r="C141" s="23" t="s">
        <v>446</v>
      </c>
      <c r="D141" s="23" t="s">
        <v>433</v>
      </c>
      <c r="E141" s="12" t="s">
        <v>307</v>
      </c>
      <c r="F141" s="16">
        <v>1115291004</v>
      </c>
      <c r="G141" s="14">
        <v>11635</v>
      </c>
      <c r="H141" s="114" t="s">
        <v>447</v>
      </c>
      <c r="I141" s="28">
        <v>18000</v>
      </c>
      <c r="J141" s="28">
        <v>0</v>
      </c>
      <c r="K141" s="28">
        <v>0</v>
      </c>
      <c r="L141" s="28">
        <v>0</v>
      </c>
      <c r="M141" s="28">
        <f t="shared" si="112"/>
        <v>18000</v>
      </c>
      <c r="N141" s="17">
        <v>31</v>
      </c>
      <c r="O141" s="17">
        <v>0</v>
      </c>
      <c r="P141" s="28">
        <f t="shared" si="96"/>
        <v>18000</v>
      </c>
      <c r="Q141" s="28">
        <f t="shared" si="97"/>
        <v>0</v>
      </c>
      <c r="R141" s="28">
        <f t="shared" si="98"/>
        <v>0</v>
      </c>
      <c r="S141" s="28">
        <v>0</v>
      </c>
      <c r="T141" s="28">
        <v>0</v>
      </c>
      <c r="U141" s="28">
        <v>0</v>
      </c>
      <c r="V141" s="28">
        <f t="shared" si="113"/>
        <v>18000</v>
      </c>
      <c r="W141" s="28">
        <f t="shared" si="114"/>
        <v>15000</v>
      </c>
      <c r="X141" s="28">
        <f t="shared" si="117"/>
        <v>18000</v>
      </c>
      <c r="Y141" s="28">
        <f t="shared" si="93"/>
        <v>1800</v>
      </c>
      <c r="Z141" s="28">
        <f t="shared" si="99"/>
        <v>135</v>
      </c>
      <c r="AA141" s="38">
        <v>0</v>
      </c>
      <c r="AB141" s="28">
        <v>0</v>
      </c>
      <c r="AC141" s="28">
        <v>0</v>
      </c>
      <c r="AD141" s="28">
        <f t="shared" ref="AD141:AD146" si="118">+Y141+Z141+AA141+AB141+AC141</f>
        <v>1935</v>
      </c>
      <c r="AE141" s="28">
        <f t="shared" ref="AE141:AE146" si="119">V141-AD141</f>
        <v>16065</v>
      </c>
      <c r="AF141" s="34" t="s">
        <v>89</v>
      </c>
      <c r="AG141" s="47">
        <v>44210</v>
      </c>
      <c r="AI141" s="56"/>
      <c r="AJ141" s="56"/>
      <c r="AK141" s="56"/>
      <c r="AL141" s="57"/>
    </row>
    <row r="142" spans="1:42" s="42" customFormat="1" ht="30.6" customHeight="1">
      <c r="A142" s="153">
        <v>133</v>
      </c>
      <c r="B142" s="45" t="s">
        <v>432</v>
      </c>
      <c r="C142" s="23" t="s">
        <v>448</v>
      </c>
      <c r="D142" s="61" t="s">
        <v>449</v>
      </c>
      <c r="E142" s="12" t="s">
        <v>304</v>
      </c>
      <c r="F142" s="62">
        <v>1115153456</v>
      </c>
      <c r="G142" s="14">
        <v>11717</v>
      </c>
      <c r="H142" s="80" t="s">
        <v>450</v>
      </c>
      <c r="I142" s="194">
        <v>16400</v>
      </c>
      <c r="J142" s="28">
        <v>0</v>
      </c>
      <c r="K142" s="28">
        <v>0</v>
      </c>
      <c r="L142" s="28">
        <v>0</v>
      </c>
      <c r="M142" s="28">
        <f t="shared" si="112"/>
        <v>16400</v>
      </c>
      <c r="N142" s="17">
        <v>0</v>
      </c>
      <c r="O142" s="17">
        <v>0</v>
      </c>
      <c r="P142" s="28">
        <f t="shared" si="96"/>
        <v>0</v>
      </c>
      <c r="Q142" s="28">
        <f t="shared" si="97"/>
        <v>0</v>
      </c>
      <c r="R142" s="28">
        <f t="shared" si="98"/>
        <v>0</v>
      </c>
      <c r="S142" s="28">
        <v>0</v>
      </c>
      <c r="T142" s="28">
        <v>0</v>
      </c>
      <c r="U142" s="28">
        <v>0</v>
      </c>
      <c r="V142" s="28">
        <f t="shared" si="113"/>
        <v>0</v>
      </c>
      <c r="W142" s="28">
        <f t="shared" si="114"/>
        <v>0</v>
      </c>
      <c r="X142" s="28">
        <f t="shared" si="117"/>
        <v>0</v>
      </c>
      <c r="Y142" s="28">
        <f t="shared" si="93"/>
        <v>0</v>
      </c>
      <c r="Z142" s="28">
        <f t="shared" si="99"/>
        <v>0</v>
      </c>
      <c r="AA142" s="38">
        <v>0</v>
      </c>
      <c r="AB142" s="28">
        <v>0</v>
      </c>
      <c r="AC142" s="28">
        <v>0</v>
      </c>
      <c r="AD142" s="28">
        <f t="shared" si="118"/>
        <v>0</v>
      </c>
      <c r="AE142" s="28">
        <f t="shared" si="119"/>
        <v>0</v>
      </c>
      <c r="AF142" s="34"/>
      <c r="AG142" s="47"/>
      <c r="AI142" s="56"/>
      <c r="AJ142" s="56"/>
      <c r="AK142" s="56"/>
      <c r="AL142" s="57"/>
    </row>
    <row r="143" spans="1:42" s="42" customFormat="1" ht="30.6" customHeight="1">
      <c r="A143" s="153">
        <v>134</v>
      </c>
      <c r="B143" s="45" t="s">
        <v>432</v>
      </c>
      <c r="C143" s="12" t="s">
        <v>451</v>
      </c>
      <c r="D143" s="12" t="s">
        <v>452</v>
      </c>
      <c r="E143" s="12" t="s">
        <v>304</v>
      </c>
      <c r="F143" s="16">
        <v>1013763164</v>
      </c>
      <c r="G143" s="180">
        <v>11907</v>
      </c>
      <c r="H143" s="80" t="s">
        <v>453</v>
      </c>
      <c r="I143" s="28">
        <v>20000</v>
      </c>
      <c r="J143" s="28">
        <v>0</v>
      </c>
      <c r="K143" s="28">
        <v>0</v>
      </c>
      <c r="L143" s="28">
        <v>0</v>
      </c>
      <c r="M143" s="28">
        <f>I143+J143+K143+L143</f>
        <v>20000</v>
      </c>
      <c r="N143" s="17">
        <v>0</v>
      </c>
      <c r="O143" s="17">
        <v>0</v>
      </c>
      <c r="P143" s="28">
        <f t="shared" si="96"/>
        <v>0</v>
      </c>
      <c r="Q143" s="28">
        <f t="shared" si="97"/>
        <v>0</v>
      </c>
      <c r="R143" s="28">
        <f t="shared" si="98"/>
        <v>0</v>
      </c>
      <c r="S143" s="28">
        <v>0</v>
      </c>
      <c r="T143" s="28">
        <v>0</v>
      </c>
      <c r="U143" s="28">
        <v>0</v>
      </c>
      <c r="V143" s="28">
        <f>P143+Q143+R143+S143+T143+U143</f>
        <v>0</v>
      </c>
      <c r="W143" s="28">
        <f>IF(P143&gt;15000,15000,P143)</f>
        <v>0</v>
      </c>
      <c r="X143" s="28">
        <f>V143</f>
        <v>0</v>
      </c>
      <c r="Y143" s="28">
        <f>ROUND(W143*12%,0)</f>
        <v>0</v>
      </c>
      <c r="Z143" s="28">
        <f>CEILING(X143*0.75%,1)</f>
        <v>0</v>
      </c>
      <c r="AA143" s="38">
        <v>0</v>
      </c>
      <c r="AB143" s="28">
        <v>0</v>
      </c>
      <c r="AC143" s="28">
        <v>0</v>
      </c>
      <c r="AD143" s="28">
        <f>+Y143+Z143+AA143+AB143+AC143</f>
        <v>0</v>
      </c>
      <c r="AE143" s="28">
        <f>V143-AD143</f>
        <v>0</v>
      </c>
      <c r="AF143" s="34"/>
      <c r="AG143" s="47"/>
      <c r="AH143" s="56"/>
      <c r="AI143" s="56"/>
      <c r="AJ143" s="56"/>
      <c r="AK143" s="56"/>
      <c r="AL143" s="56"/>
      <c r="AM143" s="56"/>
      <c r="AN143" s="56"/>
      <c r="AO143" s="56"/>
      <c r="AP143" s="57"/>
    </row>
    <row r="144" spans="1:42" s="42" customFormat="1" ht="30.6" customHeight="1">
      <c r="A144" s="13">
        <v>135</v>
      </c>
      <c r="B144" s="45" t="s">
        <v>432</v>
      </c>
      <c r="C144" s="23" t="s">
        <v>200</v>
      </c>
      <c r="D144" s="23" t="s">
        <v>454</v>
      </c>
      <c r="E144" s="12" t="s">
        <v>304</v>
      </c>
      <c r="F144" s="62">
        <v>1115521949</v>
      </c>
      <c r="G144" s="14">
        <v>11770</v>
      </c>
      <c r="H144" s="114" t="s">
        <v>455</v>
      </c>
      <c r="I144" s="194">
        <v>16400</v>
      </c>
      <c r="J144" s="28">
        <v>0</v>
      </c>
      <c r="K144" s="28">
        <v>0</v>
      </c>
      <c r="L144" s="28">
        <v>0</v>
      </c>
      <c r="M144" s="28">
        <f t="shared" si="112"/>
        <v>16400</v>
      </c>
      <c r="N144" s="17">
        <v>23</v>
      </c>
      <c r="O144" s="17">
        <v>0</v>
      </c>
      <c r="P144" s="28">
        <f t="shared" si="96"/>
        <v>12168</v>
      </c>
      <c r="Q144" s="28">
        <f t="shared" si="97"/>
        <v>0</v>
      </c>
      <c r="R144" s="28">
        <f t="shared" si="98"/>
        <v>0</v>
      </c>
      <c r="S144" s="28">
        <v>0</v>
      </c>
      <c r="T144" s="28">
        <v>0</v>
      </c>
      <c r="U144" s="28">
        <v>0</v>
      </c>
      <c r="V144" s="28">
        <f t="shared" si="113"/>
        <v>12168</v>
      </c>
      <c r="W144" s="28">
        <f t="shared" si="114"/>
        <v>12168</v>
      </c>
      <c r="X144" s="28">
        <f t="shared" si="117"/>
        <v>12168</v>
      </c>
      <c r="Y144" s="28">
        <f t="shared" si="93"/>
        <v>1460</v>
      </c>
      <c r="Z144" s="28">
        <f t="shared" si="99"/>
        <v>92</v>
      </c>
      <c r="AA144" s="38">
        <v>0</v>
      </c>
      <c r="AB144" s="28">
        <v>0</v>
      </c>
      <c r="AC144" s="28">
        <v>0</v>
      </c>
      <c r="AD144" s="28">
        <f t="shared" si="118"/>
        <v>1552</v>
      </c>
      <c r="AE144" s="28">
        <f t="shared" si="119"/>
        <v>10616</v>
      </c>
      <c r="AF144" s="34" t="s">
        <v>89</v>
      </c>
      <c r="AG144" s="47">
        <v>44210</v>
      </c>
      <c r="AI144" s="56"/>
      <c r="AJ144" s="56"/>
      <c r="AK144" s="56"/>
      <c r="AL144" s="57"/>
    </row>
    <row r="145" spans="1:42" s="42" customFormat="1" ht="30.6" customHeight="1">
      <c r="A145" s="153">
        <v>136</v>
      </c>
      <c r="B145" s="45" t="s">
        <v>432</v>
      </c>
      <c r="C145" s="23" t="s">
        <v>456</v>
      </c>
      <c r="D145" s="92" t="s">
        <v>457</v>
      </c>
      <c r="E145" s="12" t="s">
        <v>304</v>
      </c>
      <c r="F145" s="195">
        <v>1114887030</v>
      </c>
      <c r="G145" s="62">
        <v>11880</v>
      </c>
      <c r="H145" s="126" t="s">
        <v>458</v>
      </c>
      <c r="I145" s="194">
        <v>16400</v>
      </c>
      <c r="J145" s="28">
        <v>0</v>
      </c>
      <c r="K145" s="28">
        <v>0</v>
      </c>
      <c r="L145" s="28">
        <v>0</v>
      </c>
      <c r="M145" s="28">
        <f t="shared" si="112"/>
        <v>16400</v>
      </c>
      <c r="N145" s="17">
        <v>22</v>
      </c>
      <c r="O145" s="17">
        <v>0</v>
      </c>
      <c r="P145" s="28">
        <f t="shared" si="96"/>
        <v>11639</v>
      </c>
      <c r="Q145" s="28">
        <f t="shared" si="97"/>
        <v>0</v>
      </c>
      <c r="R145" s="28">
        <f t="shared" si="98"/>
        <v>0</v>
      </c>
      <c r="S145" s="28">
        <v>0</v>
      </c>
      <c r="T145" s="28">
        <v>0</v>
      </c>
      <c r="U145" s="28">
        <v>0</v>
      </c>
      <c r="V145" s="28">
        <f t="shared" si="113"/>
        <v>11639</v>
      </c>
      <c r="W145" s="28">
        <f t="shared" si="114"/>
        <v>11639</v>
      </c>
      <c r="X145" s="28">
        <f t="shared" si="117"/>
        <v>11639</v>
      </c>
      <c r="Y145" s="28">
        <f t="shared" si="93"/>
        <v>1397</v>
      </c>
      <c r="Z145" s="28">
        <f t="shared" si="99"/>
        <v>88</v>
      </c>
      <c r="AA145" s="38">
        <v>0</v>
      </c>
      <c r="AB145" s="28">
        <v>0</v>
      </c>
      <c r="AC145" s="28">
        <v>0</v>
      </c>
      <c r="AD145" s="28">
        <f t="shared" si="118"/>
        <v>1485</v>
      </c>
      <c r="AE145" s="28">
        <f t="shared" si="119"/>
        <v>10154</v>
      </c>
      <c r="AF145" s="34" t="s">
        <v>89</v>
      </c>
      <c r="AG145" s="47">
        <v>44210</v>
      </c>
      <c r="AI145" s="56"/>
      <c r="AJ145" s="56"/>
      <c r="AK145" s="56"/>
      <c r="AL145" s="57"/>
    </row>
    <row r="146" spans="1:42" s="42" customFormat="1" ht="30.6" customHeight="1">
      <c r="A146" s="153">
        <v>137</v>
      </c>
      <c r="B146" s="45" t="s">
        <v>432</v>
      </c>
      <c r="C146" s="23" t="s">
        <v>459</v>
      </c>
      <c r="D146" s="23" t="s">
        <v>460</v>
      </c>
      <c r="E146" s="12" t="s">
        <v>307</v>
      </c>
      <c r="F146" s="196" t="s">
        <v>461</v>
      </c>
      <c r="G146" s="62">
        <v>11904</v>
      </c>
      <c r="H146" s="126" t="s">
        <v>462</v>
      </c>
      <c r="I146" s="28">
        <v>15492</v>
      </c>
      <c r="J146" s="28">
        <v>0</v>
      </c>
      <c r="K146" s="28">
        <v>0</v>
      </c>
      <c r="L146" s="28">
        <v>0</v>
      </c>
      <c r="M146" s="28">
        <f t="shared" si="112"/>
        <v>15492</v>
      </c>
      <c r="N146" s="17">
        <v>11</v>
      </c>
      <c r="O146" s="17">
        <v>0</v>
      </c>
      <c r="P146" s="28">
        <f t="shared" si="96"/>
        <v>5497</v>
      </c>
      <c r="Q146" s="28">
        <f t="shared" si="97"/>
        <v>0</v>
      </c>
      <c r="R146" s="28">
        <f t="shared" si="98"/>
        <v>0</v>
      </c>
      <c r="S146" s="28">
        <v>0</v>
      </c>
      <c r="T146" s="28">
        <v>0</v>
      </c>
      <c r="U146" s="28">
        <v>0</v>
      </c>
      <c r="V146" s="28">
        <f t="shared" si="113"/>
        <v>5497</v>
      </c>
      <c r="W146" s="28">
        <f t="shared" si="114"/>
        <v>5497</v>
      </c>
      <c r="X146" s="28">
        <f t="shared" si="117"/>
        <v>5497</v>
      </c>
      <c r="Y146" s="28">
        <f t="shared" si="93"/>
        <v>660</v>
      </c>
      <c r="Z146" s="28">
        <f t="shared" si="99"/>
        <v>42</v>
      </c>
      <c r="AA146" s="38">
        <v>0</v>
      </c>
      <c r="AB146" s="28">
        <v>0</v>
      </c>
      <c r="AC146" s="28">
        <v>0</v>
      </c>
      <c r="AD146" s="28">
        <f t="shared" si="118"/>
        <v>702</v>
      </c>
      <c r="AE146" s="28">
        <f t="shared" si="119"/>
        <v>4795</v>
      </c>
      <c r="AF146" s="34" t="s">
        <v>89</v>
      </c>
      <c r="AG146" s="47">
        <v>44210</v>
      </c>
      <c r="AI146" s="56"/>
      <c r="AJ146" s="56"/>
      <c r="AK146" s="56"/>
      <c r="AL146" s="57"/>
    </row>
    <row r="147" spans="1:42" s="42" customFormat="1" ht="30.6" customHeight="1">
      <c r="A147" s="13">
        <v>138</v>
      </c>
      <c r="B147" s="45" t="s">
        <v>432</v>
      </c>
      <c r="C147" s="120" t="s">
        <v>463</v>
      </c>
      <c r="D147" s="12" t="s">
        <v>464</v>
      </c>
      <c r="E147" s="12" t="s">
        <v>298</v>
      </c>
      <c r="F147" s="115">
        <v>1114138697</v>
      </c>
      <c r="G147" s="14">
        <v>1396</v>
      </c>
      <c r="H147" s="139" t="s">
        <v>465</v>
      </c>
      <c r="I147" s="28">
        <v>18000</v>
      </c>
      <c r="J147" s="28">
        <v>0</v>
      </c>
      <c r="K147" s="28">
        <v>0</v>
      </c>
      <c r="L147" s="28">
        <v>0</v>
      </c>
      <c r="M147" s="28">
        <f>I147+J147+K147+L147</f>
        <v>18000</v>
      </c>
      <c r="N147" s="17">
        <v>31</v>
      </c>
      <c r="O147" s="17">
        <v>0</v>
      </c>
      <c r="P147" s="28">
        <f t="shared" si="96"/>
        <v>18000</v>
      </c>
      <c r="Q147" s="28">
        <f t="shared" si="97"/>
        <v>0</v>
      </c>
      <c r="R147" s="28">
        <f t="shared" si="98"/>
        <v>0</v>
      </c>
      <c r="S147" s="28">
        <v>0</v>
      </c>
      <c r="T147" s="28">
        <v>0</v>
      </c>
      <c r="U147" s="28">
        <v>0</v>
      </c>
      <c r="V147" s="28">
        <f>P147+Q147+R147+S147+T147+U147</f>
        <v>18000</v>
      </c>
      <c r="W147" s="28">
        <f>IF(P147&gt;15000,15000,P147)</f>
        <v>15000</v>
      </c>
      <c r="X147" s="28">
        <f>V147</f>
        <v>18000</v>
      </c>
      <c r="Y147" s="28">
        <f t="shared" si="93"/>
        <v>1800</v>
      </c>
      <c r="Z147" s="28">
        <f>CEILING(X147*0.75%,1)</f>
        <v>135</v>
      </c>
      <c r="AA147" s="38">
        <v>0</v>
      </c>
      <c r="AB147" s="28">
        <v>0</v>
      </c>
      <c r="AC147" s="28">
        <v>0</v>
      </c>
      <c r="AD147" s="28">
        <f>+Y147+Z147+AA147+AB147+AC147</f>
        <v>1935</v>
      </c>
      <c r="AE147" s="28">
        <f>V147-AD147</f>
        <v>16065</v>
      </c>
      <c r="AF147" s="34" t="s">
        <v>89</v>
      </c>
      <c r="AG147" s="47"/>
      <c r="AH147" s="56"/>
      <c r="AI147" s="56"/>
      <c r="AJ147" s="56"/>
      <c r="AK147" s="56"/>
      <c r="AL147" s="56"/>
      <c r="AM147" s="56"/>
      <c r="AN147" s="56"/>
      <c r="AO147" s="56"/>
      <c r="AP147" s="57"/>
    </row>
    <row r="148" spans="1:42" s="42" customFormat="1" ht="30.6" customHeight="1">
      <c r="A148" s="153">
        <v>139</v>
      </c>
      <c r="B148" s="45" t="s">
        <v>432</v>
      </c>
      <c r="C148" s="23" t="s">
        <v>466</v>
      </c>
      <c r="D148" s="23" t="s">
        <v>467</v>
      </c>
      <c r="E148" s="12" t="s">
        <v>307</v>
      </c>
      <c r="F148" s="83">
        <v>1115302458</v>
      </c>
      <c r="G148" s="83">
        <v>11642</v>
      </c>
      <c r="H148" s="114" t="s">
        <v>468</v>
      </c>
      <c r="I148" s="28">
        <v>15492</v>
      </c>
      <c r="J148" s="28">
        <v>0</v>
      </c>
      <c r="K148" s="28">
        <v>0</v>
      </c>
      <c r="L148" s="28">
        <v>0</v>
      </c>
      <c r="M148" s="28">
        <f>I148+J148+K148+L148</f>
        <v>15492</v>
      </c>
      <c r="N148" s="17">
        <v>0</v>
      </c>
      <c r="O148" s="17">
        <v>0</v>
      </c>
      <c r="P148" s="28">
        <f t="shared" si="96"/>
        <v>0</v>
      </c>
      <c r="Q148" s="28">
        <f t="shared" si="97"/>
        <v>0</v>
      </c>
      <c r="R148" s="28">
        <f t="shared" si="98"/>
        <v>0</v>
      </c>
      <c r="S148" s="28">
        <v>0</v>
      </c>
      <c r="T148" s="28">
        <v>0</v>
      </c>
      <c r="U148" s="28">
        <v>0</v>
      </c>
      <c r="V148" s="28">
        <f>P148+Q148+R148+S148+T148+U148</f>
        <v>0</v>
      </c>
      <c r="W148" s="28">
        <f>IF(P148&gt;15000,15000,P148)</f>
        <v>0</v>
      </c>
      <c r="X148" s="28">
        <f>V148</f>
        <v>0</v>
      </c>
      <c r="Y148" s="28">
        <f t="shared" si="93"/>
        <v>0</v>
      </c>
      <c r="Z148" s="28">
        <f>CEILING(X148*0.75%,1)</f>
        <v>0</v>
      </c>
      <c r="AA148" s="38">
        <v>0</v>
      </c>
      <c r="AB148" s="28">
        <v>0</v>
      </c>
      <c r="AC148" s="28">
        <v>0</v>
      </c>
      <c r="AD148" s="28">
        <f>+Y148+Z148+AA148+AB148+AC148</f>
        <v>0</v>
      </c>
      <c r="AE148" s="28">
        <f>V148-AD148</f>
        <v>0</v>
      </c>
      <c r="AF148" s="34"/>
      <c r="AG148" s="47"/>
      <c r="AH148" s="56"/>
      <c r="AI148" s="56"/>
      <c r="AJ148" s="56"/>
      <c r="AK148" s="56"/>
      <c r="AL148" s="56"/>
      <c r="AM148" s="56"/>
      <c r="AN148" s="56"/>
      <c r="AO148" s="56"/>
      <c r="AP148" s="57"/>
    </row>
    <row r="149" spans="1:42" s="42" customFormat="1" ht="30.6" customHeight="1">
      <c r="A149" s="153">
        <v>140</v>
      </c>
      <c r="B149" s="45" t="s">
        <v>432</v>
      </c>
      <c r="C149" s="214" t="s">
        <v>469</v>
      </c>
      <c r="D149" s="136" t="s">
        <v>470</v>
      </c>
      <c r="E149" s="12" t="s">
        <v>307</v>
      </c>
      <c r="F149" s="196" t="s">
        <v>471</v>
      </c>
      <c r="G149" s="153">
        <v>11920</v>
      </c>
      <c r="H149" s="149" t="s">
        <v>472</v>
      </c>
      <c r="I149" s="28">
        <v>15492</v>
      </c>
      <c r="J149" s="28">
        <v>0</v>
      </c>
      <c r="K149" s="28">
        <v>0</v>
      </c>
      <c r="L149" s="28">
        <v>0</v>
      </c>
      <c r="M149" s="28">
        <f t="shared" ref="M149:M161" si="120">I149+J149+K149+L149</f>
        <v>15492</v>
      </c>
      <c r="N149" s="17">
        <v>31</v>
      </c>
      <c r="O149" s="17">
        <v>0</v>
      </c>
      <c r="P149" s="28">
        <f t="shared" si="96"/>
        <v>15492</v>
      </c>
      <c r="Q149" s="28">
        <f t="shared" si="97"/>
        <v>0</v>
      </c>
      <c r="R149" s="28">
        <f t="shared" si="98"/>
        <v>0</v>
      </c>
      <c r="S149" s="28">
        <v>0</v>
      </c>
      <c r="T149" s="28">
        <v>0</v>
      </c>
      <c r="U149" s="28">
        <v>0</v>
      </c>
      <c r="V149" s="28">
        <f t="shared" ref="V149:V161" si="121">P149+Q149+R149+S149+T149+U149</f>
        <v>15492</v>
      </c>
      <c r="W149" s="28">
        <f t="shared" ref="W149:W161" si="122">IF(P149&gt;15000,15000,P149)</f>
        <v>15000</v>
      </c>
      <c r="X149" s="28">
        <f t="shared" ref="X149:X161" si="123">V149</f>
        <v>15492</v>
      </c>
      <c r="Y149" s="28">
        <f t="shared" si="93"/>
        <v>1800</v>
      </c>
      <c r="Z149" s="28">
        <f t="shared" ref="Z149:Z212" si="124">CEILING(X149*0.75%,1)</f>
        <v>117</v>
      </c>
      <c r="AA149" s="38">
        <v>0</v>
      </c>
      <c r="AB149" s="28">
        <v>0</v>
      </c>
      <c r="AC149" s="28">
        <v>0</v>
      </c>
      <c r="AD149" s="28">
        <f t="shared" ref="AD149:AD161" si="125">+Y149+Z149+AA149+AB149+AC149</f>
        <v>1917</v>
      </c>
      <c r="AE149" s="28">
        <f t="shared" ref="AE149:AE161" si="126">V149-AD149</f>
        <v>13575</v>
      </c>
      <c r="AF149" s="34" t="s">
        <v>89</v>
      </c>
      <c r="AG149" s="47">
        <v>44212</v>
      </c>
      <c r="AH149" s="56"/>
      <c r="AI149" s="56"/>
      <c r="AJ149" s="56"/>
      <c r="AK149" s="56"/>
      <c r="AL149" s="56"/>
      <c r="AM149" s="56"/>
      <c r="AN149" s="56"/>
      <c r="AO149" s="56"/>
      <c r="AP149" s="57"/>
    </row>
    <row r="150" spans="1:42" s="42" customFormat="1" ht="30.6" customHeight="1">
      <c r="A150" s="13">
        <v>141</v>
      </c>
      <c r="B150" s="45" t="s">
        <v>432</v>
      </c>
      <c r="C150" s="214" t="s">
        <v>473</v>
      </c>
      <c r="D150" s="136" t="s">
        <v>474</v>
      </c>
      <c r="E150" s="12" t="s">
        <v>307</v>
      </c>
      <c r="F150" s="196" t="s">
        <v>475</v>
      </c>
      <c r="G150" s="153">
        <v>11923</v>
      </c>
      <c r="H150" s="149" t="s">
        <v>476</v>
      </c>
      <c r="I150" s="28">
        <v>15492</v>
      </c>
      <c r="J150" s="28">
        <v>0</v>
      </c>
      <c r="K150" s="28">
        <v>0</v>
      </c>
      <c r="L150" s="28">
        <v>0</v>
      </c>
      <c r="M150" s="28">
        <f t="shared" si="120"/>
        <v>15492</v>
      </c>
      <c r="N150" s="17">
        <v>18</v>
      </c>
      <c r="O150" s="17">
        <v>0</v>
      </c>
      <c r="P150" s="28">
        <f t="shared" si="96"/>
        <v>8995</v>
      </c>
      <c r="Q150" s="28">
        <f t="shared" si="97"/>
        <v>0</v>
      </c>
      <c r="R150" s="28">
        <f t="shared" si="98"/>
        <v>0</v>
      </c>
      <c r="S150" s="28">
        <v>0</v>
      </c>
      <c r="T150" s="28">
        <v>0</v>
      </c>
      <c r="U150" s="28">
        <v>0</v>
      </c>
      <c r="V150" s="28">
        <f t="shared" si="121"/>
        <v>8995</v>
      </c>
      <c r="W150" s="28">
        <f t="shared" si="122"/>
        <v>8995</v>
      </c>
      <c r="X150" s="28">
        <f t="shared" si="123"/>
        <v>8995</v>
      </c>
      <c r="Y150" s="28">
        <f t="shared" si="93"/>
        <v>1079</v>
      </c>
      <c r="Z150" s="28">
        <f t="shared" si="124"/>
        <v>68</v>
      </c>
      <c r="AA150" s="38">
        <v>0</v>
      </c>
      <c r="AB150" s="28">
        <v>0</v>
      </c>
      <c r="AC150" s="28">
        <v>0</v>
      </c>
      <c r="AD150" s="28">
        <f t="shared" si="125"/>
        <v>1147</v>
      </c>
      <c r="AE150" s="28">
        <f t="shared" si="126"/>
        <v>7848</v>
      </c>
      <c r="AF150" s="34" t="s">
        <v>89</v>
      </c>
      <c r="AG150" s="47">
        <v>44212</v>
      </c>
      <c r="AH150" s="56"/>
      <c r="AI150" s="56"/>
      <c r="AJ150" s="56"/>
      <c r="AK150" s="56"/>
      <c r="AL150" s="56"/>
      <c r="AM150" s="56"/>
      <c r="AN150" s="56"/>
      <c r="AO150" s="56"/>
      <c r="AP150" s="57"/>
    </row>
    <row r="151" spans="1:42" s="42" customFormat="1" ht="30.6" customHeight="1">
      <c r="A151" s="153">
        <v>142</v>
      </c>
      <c r="B151" s="45" t="s">
        <v>432</v>
      </c>
      <c r="C151" s="214" t="s">
        <v>477</v>
      </c>
      <c r="D151" s="136" t="s">
        <v>478</v>
      </c>
      <c r="E151" s="12" t="s">
        <v>307</v>
      </c>
      <c r="F151" s="196" t="s">
        <v>479</v>
      </c>
      <c r="G151" s="153">
        <v>11922</v>
      </c>
      <c r="H151" s="149" t="s">
        <v>480</v>
      </c>
      <c r="I151" s="28">
        <v>15492</v>
      </c>
      <c r="J151" s="28">
        <v>0</v>
      </c>
      <c r="K151" s="28">
        <v>0</v>
      </c>
      <c r="L151" s="28">
        <v>0</v>
      </c>
      <c r="M151" s="28">
        <f t="shared" si="120"/>
        <v>15492</v>
      </c>
      <c r="N151" s="17">
        <v>20</v>
      </c>
      <c r="O151" s="17">
        <v>0</v>
      </c>
      <c r="P151" s="28">
        <f t="shared" si="96"/>
        <v>9995</v>
      </c>
      <c r="Q151" s="28">
        <f t="shared" si="97"/>
        <v>0</v>
      </c>
      <c r="R151" s="28">
        <f t="shared" si="98"/>
        <v>0</v>
      </c>
      <c r="S151" s="28">
        <v>0</v>
      </c>
      <c r="T151" s="28">
        <v>0</v>
      </c>
      <c r="U151" s="28">
        <v>0</v>
      </c>
      <c r="V151" s="28">
        <f t="shared" si="121"/>
        <v>9995</v>
      </c>
      <c r="W151" s="28">
        <f t="shared" si="122"/>
        <v>9995</v>
      </c>
      <c r="X151" s="28">
        <f t="shared" si="123"/>
        <v>9995</v>
      </c>
      <c r="Y151" s="28">
        <f t="shared" si="93"/>
        <v>1199</v>
      </c>
      <c r="Z151" s="28">
        <f t="shared" si="124"/>
        <v>75</v>
      </c>
      <c r="AA151" s="38">
        <v>0</v>
      </c>
      <c r="AB151" s="28">
        <v>0</v>
      </c>
      <c r="AC151" s="28">
        <v>0</v>
      </c>
      <c r="AD151" s="28">
        <f t="shared" si="125"/>
        <v>1274</v>
      </c>
      <c r="AE151" s="28">
        <f t="shared" si="126"/>
        <v>8721</v>
      </c>
      <c r="AF151" s="34" t="s">
        <v>89</v>
      </c>
      <c r="AG151" s="47">
        <v>44212</v>
      </c>
      <c r="AH151" s="56"/>
      <c r="AI151" s="56"/>
      <c r="AJ151" s="56"/>
      <c r="AK151" s="56"/>
      <c r="AL151" s="56"/>
      <c r="AM151" s="56"/>
      <c r="AN151" s="56"/>
      <c r="AO151" s="56"/>
      <c r="AP151" s="57"/>
    </row>
    <row r="152" spans="1:42" s="42" customFormat="1" ht="30.6" customHeight="1">
      <c r="A152" s="153">
        <v>143</v>
      </c>
      <c r="B152" s="45" t="s">
        <v>432</v>
      </c>
      <c r="C152" s="214" t="s">
        <v>436</v>
      </c>
      <c r="D152" s="136" t="s">
        <v>481</v>
      </c>
      <c r="E152" s="12" t="s">
        <v>307</v>
      </c>
      <c r="F152" s="196" t="s">
        <v>482</v>
      </c>
      <c r="G152" s="153">
        <v>11926</v>
      </c>
      <c r="H152" s="149" t="s">
        <v>483</v>
      </c>
      <c r="I152" s="28">
        <v>15492</v>
      </c>
      <c r="J152" s="28">
        <v>0</v>
      </c>
      <c r="K152" s="28">
        <v>0</v>
      </c>
      <c r="L152" s="28">
        <v>0</v>
      </c>
      <c r="M152" s="28">
        <f t="shared" si="120"/>
        <v>15492</v>
      </c>
      <c r="N152" s="17">
        <v>18</v>
      </c>
      <c r="O152" s="17">
        <v>0</v>
      </c>
      <c r="P152" s="28">
        <f t="shared" si="96"/>
        <v>8995</v>
      </c>
      <c r="Q152" s="28">
        <f t="shared" si="97"/>
        <v>0</v>
      </c>
      <c r="R152" s="28">
        <f t="shared" si="98"/>
        <v>0</v>
      </c>
      <c r="S152" s="28">
        <v>0</v>
      </c>
      <c r="T152" s="28">
        <v>0</v>
      </c>
      <c r="U152" s="28">
        <v>0</v>
      </c>
      <c r="V152" s="28">
        <f t="shared" si="121"/>
        <v>8995</v>
      </c>
      <c r="W152" s="28">
        <f t="shared" si="122"/>
        <v>8995</v>
      </c>
      <c r="X152" s="28">
        <f t="shared" si="123"/>
        <v>8995</v>
      </c>
      <c r="Y152" s="28">
        <f t="shared" si="93"/>
        <v>1079</v>
      </c>
      <c r="Z152" s="28">
        <f t="shared" si="124"/>
        <v>68</v>
      </c>
      <c r="AA152" s="38">
        <v>0</v>
      </c>
      <c r="AB152" s="28">
        <v>0</v>
      </c>
      <c r="AC152" s="28">
        <v>0</v>
      </c>
      <c r="AD152" s="28">
        <f t="shared" si="125"/>
        <v>1147</v>
      </c>
      <c r="AE152" s="28">
        <f t="shared" si="126"/>
        <v>7848</v>
      </c>
      <c r="AF152" s="34" t="s">
        <v>89</v>
      </c>
      <c r="AG152" s="47">
        <v>44212</v>
      </c>
      <c r="AH152" s="56"/>
      <c r="AI152" s="56"/>
      <c r="AJ152" s="56"/>
      <c r="AK152" s="56"/>
      <c r="AL152" s="56"/>
      <c r="AM152" s="56"/>
      <c r="AN152" s="56"/>
      <c r="AO152" s="56"/>
      <c r="AP152" s="57"/>
    </row>
    <row r="153" spans="1:42" s="42" customFormat="1" ht="30.6" customHeight="1">
      <c r="A153" s="13">
        <v>144</v>
      </c>
      <c r="B153" s="45" t="s">
        <v>432</v>
      </c>
      <c r="C153" s="23" t="s">
        <v>484</v>
      </c>
      <c r="D153" s="23" t="s">
        <v>485</v>
      </c>
      <c r="E153" s="12" t="s">
        <v>307</v>
      </c>
      <c r="F153" s="96">
        <v>1115761730</v>
      </c>
      <c r="G153" s="153">
        <v>11925</v>
      </c>
      <c r="H153" s="126" t="s">
        <v>486</v>
      </c>
      <c r="I153" s="28">
        <v>15492</v>
      </c>
      <c r="J153" s="28">
        <v>0</v>
      </c>
      <c r="K153" s="28">
        <v>0</v>
      </c>
      <c r="L153" s="28">
        <v>0</v>
      </c>
      <c r="M153" s="28">
        <f t="shared" si="120"/>
        <v>15492</v>
      </c>
      <c r="N153" s="17">
        <v>31</v>
      </c>
      <c r="O153" s="17">
        <v>0</v>
      </c>
      <c r="P153" s="28">
        <f t="shared" si="96"/>
        <v>15492</v>
      </c>
      <c r="Q153" s="28">
        <f t="shared" si="97"/>
        <v>0</v>
      </c>
      <c r="R153" s="28">
        <f t="shared" si="98"/>
        <v>0</v>
      </c>
      <c r="S153" s="28">
        <v>0</v>
      </c>
      <c r="T153" s="28">
        <v>0</v>
      </c>
      <c r="U153" s="28">
        <v>0</v>
      </c>
      <c r="V153" s="28">
        <f t="shared" si="121"/>
        <v>15492</v>
      </c>
      <c r="W153" s="28">
        <f t="shared" si="122"/>
        <v>15000</v>
      </c>
      <c r="X153" s="28">
        <f t="shared" si="123"/>
        <v>15492</v>
      </c>
      <c r="Y153" s="28">
        <f t="shared" si="93"/>
        <v>1800</v>
      </c>
      <c r="Z153" s="28">
        <f t="shared" si="124"/>
        <v>117</v>
      </c>
      <c r="AA153" s="38">
        <v>0</v>
      </c>
      <c r="AB153" s="28">
        <v>0</v>
      </c>
      <c r="AC153" s="28">
        <v>0</v>
      </c>
      <c r="AD153" s="28">
        <f t="shared" si="125"/>
        <v>1917</v>
      </c>
      <c r="AE153" s="28">
        <f t="shared" si="126"/>
        <v>13575</v>
      </c>
      <c r="AF153" s="34" t="s">
        <v>89</v>
      </c>
      <c r="AG153" s="47">
        <v>44212</v>
      </c>
      <c r="AH153" s="56"/>
      <c r="AI153" s="56"/>
      <c r="AJ153" s="56"/>
      <c r="AK153" s="56"/>
      <c r="AL153" s="56"/>
      <c r="AM153" s="56"/>
      <c r="AN153" s="56"/>
      <c r="AO153" s="56"/>
      <c r="AP153" s="57"/>
    </row>
    <row r="154" spans="1:42" s="42" customFormat="1" ht="30" customHeight="1">
      <c r="A154" s="153">
        <v>145</v>
      </c>
      <c r="B154" s="45" t="s">
        <v>432</v>
      </c>
      <c r="C154" s="23" t="s">
        <v>487</v>
      </c>
      <c r="D154" s="23" t="s">
        <v>488</v>
      </c>
      <c r="E154" s="12" t="s">
        <v>307</v>
      </c>
      <c r="F154" s="215">
        <v>1114981698</v>
      </c>
      <c r="G154" s="153">
        <v>11918</v>
      </c>
      <c r="H154" s="126" t="s">
        <v>489</v>
      </c>
      <c r="I154" s="28">
        <v>15492</v>
      </c>
      <c r="J154" s="28">
        <v>0</v>
      </c>
      <c r="K154" s="28">
        <v>0</v>
      </c>
      <c r="L154" s="28">
        <v>0</v>
      </c>
      <c r="M154" s="28">
        <f t="shared" si="120"/>
        <v>15492</v>
      </c>
      <c r="N154" s="17">
        <v>0</v>
      </c>
      <c r="O154" s="17">
        <v>0</v>
      </c>
      <c r="P154" s="28">
        <f t="shared" si="96"/>
        <v>0</v>
      </c>
      <c r="Q154" s="28">
        <f t="shared" si="97"/>
        <v>0</v>
      </c>
      <c r="R154" s="28">
        <f t="shared" si="98"/>
        <v>0</v>
      </c>
      <c r="S154" s="28">
        <v>0</v>
      </c>
      <c r="T154" s="28">
        <v>0</v>
      </c>
      <c r="U154" s="28">
        <v>0</v>
      </c>
      <c r="V154" s="28">
        <f t="shared" si="121"/>
        <v>0</v>
      </c>
      <c r="W154" s="28">
        <f t="shared" si="122"/>
        <v>0</v>
      </c>
      <c r="X154" s="28">
        <f t="shared" si="123"/>
        <v>0</v>
      </c>
      <c r="Y154" s="28">
        <f t="shared" ref="Y154:Y217" si="127">ROUND(W154*12%,0)</f>
        <v>0</v>
      </c>
      <c r="Z154" s="28">
        <f t="shared" si="124"/>
        <v>0</v>
      </c>
      <c r="AA154" s="38">
        <v>0</v>
      </c>
      <c r="AB154" s="28">
        <v>0</v>
      </c>
      <c r="AC154" s="28">
        <v>0</v>
      </c>
      <c r="AD154" s="28">
        <f t="shared" si="125"/>
        <v>0</v>
      </c>
      <c r="AE154" s="28">
        <f t="shared" si="126"/>
        <v>0</v>
      </c>
      <c r="AF154" s="34"/>
      <c r="AG154" s="47"/>
      <c r="AH154" s="56"/>
      <c r="AI154" s="56"/>
      <c r="AJ154" s="56"/>
      <c r="AK154" s="56"/>
      <c r="AL154" s="56"/>
      <c r="AM154" s="56"/>
      <c r="AN154" s="56"/>
      <c r="AO154" s="56"/>
      <c r="AP154" s="57"/>
    </row>
    <row r="155" spans="1:42" s="42" customFormat="1" ht="30.6" customHeight="1">
      <c r="A155" s="153">
        <v>146</v>
      </c>
      <c r="B155" s="45" t="s">
        <v>432</v>
      </c>
      <c r="C155" s="158" t="s">
        <v>893</v>
      </c>
      <c r="D155" s="23" t="s">
        <v>894</v>
      </c>
      <c r="E155" s="12" t="s">
        <v>307</v>
      </c>
      <c r="F155" s="196">
        <v>1115514489</v>
      </c>
      <c r="G155" s="153">
        <v>11905</v>
      </c>
      <c r="H155" s="126" t="s">
        <v>895</v>
      </c>
      <c r="I155" s="28">
        <v>15492</v>
      </c>
      <c r="J155" s="28">
        <v>0</v>
      </c>
      <c r="K155" s="28">
        <v>0</v>
      </c>
      <c r="L155" s="28">
        <v>0</v>
      </c>
      <c r="M155" s="28">
        <f t="shared" si="120"/>
        <v>15492</v>
      </c>
      <c r="N155" s="17">
        <v>0</v>
      </c>
      <c r="O155" s="17">
        <v>0</v>
      </c>
      <c r="P155" s="28">
        <f t="shared" ref="P155:P167" si="128">ROUND(I155/31*N155,0)</f>
        <v>0</v>
      </c>
      <c r="Q155" s="28">
        <f t="shared" ref="Q155:Q167" si="129">ROUND(J155/31*N155,0)</f>
        <v>0</v>
      </c>
      <c r="R155" s="28">
        <f t="shared" ref="R155:R167" si="130">ROUND(K155/31*N155,0)</f>
        <v>0</v>
      </c>
      <c r="S155" s="28">
        <v>0</v>
      </c>
      <c r="T155" s="28">
        <v>0</v>
      </c>
      <c r="U155" s="28">
        <v>0</v>
      </c>
      <c r="V155" s="28">
        <f t="shared" si="121"/>
        <v>0</v>
      </c>
      <c r="W155" s="28">
        <f t="shared" si="122"/>
        <v>0</v>
      </c>
      <c r="X155" s="28">
        <f t="shared" si="123"/>
        <v>0</v>
      </c>
      <c r="Y155" s="28">
        <f t="shared" si="127"/>
        <v>0</v>
      </c>
      <c r="Z155" s="28">
        <f t="shared" si="124"/>
        <v>0</v>
      </c>
      <c r="AA155" s="38">
        <v>0</v>
      </c>
      <c r="AB155" s="28">
        <v>0</v>
      </c>
      <c r="AC155" s="28">
        <v>0</v>
      </c>
      <c r="AD155" s="28">
        <f t="shared" si="125"/>
        <v>0</v>
      </c>
      <c r="AE155" s="28">
        <f t="shared" si="126"/>
        <v>0</v>
      </c>
      <c r="AF155" s="34"/>
      <c r="AG155" s="47"/>
      <c r="AH155" s="56"/>
      <c r="AI155" s="56"/>
      <c r="AJ155" s="56"/>
      <c r="AK155" s="56"/>
      <c r="AL155" s="56"/>
      <c r="AM155" s="56"/>
      <c r="AN155" s="56"/>
      <c r="AO155" s="56"/>
      <c r="AP155" s="57"/>
    </row>
    <row r="156" spans="1:42" s="42" customFormat="1" ht="30.6" customHeight="1">
      <c r="A156" s="13">
        <v>147</v>
      </c>
      <c r="B156" s="45" t="s">
        <v>432</v>
      </c>
      <c r="C156" s="23" t="s">
        <v>896</v>
      </c>
      <c r="D156" s="23" t="s">
        <v>897</v>
      </c>
      <c r="E156" s="12" t="s">
        <v>307</v>
      </c>
      <c r="F156" s="196">
        <v>1115658305</v>
      </c>
      <c r="G156" s="153">
        <v>11919</v>
      </c>
      <c r="H156" s="126" t="s">
        <v>898</v>
      </c>
      <c r="I156" s="28">
        <v>15492</v>
      </c>
      <c r="J156" s="28">
        <v>0</v>
      </c>
      <c r="K156" s="28">
        <v>0</v>
      </c>
      <c r="L156" s="28">
        <v>0</v>
      </c>
      <c r="M156" s="28">
        <f t="shared" si="120"/>
        <v>15492</v>
      </c>
      <c r="N156" s="17">
        <v>0</v>
      </c>
      <c r="O156" s="17">
        <v>0</v>
      </c>
      <c r="P156" s="28">
        <f t="shared" si="128"/>
        <v>0</v>
      </c>
      <c r="Q156" s="28">
        <f t="shared" si="129"/>
        <v>0</v>
      </c>
      <c r="R156" s="28">
        <f t="shared" si="130"/>
        <v>0</v>
      </c>
      <c r="S156" s="28">
        <v>0</v>
      </c>
      <c r="T156" s="28">
        <v>0</v>
      </c>
      <c r="U156" s="28">
        <v>0</v>
      </c>
      <c r="V156" s="28">
        <f t="shared" si="121"/>
        <v>0</v>
      </c>
      <c r="W156" s="28">
        <f t="shared" si="122"/>
        <v>0</v>
      </c>
      <c r="X156" s="28">
        <f t="shared" si="123"/>
        <v>0</v>
      </c>
      <c r="Y156" s="28">
        <f t="shared" si="127"/>
        <v>0</v>
      </c>
      <c r="Z156" s="28">
        <f t="shared" si="124"/>
        <v>0</v>
      </c>
      <c r="AA156" s="38">
        <v>0</v>
      </c>
      <c r="AB156" s="28">
        <v>0</v>
      </c>
      <c r="AC156" s="28">
        <v>0</v>
      </c>
      <c r="AD156" s="28">
        <f t="shared" si="125"/>
        <v>0</v>
      </c>
      <c r="AE156" s="28">
        <f t="shared" si="126"/>
        <v>0</v>
      </c>
      <c r="AF156" s="34"/>
      <c r="AG156" s="47"/>
      <c r="AH156" s="56"/>
      <c r="AI156" s="56"/>
      <c r="AJ156" s="56"/>
      <c r="AK156" s="56"/>
      <c r="AL156" s="56"/>
      <c r="AM156" s="56"/>
      <c r="AN156" s="56"/>
      <c r="AO156" s="56"/>
      <c r="AP156" s="57"/>
    </row>
    <row r="157" spans="1:42" s="42" customFormat="1" ht="30.6" customHeight="1">
      <c r="A157" s="153">
        <v>148</v>
      </c>
      <c r="B157" s="45" t="s">
        <v>432</v>
      </c>
      <c r="C157" s="23" t="s">
        <v>899</v>
      </c>
      <c r="D157" s="23" t="s">
        <v>900</v>
      </c>
      <c r="E157" s="12" t="s">
        <v>307</v>
      </c>
      <c r="F157" s="215">
        <v>1115658306</v>
      </c>
      <c r="G157" s="153">
        <v>11929</v>
      </c>
      <c r="H157" s="126" t="s">
        <v>901</v>
      </c>
      <c r="I157" s="28">
        <v>15492</v>
      </c>
      <c r="J157" s="28">
        <v>0</v>
      </c>
      <c r="K157" s="28">
        <v>0</v>
      </c>
      <c r="L157" s="28">
        <v>0</v>
      </c>
      <c r="M157" s="28">
        <f t="shared" si="120"/>
        <v>15492</v>
      </c>
      <c r="N157" s="17">
        <v>10</v>
      </c>
      <c r="O157" s="17">
        <v>0</v>
      </c>
      <c r="P157" s="28">
        <f t="shared" si="128"/>
        <v>4997</v>
      </c>
      <c r="Q157" s="28">
        <f t="shared" si="129"/>
        <v>0</v>
      </c>
      <c r="R157" s="28">
        <f t="shared" si="130"/>
        <v>0</v>
      </c>
      <c r="S157" s="28">
        <v>0</v>
      </c>
      <c r="T157" s="28">
        <v>0</v>
      </c>
      <c r="U157" s="28">
        <v>0</v>
      </c>
      <c r="V157" s="28">
        <f t="shared" si="121"/>
        <v>4997</v>
      </c>
      <c r="W157" s="28">
        <f t="shared" si="122"/>
        <v>4997</v>
      </c>
      <c r="X157" s="28">
        <f t="shared" si="123"/>
        <v>4997</v>
      </c>
      <c r="Y157" s="28">
        <f t="shared" si="127"/>
        <v>600</v>
      </c>
      <c r="Z157" s="28">
        <f t="shared" si="124"/>
        <v>38</v>
      </c>
      <c r="AA157" s="38">
        <v>0</v>
      </c>
      <c r="AB157" s="28">
        <v>0</v>
      </c>
      <c r="AC157" s="28">
        <v>0</v>
      </c>
      <c r="AD157" s="28">
        <f t="shared" si="125"/>
        <v>638</v>
      </c>
      <c r="AE157" s="28">
        <f t="shared" si="126"/>
        <v>4359</v>
      </c>
      <c r="AF157" s="34"/>
      <c r="AG157" s="47"/>
      <c r="AH157" s="56"/>
      <c r="AI157" s="56"/>
      <c r="AJ157" s="56"/>
      <c r="AK157" s="56"/>
      <c r="AL157" s="56"/>
      <c r="AM157" s="56"/>
      <c r="AN157" s="56"/>
      <c r="AO157" s="56"/>
      <c r="AP157" s="57"/>
    </row>
    <row r="158" spans="1:42" s="42" customFormat="1" ht="30.6" customHeight="1">
      <c r="A158" s="153">
        <v>149</v>
      </c>
      <c r="B158" s="45" t="s">
        <v>432</v>
      </c>
      <c r="C158" s="23" t="s">
        <v>902</v>
      </c>
      <c r="D158" s="23" t="s">
        <v>903</v>
      </c>
      <c r="E158" s="12" t="s">
        <v>307</v>
      </c>
      <c r="F158" s="199">
        <v>6718758220</v>
      </c>
      <c r="G158" s="153">
        <v>11937</v>
      </c>
      <c r="H158" s="126" t="s">
        <v>904</v>
      </c>
      <c r="I158" s="28">
        <v>15492</v>
      </c>
      <c r="J158" s="28">
        <v>0</v>
      </c>
      <c r="K158" s="28">
        <v>0</v>
      </c>
      <c r="L158" s="28">
        <v>0</v>
      </c>
      <c r="M158" s="28">
        <f t="shared" si="120"/>
        <v>15492</v>
      </c>
      <c r="N158" s="17">
        <v>24</v>
      </c>
      <c r="O158" s="17">
        <v>0</v>
      </c>
      <c r="P158" s="28">
        <f t="shared" si="128"/>
        <v>11994</v>
      </c>
      <c r="Q158" s="28">
        <f t="shared" si="129"/>
        <v>0</v>
      </c>
      <c r="R158" s="28">
        <f t="shared" si="130"/>
        <v>0</v>
      </c>
      <c r="S158" s="28">
        <v>0</v>
      </c>
      <c r="T158" s="28">
        <v>0</v>
      </c>
      <c r="U158" s="28">
        <v>0</v>
      </c>
      <c r="V158" s="28">
        <f t="shared" si="121"/>
        <v>11994</v>
      </c>
      <c r="W158" s="28">
        <f t="shared" si="122"/>
        <v>11994</v>
      </c>
      <c r="X158" s="28">
        <f t="shared" si="123"/>
        <v>11994</v>
      </c>
      <c r="Y158" s="28">
        <f t="shared" si="127"/>
        <v>1439</v>
      </c>
      <c r="Z158" s="28">
        <f t="shared" si="124"/>
        <v>90</v>
      </c>
      <c r="AA158" s="38">
        <v>0</v>
      </c>
      <c r="AB158" s="28">
        <v>0</v>
      </c>
      <c r="AC158" s="28">
        <v>0</v>
      </c>
      <c r="AD158" s="28">
        <f t="shared" si="125"/>
        <v>1529</v>
      </c>
      <c r="AE158" s="28">
        <f t="shared" si="126"/>
        <v>10465</v>
      </c>
      <c r="AF158" s="34" t="s">
        <v>89</v>
      </c>
      <c r="AG158" s="47">
        <v>44212</v>
      </c>
      <c r="AH158" s="56"/>
      <c r="AI158" s="56"/>
      <c r="AJ158" s="56"/>
      <c r="AK158" s="56"/>
      <c r="AL158" s="56"/>
      <c r="AM158" s="56"/>
      <c r="AN158" s="56"/>
      <c r="AO158" s="56"/>
      <c r="AP158" s="57"/>
    </row>
    <row r="159" spans="1:42" s="42" customFormat="1" ht="30.6" customHeight="1">
      <c r="A159" s="13">
        <v>150</v>
      </c>
      <c r="B159" s="45" t="s">
        <v>432</v>
      </c>
      <c r="C159" s="23" t="s">
        <v>102</v>
      </c>
      <c r="D159" s="222" t="s">
        <v>490</v>
      </c>
      <c r="E159" s="12" t="s">
        <v>307</v>
      </c>
      <c r="F159" s="199">
        <v>1115548780</v>
      </c>
      <c r="G159" s="216">
        <v>11928</v>
      </c>
      <c r="H159" s="217">
        <v>101463491382</v>
      </c>
      <c r="I159" s="28">
        <v>15492</v>
      </c>
      <c r="J159" s="28">
        <v>0</v>
      </c>
      <c r="K159" s="28">
        <v>0</v>
      </c>
      <c r="L159" s="28">
        <v>0</v>
      </c>
      <c r="M159" s="28">
        <f t="shared" si="120"/>
        <v>15492</v>
      </c>
      <c r="N159" s="17">
        <v>30</v>
      </c>
      <c r="O159" s="17">
        <v>0</v>
      </c>
      <c r="P159" s="28">
        <f t="shared" si="128"/>
        <v>14992</v>
      </c>
      <c r="Q159" s="28">
        <f t="shared" si="129"/>
        <v>0</v>
      </c>
      <c r="R159" s="28">
        <f t="shared" si="130"/>
        <v>0</v>
      </c>
      <c r="S159" s="28">
        <v>0</v>
      </c>
      <c r="T159" s="28">
        <v>0</v>
      </c>
      <c r="U159" s="28">
        <v>0</v>
      </c>
      <c r="V159" s="28">
        <f t="shared" si="121"/>
        <v>14992</v>
      </c>
      <c r="W159" s="28">
        <f t="shared" si="122"/>
        <v>14992</v>
      </c>
      <c r="X159" s="28">
        <f t="shared" si="123"/>
        <v>14992</v>
      </c>
      <c r="Y159" s="28">
        <f t="shared" si="127"/>
        <v>1799</v>
      </c>
      <c r="Z159" s="28">
        <f t="shared" si="124"/>
        <v>113</v>
      </c>
      <c r="AA159" s="38">
        <v>0</v>
      </c>
      <c r="AB159" s="28">
        <v>80</v>
      </c>
      <c r="AC159" s="28">
        <v>0</v>
      </c>
      <c r="AD159" s="28">
        <f t="shared" si="125"/>
        <v>1992</v>
      </c>
      <c r="AE159" s="28">
        <f t="shared" si="126"/>
        <v>13000</v>
      </c>
      <c r="AF159" s="34" t="s">
        <v>89</v>
      </c>
      <c r="AG159" s="47">
        <v>44212</v>
      </c>
      <c r="AH159" s="56"/>
      <c r="AI159" s="56"/>
      <c r="AJ159" s="56"/>
      <c r="AK159" s="56"/>
      <c r="AL159" s="56"/>
      <c r="AM159" s="56"/>
      <c r="AN159" s="56"/>
      <c r="AO159" s="56"/>
      <c r="AP159" s="57"/>
    </row>
    <row r="160" spans="1:42" s="42" customFormat="1" ht="30.6" customHeight="1">
      <c r="A160" s="153">
        <v>151</v>
      </c>
      <c r="B160" s="45" t="s">
        <v>432</v>
      </c>
      <c r="C160" s="23" t="s">
        <v>491</v>
      </c>
      <c r="D160" s="222" t="s">
        <v>492</v>
      </c>
      <c r="E160" s="12" t="s">
        <v>304</v>
      </c>
      <c r="F160" s="199">
        <v>1113710993</v>
      </c>
      <c r="G160" s="216">
        <v>11917</v>
      </c>
      <c r="H160" s="217">
        <v>100092839823</v>
      </c>
      <c r="I160" s="194">
        <v>16400</v>
      </c>
      <c r="J160" s="28">
        <v>0</v>
      </c>
      <c r="K160" s="28">
        <v>0</v>
      </c>
      <c r="L160" s="28">
        <v>0</v>
      </c>
      <c r="M160" s="28">
        <f t="shared" si="120"/>
        <v>16400</v>
      </c>
      <c r="N160" s="17">
        <v>29</v>
      </c>
      <c r="O160" s="17">
        <v>0</v>
      </c>
      <c r="P160" s="28">
        <f t="shared" si="128"/>
        <v>15342</v>
      </c>
      <c r="Q160" s="28">
        <f t="shared" si="129"/>
        <v>0</v>
      </c>
      <c r="R160" s="28">
        <f t="shared" si="130"/>
        <v>0</v>
      </c>
      <c r="S160" s="28">
        <v>0</v>
      </c>
      <c r="T160" s="28">
        <v>0</v>
      </c>
      <c r="U160" s="28">
        <v>0</v>
      </c>
      <c r="V160" s="28">
        <f t="shared" si="121"/>
        <v>15342</v>
      </c>
      <c r="W160" s="28">
        <f t="shared" si="122"/>
        <v>15000</v>
      </c>
      <c r="X160" s="28">
        <f t="shared" si="123"/>
        <v>15342</v>
      </c>
      <c r="Y160" s="28">
        <f t="shared" si="127"/>
        <v>1800</v>
      </c>
      <c r="Z160" s="28">
        <f t="shared" si="124"/>
        <v>116</v>
      </c>
      <c r="AA160" s="38">
        <v>0</v>
      </c>
      <c r="AB160" s="28">
        <v>426</v>
      </c>
      <c r="AC160" s="28">
        <v>0</v>
      </c>
      <c r="AD160" s="28">
        <f t="shared" si="125"/>
        <v>2342</v>
      </c>
      <c r="AE160" s="28">
        <f t="shared" si="126"/>
        <v>13000</v>
      </c>
      <c r="AF160" s="34" t="s">
        <v>89</v>
      </c>
      <c r="AG160" s="47">
        <v>44212</v>
      </c>
      <c r="AH160" s="56"/>
      <c r="AI160" s="56"/>
      <c r="AJ160" s="56"/>
      <c r="AK160" s="56"/>
      <c r="AL160" s="56"/>
      <c r="AM160" s="56"/>
      <c r="AN160" s="56"/>
      <c r="AO160" s="56"/>
      <c r="AP160" s="57"/>
    </row>
    <row r="161" spans="1:42" s="42" customFormat="1" ht="30.6" customHeight="1">
      <c r="A161" s="153">
        <v>152</v>
      </c>
      <c r="B161" s="45" t="s">
        <v>432</v>
      </c>
      <c r="C161" s="23" t="s">
        <v>905</v>
      </c>
      <c r="D161" s="23" t="s">
        <v>906</v>
      </c>
      <c r="E161" s="12" t="s">
        <v>307</v>
      </c>
      <c r="F161" s="199">
        <v>1115754912</v>
      </c>
      <c r="G161" s="216">
        <v>11909</v>
      </c>
      <c r="H161" s="126" t="s">
        <v>907</v>
      </c>
      <c r="I161" s="28">
        <v>15492</v>
      </c>
      <c r="J161" s="28">
        <v>0</v>
      </c>
      <c r="K161" s="28">
        <v>0</v>
      </c>
      <c r="L161" s="28">
        <v>0</v>
      </c>
      <c r="M161" s="28">
        <f t="shared" si="120"/>
        <v>15492</v>
      </c>
      <c r="N161" s="17">
        <v>25</v>
      </c>
      <c r="O161" s="17">
        <v>0</v>
      </c>
      <c r="P161" s="28">
        <f t="shared" si="128"/>
        <v>12494</v>
      </c>
      <c r="Q161" s="28">
        <f t="shared" si="129"/>
        <v>0</v>
      </c>
      <c r="R161" s="28">
        <f t="shared" si="130"/>
        <v>0</v>
      </c>
      <c r="S161" s="28">
        <v>0</v>
      </c>
      <c r="T161" s="28">
        <v>0</v>
      </c>
      <c r="U161" s="28">
        <v>0</v>
      </c>
      <c r="V161" s="28">
        <f t="shared" si="121"/>
        <v>12494</v>
      </c>
      <c r="W161" s="28">
        <f t="shared" si="122"/>
        <v>12494</v>
      </c>
      <c r="X161" s="28">
        <f t="shared" si="123"/>
        <v>12494</v>
      </c>
      <c r="Y161" s="28">
        <f t="shared" si="127"/>
        <v>1499</v>
      </c>
      <c r="Z161" s="28">
        <f t="shared" si="124"/>
        <v>94</v>
      </c>
      <c r="AA161" s="38">
        <v>0</v>
      </c>
      <c r="AB161" s="28">
        <v>0</v>
      </c>
      <c r="AC161" s="28">
        <v>0</v>
      </c>
      <c r="AD161" s="28">
        <f t="shared" si="125"/>
        <v>1593</v>
      </c>
      <c r="AE161" s="28">
        <f t="shared" si="126"/>
        <v>10901</v>
      </c>
      <c r="AF161" s="34" t="s">
        <v>89</v>
      </c>
      <c r="AG161" s="47">
        <v>44212</v>
      </c>
      <c r="AH161" s="56"/>
      <c r="AI161" s="56"/>
      <c r="AJ161" s="56"/>
      <c r="AK161" s="56"/>
      <c r="AL161" s="56"/>
      <c r="AM161" s="56"/>
      <c r="AN161" s="56"/>
      <c r="AO161" s="56"/>
      <c r="AP161" s="57"/>
    </row>
    <row r="162" spans="1:42" s="42" customFormat="1" ht="30.6" customHeight="1">
      <c r="A162" s="13">
        <v>153</v>
      </c>
      <c r="B162" s="16" t="s">
        <v>493</v>
      </c>
      <c r="C162" s="12" t="s">
        <v>493</v>
      </c>
      <c r="D162" s="23" t="s">
        <v>378</v>
      </c>
      <c r="E162" s="12" t="s">
        <v>304</v>
      </c>
      <c r="F162" s="17">
        <v>1112203854</v>
      </c>
      <c r="G162" s="14">
        <v>1272</v>
      </c>
      <c r="H162" s="139" t="s">
        <v>494</v>
      </c>
      <c r="I162" s="28">
        <v>20000</v>
      </c>
      <c r="J162" s="28">
        <v>0</v>
      </c>
      <c r="K162" s="28">
        <v>0</v>
      </c>
      <c r="L162" s="28">
        <v>0</v>
      </c>
      <c r="M162" s="28">
        <f>I162+J162+K162+L162</f>
        <v>20000</v>
      </c>
      <c r="N162" s="17">
        <v>31</v>
      </c>
      <c r="O162" s="17">
        <v>0</v>
      </c>
      <c r="P162" s="28">
        <f t="shared" si="128"/>
        <v>20000</v>
      </c>
      <c r="Q162" s="28">
        <f t="shared" si="129"/>
        <v>0</v>
      </c>
      <c r="R162" s="28">
        <f t="shared" si="130"/>
        <v>0</v>
      </c>
      <c r="S162" s="28">
        <v>0</v>
      </c>
      <c r="T162" s="28">
        <v>0</v>
      </c>
      <c r="U162" s="28">
        <v>0</v>
      </c>
      <c r="V162" s="28">
        <f>P162+Q162+R162+S162+T162+U162</f>
        <v>20000</v>
      </c>
      <c r="W162" s="28">
        <f>IF(P162&gt;15000,15000,P162)</f>
        <v>15000</v>
      </c>
      <c r="X162" s="28">
        <f>V162</f>
        <v>20000</v>
      </c>
      <c r="Y162" s="28">
        <f t="shared" si="127"/>
        <v>1800</v>
      </c>
      <c r="Z162" s="28">
        <f t="shared" si="124"/>
        <v>150</v>
      </c>
      <c r="AA162" s="38">
        <v>0</v>
      </c>
      <c r="AB162" s="28">
        <v>0</v>
      </c>
      <c r="AC162" s="28">
        <v>0</v>
      </c>
      <c r="AD162" s="28">
        <f>+Y162+Z162+AA162+AB162+AC162</f>
        <v>1950</v>
      </c>
      <c r="AE162" s="28">
        <f>V162-AD162</f>
        <v>18050</v>
      </c>
      <c r="AF162" s="34" t="s">
        <v>89</v>
      </c>
      <c r="AG162" s="47">
        <v>44204</v>
      </c>
      <c r="AH162" s="56"/>
      <c r="AI162" s="56"/>
      <c r="AJ162" s="56"/>
      <c r="AK162" s="56"/>
      <c r="AL162" s="56"/>
      <c r="AM162" s="56"/>
      <c r="AN162" s="56"/>
      <c r="AO162" s="56"/>
      <c r="AP162" s="57"/>
    </row>
    <row r="163" spans="1:42" s="42" customFormat="1" ht="30.6" customHeight="1">
      <c r="A163" s="153">
        <v>154</v>
      </c>
      <c r="B163" s="16" t="s">
        <v>493</v>
      </c>
      <c r="C163" s="25" t="s">
        <v>495</v>
      </c>
      <c r="D163" s="25" t="s">
        <v>496</v>
      </c>
      <c r="E163" s="12" t="s">
        <v>304</v>
      </c>
      <c r="F163" s="13">
        <v>1113795329</v>
      </c>
      <c r="G163" s="14">
        <v>11841</v>
      </c>
      <c r="H163" s="95" t="s">
        <v>497</v>
      </c>
      <c r="I163" s="194">
        <v>16400</v>
      </c>
      <c r="J163" s="28">
        <v>0</v>
      </c>
      <c r="K163" s="28">
        <v>0</v>
      </c>
      <c r="L163" s="28">
        <v>0</v>
      </c>
      <c r="M163" s="28">
        <f>I163+J163+K163+L163</f>
        <v>16400</v>
      </c>
      <c r="N163" s="17">
        <v>31</v>
      </c>
      <c r="O163" s="17">
        <v>0</v>
      </c>
      <c r="P163" s="28">
        <f t="shared" si="128"/>
        <v>16400</v>
      </c>
      <c r="Q163" s="28">
        <f t="shared" si="129"/>
        <v>0</v>
      </c>
      <c r="R163" s="28">
        <f t="shared" si="130"/>
        <v>0</v>
      </c>
      <c r="S163" s="28">
        <v>0</v>
      </c>
      <c r="T163" s="28">
        <v>0</v>
      </c>
      <c r="U163" s="28">
        <v>0</v>
      </c>
      <c r="V163" s="28">
        <f>P163+Q163+R163+S163+T163+U163</f>
        <v>16400</v>
      </c>
      <c r="W163" s="28">
        <f>IF(P163&gt;15000,15000,P163)</f>
        <v>15000</v>
      </c>
      <c r="X163" s="28">
        <f>V163</f>
        <v>16400</v>
      </c>
      <c r="Y163" s="28">
        <f t="shared" si="127"/>
        <v>1800</v>
      </c>
      <c r="Z163" s="28">
        <f t="shared" si="124"/>
        <v>123</v>
      </c>
      <c r="AA163" s="38">
        <v>0</v>
      </c>
      <c r="AB163" s="28">
        <v>0</v>
      </c>
      <c r="AC163" s="28">
        <v>0</v>
      </c>
      <c r="AD163" s="28">
        <f>+Y163+Z163+AA163+AB163+AC163</f>
        <v>1923</v>
      </c>
      <c r="AE163" s="28">
        <f>V163-AD163</f>
        <v>14477</v>
      </c>
      <c r="AF163" s="34" t="s">
        <v>89</v>
      </c>
      <c r="AG163" s="47">
        <v>44204</v>
      </c>
      <c r="AH163" s="56"/>
      <c r="AI163" s="56"/>
      <c r="AJ163" s="56"/>
      <c r="AK163" s="56"/>
      <c r="AL163" s="56"/>
      <c r="AM163" s="56"/>
      <c r="AN163" s="56"/>
      <c r="AO163" s="56"/>
      <c r="AP163" s="57"/>
    </row>
    <row r="164" spans="1:42" s="42" customFormat="1" ht="30.6" customHeight="1">
      <c r="A164" s="153">
        <v>155</v>
      </c>
      <c r="B164" s="16" t="s">
        <v>493</v>
      </c>
      <c r="C164" s="25" t="s">
        <v>498</v>
      </c>
      <c r="D164" s="133" t="s">
        <v>499</v>
      </c>
      <c r="E164" s="12" t="s">
        <v>307</v>
      </c>
      <c r="F164" s="96">
        <v>1115622997</v>
      </c>
      <c r="G164" s="14">
        <v>11828</v>
      </c>
      <c r="H164" s="95" t="s">
        <v>500</v>
      </c>
      <c r="I164" s="28">
        <v>15492</v>
      </c>
      <c r="J164" s="28">
        <v>0</v>
      </c>
      <c r="K164" s="28">
        <v>0</v>
      </c>
      <c r="L164" s="28">
        <v>0</v>
      </c>
      <c r="M164" s="28">
        <f t="shared" ref="M164:M170" si="131">I164+J164+K164+L164</f>
        <v>15492</v>
      </c>
      <c r="N164" s="17">
        <v>31</v>
      </c>
      <c r="O164" s="17">
        <v>0</v>
      </c>
      <c r="P164" s="28">
        <f t="shared" si="128"/>
        <v>15492</v>
      </c>
      <c r="Q164" s="28">
        <f t="shared" si="129"/>
        <v>0</v>
      </c>
      <c r="R164" s="28">
        <f t="shared" si="130"/>
        <v>0</v>
      </c>
      <c r="S164" s="28">
        <v>0</v>
      </c>
      <c r="T164" s="28">
        <v>0</v>
      </c>
      <c r="U164" s="28">
        <v>0</v>
      </c>
      <c r="V164" s="28">
        <f t="shared" ref="V164:V188" si="132">P164+Q164+R164+S164+T164+U164</f>
        <v>15492</v>
      </c>
      <c r="W164" s="28">
        <f t="shared" ref="W164:W188" si="133">IF(P164&gt;15000,15000,P164)</f>
        <v>15000</v>
      </c>
      <c r="X164" s="28">
        <f t="shared" ref="X164:X188" si="134">V164</f>
        <v>15492</v>
      </c>
      <c r="Y164" s="28">
        <f t="shared" si="127"/>
        <v>1800</v>
      </c>
      <c r="Z164" s="28">
        <f t="shared" si="124"/>
        <v>117</v>
      </c>
      <c r="AA164" s="38">
        <v>0</v>
      </c>
      <c r="AB164" s="28">
        <v>0</v>
      </c>
      <c r="AC164" s="28">
        <v>0</v>
      </c>
      <c r="AD164" s="28">
        <f t="shared" ref="AD164:AD171" si="135">+Y164+Z164+AA164+AB164+AC164</f>
        <v>1917</v>
      </c>
      <c r="AE164" s="28">
        <f t="shared" ref="AE164:AE167" si="136">V164-AD164</f>
        <v>13575</v>
      </c>
      <c r="AF164" s="34" t="s">
        <v>89</v>
      </c>
      <c r="AG164" s="47">
        <v>44204</v>
      </c>
      <c r="AH164" s="56"/>
      <c r="AI164" s="56"/>
      <c r="AJ164" s="56"/>
      <c r="AK164" s="56"/>
      <c r="AL164" s="56"/>
      <c r="AM164" s="56"/>
      <c r="AN164" s="56"/>
      <c r="AO164" s="56"/>
      <c r="AP164" s="57"/>
    </row>
    <row r="165" spans="1:42" s="42" customFormat="1" ht="30.6" customHeight="1">
      <c r="A165" s="13">
        <v>156</v>
      </c>
      <c r="B165" s="16" t="s">
        <v>493</v>
      </c>
      <c r="C165" s="25" t="s">
        <v>501</v>
      </c>
      <c r="D165" s="133" t="s">
        <v>502</v>
      </c>
      <c r="E165" s="12" t="s">
        <v>307</v>
      </c>
      <c r="F165" s="96">
        <v>1115623001</v>
      </c>
      <c r="G165" s="14">
        <v>11871</v>
      </c>
      <c r="H165" s="95" t="s">
        <v>503</v>
      </c>
      <c r="I165" s="28">
        <v>15492</v>
      </c>
      <c r="J165" s="28">
        <v>0</v>
      </c>
      <c r="K165" s="28">
        <v>0</v>
      </c>
      <c r="L165" s="28">
        <v>0</v>
      </c>
      <c r="M165" s="28">
        <f t="shared" si="131"/>
        <v>15492</v>
      </c>
      <c r="N165" s="17">
        <v>31</v>
      </c>
      <c r="O165" s="17">
        <v>0</v>
      </c>
      <c r="P165" s="28">
        <f t="shared" si="128"/>
        <v>15492</v>
      </c>
      <c r="Q165" s="28">
        <f t="shared" si="129"/>
        <v>0</v>
      </c>
      <c r="R165" s="28">
        <f t="shared" si="130"/>
        <v>0</v>
      </c>
      <c r="S165" s="28">
        <v>0</v>
      </c>
      <c r="T165" s="28">
        <v>0</v>
      </c>
      <c r="U165" s="28">
        <v>0</v>
      </c>
      <c r="V165" s="28">
        <f t="shared" si="132"/>
        <v>15492</v>
      </c>
      <c r="W165" s="28">
        <f t="shared" si="133"/>
        <v>15000</v>
      </c>
      <c r="X165" s="28">
        <f t="shared" si="134"/>
        <v>15492</v>
      </c>
      <c r="Y165" s="28">
        <f t="shared" si="127"/>
        <v>1800</v>
      </c>
      <c r="Z165" s="28">
        <f t="shared" si="124"/>
        <v>117</v>
      </c>
      <c r="AA165" s="38">
        <v>0</v>
      </c>
      <c r="AB165" s="28">
        <v>0</v>
      </c>
      <c r="AC165" s="28">
        <v>0</v>
      </c>
      <c r="AD165" s="28">
        <f t="shared" si="135"/>
        <v>1917</v>
      </c>
      <c r="AE165" s="28">
        <f t="shared" si="136"/>
        <v>13575</v>
      </c>
      <c r="AF165" s="34" t="s">
        <v>89</v>
      </c>
      <c r="AG165" s="47">
        <v>44204</v>
      </c>
      <c r="AH165" s="56"/>
      <c r="AI165" s="56"/>
      <c r="AJ165" s="56"/>
      <c r="AK165" s="56"/>
      <c r="AL165" s="56"/>
      <c r="AM165" s="56"/>
      <c r="AN165" s="56"/>
      <c r="AO165" s="56"/>
      <c r="AP165" s="57"/>
    </row>
    <row r="166" spans="1:42" s="42" customFormat="1" ht="30.6" customHeight="1">
      <c r="A166" s="153">
        <v>157</v>
      </c>
      <c r="B166" s="16" t="s">
        <v>493</v>
      </c>
      <c r="C166" s="25" t="s">
        <v>360</v>
      </c>
      <c r="D166" s="92" t="s">
        <v>504</v>
      </c>
      <c r="E166" s="12" t="s">
        <v>307</v>
      </c>
      <c r="F166" s="96">
        <v>1114965742</v>
      </c>
      <c r="G166" s="197">
        <v>11873</v>
      </c>
      <c r="H166" s="198">
        <v>101002589929</v>
      </c>
      <c r="I166" s="28">
        <v>15492</v>
      </c>
      <c r="J166" s="28">
        <v>0</v>
      </c>
      <c r="K166" s="28">
        <v>0</v>
      </c>
      <c r="L166" s="28">
        <v>0</v>
      </c>
      <c r="M166" s="28">
        <f t="shared" si="131"/>
        <v>15492</v>
      </c>
      <c r="N166" s="17">
        <v>31</v>
      </c>
      <c r="O166" s="17">
        <v>0</v>
      </c>
      <c r="P166" s="28">
        <f t="shared" si="128"/>
        <v>15492</v>
      </c>
      <c r="Q166" s="28">
        <f t="shared" si="129"/>
        <v>0</v>
      </c>
      <c r="R166" s="28">
        <f t="shared" si="130"/>
        <v>0</v>
      </c>
      <c r="S166" s="28">
        <v>0</v>
      </c>
      <c r="T166" s="28">
        <v>0</v>
      </c>
      <c r="U166" s="28">
        <v>0</v>
      </c>
      <c r="V166" s="28">
        <f t="shared" si="132"/>
        <v>15492</v>
      </c>
      <c r="W166" s="28">
        <f t="shared" si="133"/>
        <v>15000</v>
      </c>
      <c r="X166" s="28">
        <f t="shared" si="134"/>
        <v>15492</v>
      </c>
      <c r="Y166" s="28">
        <f t="shared" si="127"/>
        <v>1800</v>
      </c>
      <c r="Z166" s="28">
        <f t="shared" si="124"/>
        <v>117</v>
      </c>
      <c r="AA166" s="38">
        <v>0</v>
      </c>
      <c r="AB166" s="28">
        <v>0</v>
      </c>
      <c r="AC166" s="28">
        <v>0</v>
      </c>
      <c r="AD166" s="28">
        <f t="shared" si="135"/>
        <v>1917</v>
      </c>
      <c r="AE166" s="28">
        <f t="shared" si="136"/>
        <v>13575</v>
      </c>
      <c r="AF166" s="34" t="s">
        <v>89</v>
      </c>
      <c r="AG166" s="47">
        <v>44204</v>
      </c>
      <c r="AH166" s="56"/>
      <c r="AI166" s="56"/>
      <c r="AJ166" s="56"/>
      <c r="AK166" s="56"/>
      <c r="AL166" s="56"/>
      <c r="AM166" s="56"/>
      <c r="AN166" s="56"/>
      <c r="AO166" s="56"/>
      <c r="AP166" s="57"/>
    </row>
    <row r="167" spans="1:42" s="42" customFormat="1" ht="30.6" customHeight="1">
      <c r="A167" s="153">
        <v>158</v>
      </c>
      <c r="B167" s="16" t="s">
        <v>493</v>
      </c>
      <c r="C167" s="23" t="s">
        <v>505</v>
      </c>
      <c r="D167" s="23" t="s">
        <v>506</v>
      </c>
      <c r="E167" s="12" t="s">
        <v>304</v>
      </c>
      <c r="F167" s="215" t="s">
        <v>507</v>
      </c>
      <c r="G167" s="197">
        <v>11898</v>
      </c>
      <c r="H167" s="126" t="s">
        <v>508</v>
      </c>
      <c r="I167" s="194">
        <v>16400</v>
      </c>
      <c r="J167" s="28">
        <v>0</v>
      </c>
      <c r="K167" s="28">
        <v>0</v>
      </c>
      <c r="L167" s="28">
        <v>0</v>
      </c>
      <c r="M167" s="28">
        <f t="shared" si="131"/>
        <v>16400</v>
      </c>
      <c r="N167" s="17">
        <v>31</v>
      </c>
      <c r="O167" s="17">
        <v>0</v>
      </c>
      <c r="P167" s="28">
        <f t="shared" si="128"/>
        <v>16400</v>
      </c>
      <c r="Q167" s="28">
        <f t="shared" si="129"/>
        <v>0</v>
      </c>
      <c r="R167" s="28">
        <f t="shared" si="130"/>
        <v>0</v>
      </c>
      <c r="S167" s="28">
        <v>0</v>
      </c>
      <c r="T167" s="28">
        <v>0</v>
      </c>
      <c r="U167" s="28">
        <v>0</v>
      </c>
      <c r="V167" s="28">
        <f t="shared" si="132"/>
        <v>16400</v>
      </c>
      <c r="W167" s="28">
        <f t="shared" si="133"/>
        <v>15000</v>
      </c>
      <c r="X167" s="28">
        <f t="shared" si="134"/>
        <v>16400</v>
      </c>
      <c r="Y167" s="28">
        <f t="shared" si="127"/>
        <v>1800</v>
      </c>
      <c r="Z167" s="28">
        <f t="shared" si="124"/>
        <v>123</v>
      </c>
      <c r="AA167" s="38">
        <v>0</v>
      </c>
      <c r="AB167" s="28">
        <v>0</v>
      </c>
      <c r="AC167" s="28">
        <v>0</v>
      </c>
      <c r="AD167" s="28">
        <f t="shared" si="135"/>
        <v>1923</v>
      </c>
      <c r="AE167" s="28">
        <f t="shared" si="136"/>
        <v>14477</v>
      </c>
      <c r="AF167" s="34" t="s">
        <v>89</v>
      </c>
      <c r="AG167" s="47">
        <v>44204</v>
      </c>
      <c r="AH167" s="56"/>
      <c r="AI167" s="56"/>
      <c r="AJ167" s="56"/>
      <c r="AK167" s="56"/>
      <c r="AL167" s="56"/>
      <c r="AM167" s="56"/>
      <c r="AN167" s="56"/>
      <c r="AO167" s="56"/>
      <c r="AP167" s="57"/>
    </row>
    <row r="168" spans="1:42" s="42" customFormat="1" ht="30.6" customHeight="1">
      <c r="A168" s="13">
        <v>159</v>
      </c>
      <c r="B168" s="45" t="s">
        <v>509</v>
      </c>
      <c r="C168" s="120" t="s">
        <v>509</v>
      </c>
      <c r="D168" s="12" t="s">
        <v>510</v>
      </c>
      <c r="E168" s="12" t="s">
        <v>304</v>
      </c>
      <c r="F168" s="17">
        <v>1112210284</v>
      </c>
      <c r="G168" s="14">
        <v>11870</v>
      </c>
      <c r="H168" s="139" t="s">
        <v>511</v>
      </c>
      <c r="I168" s="28">
        <v>20000</v>
      </c>
      <c r="J168" s="28">
        <v>0</v>
      </c>
      <c r="K168" s="28">
        <v>0</v>
      </c>
      <c r="L168" s="28">
        <v>0</v>
      </c>
      <c r="M168" s="28">
        <f t="shared" si="131"/>
        <v>20000</v>
      </c>
      <c r="N168" s="17">
        <v>31</v>
      </c>
      <c r="O168" s="17">
        <v>0</v>
      </c>
      <c r="P168" s="28">
        <f>ROUND(I168/31*N168,0)</f>
        <v>20000</v>
      </c>
      <c r="Q168" s="28">
        <f>ROUND(J168/31*N168,0)</f>
        <v>0</v>
      </c>
      <c r="R168" s="28">
        <f>ROUND(K168/31*N168,0)</f>
        <v>0</v>
      </c>
      <c r="S168" s="28">
        <v>0</v>
      </c>
      <c r="T168" s="28">
        <v>0</v>
      </c>
      <c r="U168" s="28">
        <v>0</v>
      </c>
      <c r="V168" s="28">
        <f t="shared" si="132"/>
        <v>20000</v>
      </c>
      <c r="W168" s="28">
        <f t="shared" si="133"/>
        <v>15000</v>
      </c>
      <c r="X168" s="28">
        <f t="shared" si="134"/>
        <v>20000</v>
      </c>
      <c r="Y168" s="28">
        <f t="shared" si="127"/>
        <v>1800</v>
      </c>
      <c r="Z168" s="28">
        <f t="shared" si="124"/>
        <v>150</v>
      </c>
      <c r="AA168" s="38">
        <v>0</v>
      </c>
      <c r="AB168" s="28">
        <v>0</v>
      </c>
      <c r="AC168" s="28">
        <v>0</v>
      </c>
      <c r="AD168" s="28">
        <f t="shared" si="135"/>
        <v>1950</v>
      </c>
      <c r="AE168" s="28">
        <f>V168-AD168</f>
        <v>18050</v>
      </c>
      <c r="AF168" s="34" t="s">
        <v>89</v>
      </c>
      <c r="AG168" s="47">
        <v>44204</v>
      </c>
      <c r="AI168" s="56"/>
      <c r="AJ168" s="56"/>
      <c r="AK168" s="56"/>
      <c r="AM168" s="56"/>
      <c r="AN168" s="56"/>
      <c r="AO168" s="56"/>
      <c r="AP168" s="57"/>
    </row>
    <row r="169" spans="1:42" s="42" customFormat="1" ht="30.6" customHeight="1">
      <c r="A169" s="153">
        <v>160</v>
      </c>
      <c r="B169" s="12" t="s">
        <v>512</v>
      </c>
      <c r="C169" s="12" t="s">
        <v>512</v>
      </c>
      <c r="D169" s="12" t="s">
        <v>513</v>
      </c>
      <c r="E169" s="12" t="s">
        <v>298</v>
      </c>
      <c r="F169" s="17">
        <v>1113931418</v>
      </c>
      <c r="G169" s="17">
        <v>809</v>
      </c>
      <c r="H169" s="139" t="s">
        <v>514</v>
      </c>
      <c r="I169" s="28">
        <v>20000</v>
      </c>
      <c r="J169" s="28">
        <v>0</v>
      </c>
      <c r="K169" s="28">
        <v>0</v>
      </c>
      <c r="L169" s="28">
        <v>0</v>
      </c>
      <c r="M169" s="28">
        <f t="shared" si="131"/>
        <v>20000</v>
      </c>
      <c r="N169" s="17">
        <v>31</v>
      </c>
      <c r="O169" s="17">
        <v>0</v>
      </c>
      <c r="P169" s="28">
        <f t="shared" ref="P169:P205" si="137">ROUND(I169/31*N169,0)</f>
        <v>20000</v>
      </c>
      <c r="Q169" s="28">
        <f t="shared" ref="Q169:Q205" si="138">ROUND(J169/31*N169,0)</f>
        <v>0</v>
      </c>
      <c r="R169" s="28">
        <f t="shared" ref="R169:R205" si="139">ROUND(K169/31*N169,0)</f>
        <v>0</v>
      </c>
      <c r="S169" s="28">
        <v>0</v>
      </c>
      <c r="T169" s="28">
        <v>0</v>
      </c>
      <c r="U169" s="28">
        <v>0</v>
      </c>
      <c r="V169" s="28">
        <f t="shared" si="132"/>
        <v>20000</v>
      </c>
      <c r="W169" s="28">
        <f t="shared" si="133"/>
        <v>15000</v>
      </c>
      <c r="X169" s="28">
        <f t="shared" si="134"/>
        <v>20000</v>
      </c>
      <c r="Y169" s="28">
        <f t="shared" si="127"/>
        <v>1800</v>
      </c>
      <c r="Z169" s="28">
        <f t="shared" si="124"/>
        <v>150</v>
      </c>
      <c r="AA169" s="38">
        <v>0</v>
      </c>
      <c r="AB169" s="28">
        <v>0</v>
      </c>
      <c r="AC169" s="28">
        <v>0</v>
      </c>
      <c r="AD169" s="28">
        <f t="shared" si="135"/>
        <v>1950</v>
      </c>
      <c r="AE169" s="28">
        <f>V169-AD169</f>
        <v>18050</v>
      </c>
      <c r="AF169" s="34" t="s">
        <v>89</v>
      </c>
      <c r="AG169" s="47">
        <v>44204</v>
      </c>
      <c r="AH169" s="58"/>
      <c r="AI169" s="56"/>
      <c r="AJ169" s="56"/>
      <c r="AK169" s="56"/>
      <c r="AL169" s="57"/>
    </row>
    <row r="170" spans="1:42" s="42" customFormat="1" ht="30.6" customHeight="1">
      <c r="A170" s="153">
        <v>161</v>
      </c>
      <c r="B170" s="12" t="s">
        <v>512</v>
      </c>
      <c r="C170" s="12" t="s">
        <v>515</v>
      </c>
      <c r="D170" s="23" t="s">
        <v>516</v>
      </c>
      <c r="E170" s="12" t="s">
        <v>307</v>
      </c>
      <c r="F170" s="96">
        <v>1115740265</v>
      </c>
      <c r="G170" s="17">
        <v>11891</v>
      </c>
      <c r="H170" s="126" t="s">
        <v>517</v>
      </c>
      <c r="I170" s="28">
        <v>15492</v>
      </c>
      <c r="J170" s="28">
        <v>0</v>
      </c>
      <c r="K170" s="28">
        <v>0</v>
      </c>
      <c r="L170" s="28">
        <v>0</v>
      </c>
      <c r="M170" s="28">
        <f t="shared" si="131"/>
        <v>15492</v>
      </c>
      <c r="N170" s="17">
        <v>0</v>
      </c>
      <c r="O170" s="17">
        <v>0</v>
      </c>
      <c r="P170" s="28">
        <f t="shared" si="137"/>
        <v>0</v>
      </c>
      <c r="Q170" s="28">
        <f t="shared" si="138"/>
        <v>0</v>
      </c>
      <c r="R170" s="28">
        <f t="shared" si="139"/>
        <v>0</v>
      </c>
      <c r="S170" s="28">
        <v>0</v>
      </c>
      <c r="T170" s="28">
        <v>0</v>
      </c>
      <c r="U170" s="28">
        <v>0</v>
      </c>
      <c r="V170" s="28">
        <f t="shared" si="132"/>
        <v>0</v>
      </c>
      <c r="W170" s="28">
        <f t="shared" si="133"/>
        <v>0</v>
      </c>
      <c r="X170" s="28">
        <f t="shared" si="134"/>
        <v>0</v>
      </c>
      <c r="Y170" s="28">
        <f t="shared" si="127"/>
        <v>0</v>
      </c>
      <c r="Z170" s="28">
        <f t="shared" si="124"/>
        <v>0</v>
      </c>
      <c r="AA170" s="38">
        <v>0</v>
      </c>
      <c r="AB170" s="28">
        <v>0</v>
      </c>
      <c r="AC170" s="28">
        <v>0</v>
      </c>
      <c r="AD170" s="28">
        <f t="shared" si="135"/>
        <v>0</v>
      </c>
      <c r="AE170" s="28">
        <f>V170-AD170</f>
        <v>0</v>
      </c>
      <c r="AF170" s="34"/>
      <c r="AG170" s="47"/>
      <c r="AH170" s="58"/>
      <c r="AI170" s="56"/>
      <c r="AJ170" s="56"/>
      <c r="AK170" s="56"/>
      <c r="AL170" s="57"/>
    </row>
    <row r="171" spans="1:42" s="42" customFormat="1" ht="30.6" customHeight="1">
      <c r="A171" s="13">
        <v>162</v>
      </c>
      <c r="B171" s="16" t="s">
        <v>518</v>
      </c>
      <c r="C171" s="12" t="s">
        <v>518</v>
      </c>
      <c r="D171" s="12" t="s">
        <v>519</v>
      </c>
      <c r="E171" s="12" t="s">
        <v>304</v>
      </c>
      <c r="F171" s="16">
        <v>1114775935</v>
      </c>
      <c r="G171" s="14">
        <v>11876</v>
      </c>
      <c r="H171" s="80" t="s">
        <v>520</v>
      </c>
      <c r="I171" s="28">
        <v>20000</v>
      </c>
      <c r="J171" s="28">
        <v>0</v>
      </c>
      <c r="K171" s="28">
        <v>0</v>
      </c>
      <c r="L171" s="28">
        <v>0</v>
      </c>
      <c r="M171" s="28">
        <v>20000</v>
      </c>
      <c r="N171" s="17">
        <v>31</v>
      </c>
      <c r="O171" s="17">
        <v>0</v>
      </c>
      <c r="P171" s="28">
        <f t="shared" si="137"/>
        <v>20000</v>
      </c>
      <c r="Q171" s="28">
        <f t="shared" si="138"/>
        <v>0</v>
      </c>
      <c r="R171" s="28">
        <f t="shared" si="139"/>
        <v>0</v>
      </c>
      <c r="S171" s="28">
        <v>0</v>
      </c>
      <c r="T171" s="28">
        <v>0</v>
      </c>
      <c r="U171" s="28">
        <v>0</v>
      </c>
      <c r="V171" s="28">
        <f t="shared" si="132"/>
        <v>20000</v>
      </c>
      <c r="W171" s="28">
        <f t="shared" si="133"/>
        <v>15000</v>
      </c>
      <c r="X171" s="28">
        <f t="shared" si="134"/>
        <v>20000</v>
      </c>
      <c r="Y171" s="28">
        <f t="shared" si="127"/>
        <v>1800</v>
      </c>
      <c r="Z171" s="28">
        <f t="shared" si="124"/>
        <v>150</v>
      </c>
      <c r="AA171" s="38">
        <v>0</v>
      </c>
      <c r="AB171" s="28">
        <v>0</v>
      </c>
      <c r="AC171" s="28">
        <v>0</v>
      </c>
      <c r="AD171" s="28">
        <f t="shared" si="135"/>
        <v>1950</v>
      </c>
      <c r="AE171" s="28">
        <f t="shared" ref="AE171:AE197" si="140">V171-AD171</f>
        <v>18050</v>
      </c>
      <c r="AF171" s="34" t="s">
        <v>89</v>
      </c>
      <c r="AG171" s="47">
        <v>44204</v>
      </c>
      <c r="AI171" s="56"/>
      <c r="AJ171" s="56"/>
      <c r="AK171" s="56"/>
      <c r="AL171" s="56"/>
      <c r="AM171" s="56"/>
      <c r="AN171" s="56"/>
      <c r="AO171" s="56"/>
      <c r="AP171" s="57"/>
    </row>
    <row r="172" spans="1:42" s="42" customFormat="1" ht="30.6" customHeight="1">
      <c r="A172" s="153">
        <v>163</v>
      </c>
      <c r="B172" s="16" t="s">
        <v>518</v>
      </c>
      <c r="C172" s="12" t="s">
        <v>521</v>
      </c>
      <c r="D172" s="23" t="s">
        <v>522</v>
      </c>
      <c r="E172" s="12" t="s">
        <v>307</v>
      </c>
      <c r="F172" s="96">
        <v>1115269600</v>
      </c>
      <c r="G172" s="83">
        <v>11809</v>
      </c>
      <c r="H172" s="126" t="s">
        <v>523</v>
      </c>
      <c r="I172" s="28">
        <v>15492</v>
      </c>
      <c r="J172" s="28">
        <v>0</v>
      </c>
      <c r="K172" s="28">
        <v>0</v>
      </c>
      <c r="L172" s="28">
        <v>0</v>
      </c>
      <c r="M172" s="28">
        <f t="shared" ref="M172:M188" si="141">I172+J172+K172+L172</f>
        <v>15492</v>
      </c>
      <c r="N172" s="17">
        <v>31</v>
      </c>
      <c r="O172" s="17">
        <v>0</v>
      </c>
      <c r="P172" s="28">
        <f t="shared" si="137"/>
        <v>15492</v>
      </c>
      <c r="Q172" s="28">
        <f t="shared" si="138"/>
        <v>0</v>
      </c>
      <c r="R172" s="28">
        <f t="shared" si="139"/>
        <v>0</v>
      </c>
      <c r="S172" s="28">
        <v>0</v>
      </c>
      <c r="T172" s="28">
        <v>0</v>
      </c>
      <c r="U172" s="28">
        <v>0</v>
      </c>
      <c r="V172" s="28">
        <f t="shared" si="132"/>
        <v>15492</v>
      </c>
      <c r="W172" s="28">
        <f t="shared" si="133"/>
        <v>15000</v>
      </c>
      <c r="X172" s="28">
        <f t="shared" si="134"/>
        <v>15492</v>
      </c>
      <c r="Y172" s="28">
        <f t="shared" si="127"/>
        <v>1800</v>
      </c>
      <c r="Z172" s="28">
        <f t="shared" si="124"/>
        <v>117</v>
      </c>
      <c r="AA172" s="38">
        <v>0</v>
      </c>
      <c r="AB172" s="28">
        <v>0</v>
      </c>
      <c r="AC172" s="28">
        <v>0</v>
      </c>
      <c r="AD172" s="28">
        <f>+Y172+Z172+AA172+AB172+AC172</f>
        <v>1917</v>
      </c>
      <c r="AE172" s="28">
        <f t="shared" si="140"/>
        <v>13575</v>
      </c>
      <c r="AF172" s="34" t="s">
        <v>89</v>
      </c>
      <c r="AG172" s="47">
        <v>44204</v>
      </c>
      <c r="AH172" s="56"/>
      <c r="AI172" s="56"/>
      <c r="AJ172" s="56"/>
      <c r="AK172" s="56"/>
      <c r="AL172" s="56"/>
      <c r="AM172" s="56"/>
      <c r="AN172" s="56"/>
      <c r="AO172" s="56"/>
      <c r="AP172" s="57"/>
    </row>
    <row r="173" spans="1:42" s="42" customFormat="1" ht="30.6" customHeight="1">
      <c r="A173" s="153">
        <v>164</v>
      </c>
      <c r="B173" s="16" t="s">
        <v>518</v>
      </c>
      <c r="C173" s="23" t="s">
        <v>524</v>
      </c>
      <c r="D173" s="23" t="s">
        <v>525</v>
      </c>
      <c r="E173" s="12" t="s">
        <v>307</v>
      </c>
      <c r="F173" s="96">
        <v>1115738036</v>
      </c>
      <c r="G173" s="83">
        <v>11887</v>
      </c>
      <c r="H173" s="126" t="s">
        <v>526</v>
      </c>
      <c r="I173" s="28">
        <v>15492</v>
      </c>
      <c r="J173" s="28">
        <v>0</v>
      </c>
      <c r="K173" s="28">
        <v>0</v>
      </c>
      <c r="L173" s="28">
        <v>0</v>
      </c>
      <c r="M173" s="28">
        <f t="shared" si="141"/>
        <v>15492</v>
      </c>
      <c r="N173" s="17">
        <v>0</v>
      </c>
      <c r="O173" s="17">
        <v>0</v>
      </c>
      <c r="P173" s="28">
        <f t="shared" si="137"/>
        <v>0</v>
      </c>
      <c r="Q173" s="28">
        <f t="shared" si="138"/>
        <v>0</v>
      </c>
      <c r="R173" s="28">
        <f t="shared" si="139"/>
        <v>0</v>
      </c>
      <c r="S173" s="28">
        <v>0</v>
      </c>
      <c r="T173" s="28">
        <v>0</v>
      </c>
      <c r="U173" s="28">
        <v>0</v>
      </c>
      <c r="V173" s="28">
        <f t="shared" si="132"/>
        <v>0</v>
      </c>
      <c r="W173" s="28">
        <f t="shared" si="133"/>
        <v>0</v>
      </c>
      <c r="X173" s="28">
        <f t="shared" si="134"/>
        <v>0</v>
      </c>
      <c r="Y173" s="28">
        <f t="shared" si="127"/>
        <v>0</v>
      </c>
      <c r="Z173" s="28">
        <f t="shared" si="124"/>
        <v>0</v>
      </c>
      <c r="AA173" s="38">
        <v>0</v>
      </c>
      <c r="AB173" s="28">
        <v>0</v>
      </c>
      <c r="AC173" s="28">
        <v>0</v>
      </c>
      <c r="AD173" s="28">
        <f>+Y173+Z173+AA173+AB173+AC173</f>
        <v>0</v>
      </c>
      <c r="AE173" s="28">
        <f t="shared" si="140"/>
        <v>0</v>
      </c>
      <c r="AF173" s="34"/>
      <c r="AG173" s="47"/>
      <c r="AH173" s="56"/>
      <c r="AI173" s="56"/>
      <c r="AJ173" s="56"/>
      <c r="AK173" s="56"/>
      <c r="AL173" s="56"/>
      <c r="AM173" s="56"/>
      <c r="AN173" s="56"/>
      <c r="AO173" s="56"/>
      <c r="AP173" s="57"/>
    </row>
    <row r="174" spans="1:42" s="42" customFormat="1" ht="30.6" customHeight="1">
      <c r="A174" s="13">
        <v>165</v>
      </c>
      <c r="B174" s="16" t="s">
        <v>518</v>
      </c>
      <c r="C174" s="23" t="s">
        <v>908</v>
      </c>
      <c r="D174" s="23" t="s">
        <v>909</v>
      </c>
      <c r="E174" s="12" t="s">
        <v>307</v>
      </c>
      <c r="F174" s="96">
        <v>1115558478</v>
      </c>
      <c r="G174" s="83">
        <v>11851</v>
      </c>
      <c r="H174" s="126" t="s">
        <v>910</v>
      </c>
      <c r="I174" s="28">
        <v>15492</v>
      </c>
      <c r="J174" s="28">
        <v>0</v>
      </c>
      <c r="K174" s="28">
        <v>0</v>
      </c>
      <c r="L174" s="28">
        <v>0</v>
      </c>
      <c r="M174" s="28">
        <f t="shared" si="141"/>
        <v>15492</v>
      </c>
      <c r="N174" s="17">
        <v>31</v>
      </c>
      <c r="O174" s="17">
        <v>0</v>
      </c>
      <c r="P174" s="28">
        <f t="shared" si="137"/>
        <v>15492</v>
      </c>
      <c r="Q174" s="28">
        <f t="shared" si="138"/>
        <v>0</v>
      </c>
      <c r="R174" s="28">
        <f t="shared" si="139"/>
        <v>0</v>
      </c>
      <c r="S174" s="28">
        <v>0</v>
      </c>
      <c r="T174" s="28">
        <v>0</v>
      </c>
      <c r="U174" s="28">
        <v>0</v>
      </c>
      <c r="V174" s="28">
        <f t="shared" si="132"/>
        <v>15492</v>
      </c>
      <c r="W174" s="28">
        <f t="shared" si="133"/>
        <v>15000</v>
      </c>
      <c r="X174" s="28">
        <f t="shared" si="134"/>
        <v>15492</v>
      </c>
      <c r="Y174" s="28">
        <f t="shared" si="127"/>
        <v>1800</v>
      </c>
      <c r="Z174" s="28">
        <f t="shared" si="124"/>
        <v>117</v>
      </c>
      <c r="AA174" s="38">
        <v>0</v>
      </c>
      <c r="AB174" s="28">
        <v>0</v>
      </c>
      <c r="AC174" s="28">
        <v>0</v>
      </c>
      <c r="AD174" s="28">
        <f>+Y174+Z174+AA174+AB174+AC174</f>
        <v>1917</v>
      </c>
      <c r="AE174" s="28">
        <f t="shared" si="140"/>
        <v>13575</v>
      </c>
      <c r="AF174" s="34"/>
      <c r="AG174" s="47"/>
      <c r="AH174" s="56"/>
      <c r="AI174" s="56"/>
      <c r="AJ174" s="56"/>
      <c r="AK174" s="56"/>
      <c r="AL174" s="56"/>
      <c r="AM174" s="56"/>
      <c r="AN174" s="56"/>
      <c r="AO174" s="56"/>
      <c r="AP174" s="57"/>
    </row>
    <row r="175" spans="1:42" s="42" customFormat="1" ht="30.6" customHeight="1">
      <c r="A175" s="153">
        <v>166</v>
      </c>
      <c r="B175" s="45" t="s">
        <v>527</v>
      </c>
      <c r="C175" s="23" t="s">
        <v>527</v>
      </c>
      <c r="D175" s="221" t="s">
        <v>528</v>
      </c>
      <c r="E175" s="12" t="s">
        <v>298</v>
      </c>
      <c r="F175" s="16">
        <v>1113326653</v>
      </c>
      <c r="G175" s="29">
        <v>11515</v>
      </c>
      <c r="H175" s="33" t="s">
        <v>529</v>
      </c>
      <c r="I175" s="28">
        <v>20000</v>
      </c>
      <c r="J175" s="28">
        <v>0</v>
      </c>
      <c r="K175" s="28">
        <v>0</v>
      </c>
      <c r="L175" s="28">
        <v>0</v>
      </c>
      <c r="M175" s="28">
        <f t="shared" si="141"/>
        <v>20000</v>
      </c>
      <c r="N175" s="17">
        <v>31</v>
      </c>
      <c r="O175" s="17">
        <v>0</v>
      </c>
      <c r="P175" s="28">
        <f t="shared" si="137"/>
        <v>20000</v>
      </c>
      <c r="Q175" s="28">
        <f t="shared" si="138"/>
        <v>0</v>
      </c>
      <c r="R175" s="28">
        <f t="shared" si="139"/>
        <v>0</v>
      </c>
      <c r="S175" s="28">
        <v>0</v>
      </c>
      <c r="T175" s="28">
        <v>0</v>
      </c>
      <c r="U175" s="28">
        <v>0</v>
      </c>
      <c r="V175" s="28">
        <f t="shared" si="132"/>
        <v>20000</v>
      </c>
      <c r="W175" s="28">
        <f t="shared" si="133"/>
        <v>15000</v>
      </c>
      <c r="X175" s="28">
        <f t="shared" si="134"/>
        <v>20000</v>
      </c>
      <c r="Y175" s="28">
        <f t="shared" si="127"/>
        <v>1800</v>
      </c>
      <c r="Z175" s="28">
        <f t="shared" si="124"/>
        <v>150</v>
      </c>
      <c r="AA175" s="38">
        <v>0</v>
      </c>
      <c r="AB175" s="28">
        <v>0</v>
      </c>
      <c r="AC175" s="28">
        <v>0</v>
      </c>
      <c r="AD175" s="28">
        <f t="shared" ref="AD175:AD197" si="142">+Y175+Z175+AA175+AB175+AC175</f>
        <v>1950</v>
      </c>
      <c r="AE175" s="28">
        <f t="shared" si="140"/>
        <v>18050</v>
      </c>
      <c r="AF175" s="34" t="s">
        <v>89</v>
      </c>
      <c r="AG175" s="47">
        <v>44204</v>
      </c>
      <c r="AH175" s="58"/>
      <c r="AI175" s="56"/>
      <c r="AJ175" s="56"/>
      <c r="AK175" s="56"/>
      <c r="AL175" s="59"/>
      <c r="AM175" s="56"/>
      <c r="AN175" s="56"/>
      <c r="AO175" s="56"/>
      <c r="AP175" s="57"/>
    </row>
    <row r="176" spans="1:42" s="42" customFormat="1" ht="30.6" customHeight="1">
      <c r="A176" s="153">
        <v>167</v>
      </c>
      <c r="B176" s="45" t="s">
        <v>527</v>
      </c>
      <c r="C176" s="46" t="s">
        <v>436</v>
      </c>
      <c r="D176" s="61" t="s">
        <v>530</v>
      </c>
      <c r="E176" s="12" t="s">
        <v>307</v>
      </c>
      <c r="F176" s="76">
        <v>1115283577</v>
      </c>
      <c r="G176" s="76">
        <v>11632</v>
      </c>
      <c r="H176" s="114" t="s">
        <v>531</v>
      </c>
      <c r="I176" s="28">
        <v>15492</v>
      </c>
      <c r="J176" s="28">
        <v>0</v>
      </c>
      <c r="K176" s="28">
        <v>0</v>
      </c>
      <c r="L176" s="28">
        <v>0</v>
      </c>
      <c r="M176" s="28">
        <f t="shared" si="141"/>
        <v>15492</v>
      </c>
      <c r="N176" s="17">
        <v>30</v>
      </c>
      <c r="O176" s="17">
        <v>0</v>
      </c>
      <c r="P176" s="28">
        <f t="shared" si="137"/>
        <v>14992</v>
      </c>
      <c r="Q176" s="28">
        <f t="shared" si="138"/>
        <v>0</v>
      </c>
      <c r="R176" s="28">
        <f t="shared" si="139"/>
        <v>0</v>
      </c>
      <c r="S176" s="28">
        <v>0</v>
      </c>
      <c r="T176" s="28">
        <v>0</v>
      </c>
      <c r="U176" s="28">
        <v>0</v>
      </c>
      <c r="V176" s="28">
        <f t="shared" si="132"/>
        <v>14992</v>
      </c>
      <c r="W176" s="28">
        <f t="shared" si="133"/>
        <v>14992</v>
      </c>
      <c r="X176" s="28">
        <f t="shared" si="134"/>
        <v>14992</v>
      </c>
      <c r="Y176" s="28">
        <f t="shared" si="127"/>
        <v>1799</v>
      </c>
      <c r="Z176" s="28">
        <f t="shared" si="124"/>
        <v>113</v>
      </c>
      <c r="AA176" s="38">
        <v>0</v>
      </c>
      <c r="AB176" s="28">
        <v>0</v>
      </c>
      <c r="AC176" s="28">
        <v>0</v>
      </c>
      <c r="AD176" s="28">
        <f t="shared" si="142"/>
        <v>1912</v>
      </c>
      <c r="AE176" s="28">
        <f t="shared" si="140"/>
        <v>13080</v>
      </c>
      <c r="AF176" s="34" t="s">
        <v>89</v>
      </c>
      <c r="AG176" s="47">
        <v>44204</v>
      </c>
      <c r="AH176" s="58"/>
      <c r="AI176" s="56"/>
      <c r="AJ176" s="56"/>
      <c r="AK176" s="56"/>
      <c r="AL176" s="59"/>
      <c r="AM176" s="56"/>
      <c r="AN176" s="56"/>
      <c r="AO176" s="56"/>
      <c r="AP176" s="57"/>
    </row>
    <row r="177" spans="1:42" s="42" customFormat="1" ht="30.6" customHeight="1">
      <c r="A177" s="13">
        <v>168</v>
      </c>
      <c r="B177" s="45" t="s">
        <v>527</v>
      </c>
      <c r="C177" s="23" t="s">
        <v>532</v>
      </c>
      <c r="D177" s="23" t="s">
        <v>533</v>
      </c>
      <c r="E177" s="12" t="s">
        <v>307</v>
      </c>
      <c r="F177" s="96">
        <v>1115514874</v>
      </c>
      <c r="G177" s="76">
        <v>11799</v>
      </c>
      <c r="H177" s="126" t="s">
        <v>534</v>
      </c>
      <c r="I177" s="28">
        <v>15492</v>
      </c>
      <c r="J177" s="28">
        <v>0</v>
      </c>
      <c r="K177" s="28">
        <v>0</v>
      </c>
      <c r="L177" s="28">
        <v>0</v>
      </c>
      <c r="M177" s="28">
        <f t="shared" si="141"/>
        <v>15492</v>
      </c>
      <c r="N177" s="17">
        <v>16</v>
      </c>
      <c r="O177" s="17">
        <v>0</v>
      </c>
      <c r="P177" s="28">
        <f t="shared" si="137"/>
        <v>7996</v>
      </c>
      <c r="Q177" s="28">
        <f t="shared" si="138"/>
        <v>0</v>
      </c>
      <c r="R177" s="28">
        <f t="shared" si="139"/>
        <v>0</v>
      </c>
      <c r="S177" s="28">
        <v>0</v>
      </c>
      <c r="T177" s="28">
        <v>0</v>
      </c>
      <c r="U177" s="28">
        <v>0</v>
      </c>
      <c r="V177" s="28">
        <f t="shared" si="132"/>
        <v>7996</v>
      </c>
      <c r="W177" s="28">
        <f t="shared" si="133"/>
        <v>7996</v>
      </c>
      <c r="X177" s="28">
        <f t="shared" si="134"/>
        <v>7996</v>
      </c>
      <c r="Y177" s="28">
        <f t="shared" si="127"/>
        <v>960</v>
      </c>
      <c r="Z177" s="28">
        <f t="shared" si="124"/>
        <v>60</v>
      </c>
      <c r="AA177" s="38">
        <v>0</v>
      </c>
      <c r="AB177" s="28">
        <v>0</v>
      </c>
      <c r="AC177" s="28">
        <v>0</v>
      </c>
      <c r="AD177" s="28">
        <f t="shared" si="142"/>
        <v>1020</v>
      </c>
      <c r="AE177" s="28">
        <f t="shared" si="140"/>
        <v>6976</v>
      </c>
      <c r="AF177" s="34" t="s">
        <v>89</v>
      </c>
      <c r="AG177" s="47">
        <v>44204</v>
      </c>
      <c r="AH177" s="58"/>
      <c r="AI177" s="56"/>
      <c r="AJ177" s="56"/>
      <c r="AK177" s="56"/>
      <c r="AL177" s="59"/>
      <c r="AM177" s="56"/>
      <c r="AN177" s="56"/>
      <c r="AO177" s="56"/>
      <c r="AP177" s="57"/>
    </row>
    <row r="178" spans="1:42" s="42" customFormat="1" ht="30.6" customHeight="1">
      <c r="A178" s="153">
        <v>169</v>
      </c>
      <c r="B178" s="45" t="s">
        <v>535</v>
      </c>
      <c r="C178" s="23" t="s">
        <v>535</v>
      </c>
      <c r="D178" s="23" t="s">
        <v>536</v>
      </c>
      <c r="E178" s="12" t="s">
        <v>298</v>
      </c>
      <c r="F178" s="17">
        <v>1113326652</v>
      </c>
      <c r="G178" s="18">
        <v>621</v>
      </c>
      <c r="H178" s="139" t="s">
        <v>537</v>
      </c>
      <c r="I178" s="28">
        <v>20000</v>
      </c>
      <c r="J178" s="28">
        <v>0</v>
      </c>
      <c r="K178" s="28">
        <v>0</v>
      </c>
      <c r="L178" s="28">
        <v>0</v>
      </c>
      <c r="M178" s="28">
        <f t="shared" si="141"/>
        <v>20000</v>
      </c>
      <c r="N178" s="17">
        <v>26</v>
      </c>
      <c r="O178" s="17">
        <v>0</v>
      </c>
      <c r="P178" s="28">
        <f t="shared" si="137"/>
        <v>16774</v>
      </c>
      <c r="Q178" s="28">
        <f t="shared" si="138"/>
        <v>0</v>
      </c>
      <c r="R178" s="28">
        <f t="shared" si="139"/>
        <v>0</v>
      </c>
      <c r="S178" s="28">
        <v>0</v>
      </c>
      <c r="T178" s="28">
        <v>0</v>
      </c>
      <c r="U178" s="28">
        <v>0</v>
      </c>
      <c r="V178" s="28">
        <f t="shared" si="132"/>
        <v>16774</v>
      </c>
      <c r="W178" s="28">
        <f t="shared" si="133"/>
        <v>15000</v>
      </c>
      <c r="X178" s="28">
        <f t="shared" si="134"/>
        <v>16774</v>
      </c>
      <c r="Y178" s="28">
        <f t="shared" si="127"/>
        <v>1800</v>
      </c>
      <c r="Z178" s="28">
        <f t="shared" si="124"/>
        <v>126</v>
      </c>
      <c r="AA178" s="38">
        <v>0</v>
      </c>
      <c r="AB178" s="28">
        <v>0</v>
      </c>
      <c r="AC178" s="28">
        <v>0</v>
      </c>
      <c r="AD178" s="28">
        <f t="shared" si="142"/>
        <v>1926</v>
      </c>
      <c r="AE178" s="28">
        <f t="shared" si="140"/>
        <v>14848</v>
      </c>
      <c r="AF178" s="34" t="s">
        <v>89</v>
      </c>
      <c r="AG178" s="47">
        <v>44203</v>
      </c>
    </row>
    <row r="179" spans="1:42" s="42" customFormat="1" ht="30.6" customHeight="1">
      <c r="A179" s="153">
        <v>170</v>
      </c>
      <c r="B179" s="45" t="s">
        <v>535</v>
      </c>
      <c r="C179" s="12" t="s">
        <v>538</v>
      </c>
      <c r="D179" s="23" t="s">
        <v>539</v>
      </c>
      <c r="E179" s="12" t="s">
        <v>304</v>
      </c>
      <c r="F179" s="18">
        <v>1107030888</v>
      </c>
      <c r="G179" s="18">
        <v>476</v>
      </c>
      <c r="H179" s="139" t="s">
        <v>540</v>
      </c>
      <c r="I179" s="194">
        <v>18000</v>
      </c>
      <c r="J179" s="28">
        <v>0</v>
      </c>
      <c r="K179" s="28">
        <v>0</v>
      </c>
      <c r="L179" s="28">
        <v>0</v>
      </c>
      <c r="M179" s="28">
        <f t="shared" si="141"/>
        <v>18000</v>
      </c>
      <c r="N179" s="17">
        <v>31</v>
      </c>
      <c r="O179" s="17">
        <v>0</v>
      </c>
      <c r="P179" s="28">
        <f t="shared" si="137"/>
        <v>18000</v>
      </c>
      <c r="Q179" s="28">
        <f t="shared" si="138"/>
        <v>0</v>
      </c>
      <c r="R179" s="28">
        <f t="shared" si="139"/>
        <v>0</v>
      </c>
      <c r="S179" s="28">
        <v>0</v>
      </c>
      <c r="T179" s="28">
        <v>0</v>
      </c>
      <c r="U179" s="28">
        <v>0</v>
      </c>
      <c r="V179" s="28">
        <f t="shared" si="132"/>
        <v>18000</v>
      </c>
      <c r="W179" s="28">
        <f t="shared" si="133"/>
        <v>15000</v>
      </c>
      <c r="X179" s="28">
        <f t="shared" si="134"/>
        <v>18000</v>
      </c>
      <c r="Y179" s="28">
        <f t="shared" si="127"/>
        <v>1800</v>
      </c>
      <c r="Z179" s="28">
        <f t="shared" si="124"/>
        <v>135</v>
      </c>
      <c r="AA179" s="38">
        <v>0</v>
      </c>
      <c r="AB179" s="28">
        <v>0</v>
      </c>
      <c r="AC179" s="28">
        <v>0</v>
      </c>
      <c r="AD179" s="28">
        <f t="shared" si="142"/>
        <v>1935</v>
      </c>
      <c r="AE179" s="28">
        <f t="shared" si="140"/>
        <v>16065</v>
      </c>
      <c r="AF179" s="34" t="s">
        <v>89</v>
      </c>
      <c r="AG179" s="47">
        <v>44203</v>
      </c>
      <c r="AH179" s="56"/>
      <c r="AI179" s="56"/>
      <c r="AJ179" s="56"/>
      <c r="AK179" s="56"/>
      <c r="AL179" s="57"/>
    </row>
    <row r="180" spans="1:42" s="42" customFormat="1" ht="30.6" customHeight="1">
      <c r="A180" s="13">
        <v>171</v>
      </c>
      <c r="B180" s="45" t="s">
        <v>535</v>
      </c>
      <c r="C180" s="23" t="s">
        <v>541</v>
      </c>
      <c r="D180" s="23" t="s">
        <v>542</v>
      </c>
      <c r="E180" s="12" t="s">
        <v>304</v>
      </c>
      <c r="F180" s="17">
        <v>1112389701</v>
      </c>
      <c r="G180" s="18">
        <v>1043</v>
      </c>
      <c r="H180" s="139" t="s">
        <v>543</v>
      </c>
      <c r="I180" s="194">
        <v>18000</v>
      </c>
      <c r="J180" s="28">
        <v>0</v>
      </c>
      <c r="K180" s="28">
        <v>0</v>
      </c>
      <c r="L180" s="28">
        <v>0</v>
      </c>
      <c r="M180" s="28">
        <f>I180+J180+K180+L180</f>
        <v>18000</v>
      </c>
      <c r="N180" s="17">
        <v>31</v>
      </c>
      <c r="O180" s="17">
        <v>0</v>
      </c>
      <c r="P180" s="28">
        <f t="shared" si="137"/>
        <v>18000</v>
      </c>
      <c r="Q180" s="28">
        <f t="shared" si="138"/>
        <v>0</v>
      </c>
      <c r="R180" s="28">
        <f t="shared" si="139"/>
        <v>0</v>
      </c>
      <c r="S180" s="28">
        <v>0</v>
      </c>
      <c r="T180" s="28">
        <v>0</v>
      </c>
      <c r="U180" s="28">
        <v>0</v>
      </c>
      <c r="V180" s="28">
        <f>P180+Q180+R180+S180+T180+U180</f>
        <v>18000</v>
      </c>
      <c r="W180" s="28">
        <f>IF(P180&gt;15000,15000,P180)</f>
        <v>15000</v>
      </c>
      <c r="X180" s="28">
        <f>V180</f>
        <v>18000</v>
      </c>
      <c r="Y180" s="28">
        <f t="shared" si="127"/>
        <v>1800</v>
      </c>
      <c r="Z180" s="28">
        <f>CEILING(X180*0.75%,1)</f>
        <v>135</v>
      </c>
      <c r="AA180" s="38">
        <v>0</v>
      </c>
      <c r="AB180" s="28">
        <v>0</v>
      </c>
      <c r="AC180" s="28">
        <v>0</v>
      </c>
      <c r="AD180" s="28">
        <f>+Y180+Z180+AA180+AB180+AC180</f>
        <v>1935</v>
      </c>
      <c r="AE180" s="28">
        <f>V180-AD180</f>
        <v>16065</v>
      </c>
      <c r="AF180" s="34" t="s">
        <v>89</v>
      </c>
      <c r="AG180" s="47">
        <v>44203</v>
      </c>
      <c r="AH180" s="56"/>
      <c r="AI180" s="56"/>
      <c r="AJ180" s="56"/>
      <c r="AK180" s="56"/>
      <c r="AL180" s="57"/>
    </row>
    <row r="181" spans="1:42" s="42" customFormat="1" ht="30.6" customHeight="1">
      <c r="A181" s="153">
        <v>172</v>
      </c>
      <c r="B181" s="45" t="s">
        <v>535</v>
      </c>
      <c r="C181" s="12" t="s">
        <v>544</v>
      </c>
      <c r="D181" s="12" t="s">
        <v>545</v>
      </c>
      <c r="E181" s="12" t="s">
        <v>304</v>
      </c>
      <c r="F181" s="13">
        <v>1114572184</v>
      </c>
      <c r="G181" s="14">
        <v>1283</v>
      </c>
      <c r="H181" s="139" t="s">
        <v>546</v>
      </c>
      <c r="I181" s="28">
        <v>16400</v>
      </c>
      <c r="J181" s="28">
        <v>0</v>
      </c>
      <c r="K181" s="28">
        <v>0</v>
      </c>
      <c r="L181" s="28">
        <v>0</v>
      </c>
      <c r="M181" s="28">
        <f t="shared" si="141"/>
        <v>16400</v>
      </c>
      <c r="N181" s="17">
        <v>31</v>
      </c>
      <c r="O181" s="17">
        <v>0</v>
      </c>
      <c r="P181" s="28">
        <f t="shared" si="137"/>
        <v>16400</v>
      </c>
      <c r="Q181" s="28">
        <f t="shared" si="138"/>
        <v>0</v>
      </c>
      <c r="R181" s="28">
        <f t="shared" si="139"/>
        <v>0</v>
      </c>
      <c r="S181" s="28">
        <v>0</v>
      </c>
      <c r="T181" s="28">
        <v>0</v>
      </c>
      <c r="U181" s="28">
        <v>0</v>
      </c>
      <c r="V181" s="28">
        <f t="shared" si="132"/>
        <v>16400</v>
      </c>
      <c r="W181" s="28">
        <f t="shared" si="133"/>
        <v>15000</v>
      </c>
      <c r="X181" s="28">
        <f t="shared" si="134"/>
        <v>16400</v>
      </c>
      <c r="Y181" s="28">
        <f t="shared" si="127"/>
        <v>1800</v>
      </c>
      <c r="Z181" s="28">
        <f t="shared" si="124"/>
        <v>123</v>
      </c>
      <c r="AA181" s="38">
        <v>0</v>
      </c>
      <c r="AB181" s="28">
        <v>0</v>
      </c>
      <c r="AC181" s="28">
        <v>0</v>
      </c>
      <c r="AD181" s="28">
        <f t="shared" si="142"/>
        <v>1923</v>
      </c>
      <c r="AE181" s="28">
        <f t="shared" si="140"/>
        <v>14477</v>
      </c>
      <c r="AF181" s="34" t="s">
        <v>89</v>
      </c>
      <c r="AG181" s="47">
        <v>44204</v>
      </c>
      <c r="AH181" s="56"/>
      <c r="AI181" s="56"/>
      <c r="AJ181" s="56"/>
      <c r="AK181" s="56"/>
      <c r="AL181" s="59"/>
      <c r="AM181" s="56"/>
      <c r="AN181" s="56"/>
      <c r="AO181" s="56"/>
      <c r="AP181" s="57"/>
    </row>
    <row r="182" spans="1:42" s="42" customFormat="1" ht="30.6" customHeight="1">
      <c r="A182" s="153">
        <v>173</v>
      </c>
      <c r="B182" s="45" t="s">
        <v>535</v>
      </c>
      <c r="C182" s="12" t="s">
        <v>547</v>
      </c>
      <c r="D182" s="12" t="s">
        <v>548</v>
      </c>
      <c r="E182" s="12" t="s">
        <v>304</v>
      </c>
      <c r="F182" s="13">
        <v>1114594176</v>
      </c>
      <c r="G182" s="14">
        <v>1284</v>
      </c>
      <c r="H182" s="139" t="s">
        <v>549</v>
      </c>
      <c r="I182" s="28">
        <v>16400</v>
      </c>
      <c r="J182" s="28">
        <v>0</v>
      </c>
      <c r="K182" s="28">
        <v>0</v>
      </c>
      <c r="L182" s="28">
        <v>0</v>
      </c>
      <c r="M182" s="28">
        <f t="shared" si="141"/>
        <v>16400</v>
      </c>
      <c r="N182" s="17">
        <v>31</v>
      </c>
      <c r="O182" s="17">
        <v>0</v>
      </c>
      <c r="P182" s="28">
        <f t="shared" si="137"/>
        <v>16400</v>
      </c>
      <c r="Q182" s="28">
        <f t="shared" si="138"/>
        <v>0</v>
      </c>
      <c r="R182" s="28">
        <f t="shared" si="139"/>
        <v>0</v>
      </c>
      <c r="S182" s="28">
        <v>0</v>
      </c>
      <c r="T182" s="28">
        <v>0</v>
      </c>
      <c r="U182" s="28">
        <v>0</v>
      </c>
      <c r="V182" s="28">
        <f t="shared" si="132"/>
        <v>16400</v>
      </c>
      <c r="W182" s="28">
        <f t="shared" si="133"/>
        <v>15000</v>
      </c>
      <c r="X182" s="28">
        <f t="shared" si="134"/>
        <v>16400</v>
      </c>
      <c r="Y182" s="28">
        <f t="shared" si="127"/>
        <v>1800</v>
      </c>
      <c r="Z182" s="28">
        <f t="shared" si="124"/>
        <v>123</v>
      </c>
      <c r="AA182" s="38">
        <v>0</v>
      </c>
      <c r="AB182" s="28">
        <v>0</v>
      </c>
      <c r="AC182" s="28">
        <v>0</v>
      </c>
      <c r="AD182" s="28">
        <f t="shared" si="142"/>
        <v>1923</v>
      </c>
      <c r="AE182" s="28">
        <f t="shared" si="140"/>
        <v>14477</v>
      </c>
      <c r="AF182" s="34" t="s">
        <v>89</v>
      </c>
      <c r="AG182" s="47">
        <v>44204</v>
      </c>
      <c r="AH182" s="56"/>
      <c r="AI182" s="56"/>
      <c r="AJ182" s="56"/>
      <c r="AK182" s="56"/>
      <c r="AL182" s="59"/>
      <c r="AM182" s="56"/>
      <c r="AN182" s="56"/>
      <c r="AO182" s="56"/>
      <c r="AP182" s="57"/>
    </row>
    <row r="183" spans="1:42" s="42" customFormat="1" ht="30.6" customHeight="1">
      <c r="A183" s="13">
        <v>174</v>
      </c>
      <c r="B183" s="45" t="s">
        <v>535</v>
      </c>
      <c r="C183" s="120" t="s">
        <v>550</v>
      </c>
      <c r="D183" s="12" t="s">
        <v>551</v>
      </c>
      <c r="E183" s="12" t="s">
        <v>304</v>
      </c>
      <c r="F183" s="115">
        <v>1114697517</v>
      </c>
      <c r="G183" s="14">
        <v>1320</v>
      </c>
      <c r="H183" s="139" t="s">
        <v>552</v>
      </c>
      <c r="I183" s="28">
        <v>16400</v>
      </c>
      <c r="J183" s="28">
        <v>0</v>
      </c>
      <c r="K183" s="28">
        <v>0</v>
      </c>
      <c r="L183" s="28">
        <v>0</v>
      </c>
      <c r="M183" s="28">
        <f t="shared" si="141"/>
        <v>16400</v>
      </c>
      <c r="N183" s="17">
        <v>31</v>
      </c>
      <c r="O183" s="17">
        <v>0</v>
      </c>
      <c r="P183" s="28">
        <f t="shared" si="137"/>
        <v>16400</v>
      </c>
      <c r="Q183" s="28">
        <f t="shared" si="138"/>
        <v>0</v>
      </c>
      <c r="R183" s="28">
        <f t="shared" si="139"/>
        <v>0</v>
      </c>
      <c r="S183" s="28">
        <v>0</v>
      </c>
      <c r="T183" s="28">
        <v>0</v>
      </c>
      <c r="U183" s="28">
        <v>0</v>
      </c>
      <c r="V183" s="28">
        <f t="shared" si="132"/>
        <v>16400</v>
      </c>
      <c r="W183" s="28">
        <f t="shared" si="133"/>
        <v>15000</v>
      </c>
      <c r="X183" s="28">
        <f t="shared" si="134"/>
        <v>16400</v>
      </c>
      <c r="Y183" s="28">
        <f t="shared" si="127"/>
        <v>1800</v>
      </c>
      <c r="Z183" s="28">
        <f t="shared" si="124"/>
        <v>123</v>
      </c>
      <c r="AA183" s="38">
        <v>0</v>
      </c>
      <c r="AB183" s="28">
        <v>0</v>
      </c>
      <c r="AC183" s="28">
        <v>0</v>
      </c>
      <c r="AD183" s="28">
        <f t="shared" si="142"/>
        <v>1923</v>
      </c>
      <c r="AE183" s="28">
        <f t="shared" si="140"/>
        <v>14477</v>
      </c>
      <c r="AF183" s="34" t="s">
        <v>89</v>
      </c>
      <c r="AG183" s="47">
        <v>44204</v>
      </c>
      <c r="AH183" s="56"/>
      <c r="AI183" s="56"/>
      <c r="AJ183" s="56"/>
      <c r="AK183" s="56"/>
      <c r="AL183" s="56"/>
      <c r="AM183" s="56"/>
      <c r="AN183" s="56"/>
      <c r="AO183" s="56"/>
      <c r="AP183" s="57"/>
    </row>
    <row r="184" spans="1:42" s="42" customFormat="1" ht="30.6" customHeight="1">
      <c r="A184" s="153">
        <v>175</v>
      </c>
      <c r="B184" s="45" t="s">
        <v>535</v>
      </c>
      <c r="C184" s="12" t="s">
        <v>553</v>
      </c>
      <c r="D184" s="12" t="s">
        <v>198</v>
      </c>
      <c r="E184" s="12" t="s">
        <v>304</v>
      </c>
      <c r="F184" s="13">
        <v>1114050021</v>
      </c>
      <c r="G184" s="14">
        <v>1373</v>
      </c>
      <c r="H184" s="139" t="s">
        <v>554</v>
      </c>
      <c r="I184" s="194">
        <v>16400</v>
      </c>
      <c r="J184" s="28">
        <v>0</v>
      </c>
      <c r="K184" s="28">
        <v>0</v>
      </c>
      <c r="L184" s="28">
        <v>0</v>
      </c>
      <c r="M184" s="28">
        <f t="shared" si="141"/>
        <v>16400</v>
      </c>
      <c r="N184" s="17">
        <v>31</v>
      </c>
      <c r="O184" s="17">
        <v>0</v>
      </c>
      <c r="P184" s="28">
        <f t="shared" si="137"/>
        <v>16400</v>
      </c>
      <c r="Q184" s="28">
        <f t="shared" si="138"/>
        <v>0</v>
      </c>
      <c r="R184" s="28">
        <f t="shared" si="139"/>
        <v>0</v>
      </c>
      <c r="S184" s="28">
        <v>0</v>
      </c>
      <c r="T184" s="28">
        <v>0</v>
      </c>
      <c r="U184" s="28">
        <v>0</v>
      </c>
      <c r="V184" s="28">
        <f t="shared" si="132"/>
        <v>16400</v>
      </c>
      <c r="W184" s="28">
        <f t="shared" si="133"/>
        <v>15000</v>
      </c>
      <c r="X184" s="28">
        <f t="shared" si="134"/>
        <v>16400</v>
      </c>
      <c r="Y184" s="28">
        <f t="shared" si="127"/>
        <v>1800</v>
      </c>
      <c r="Z184" s="28">
        <f t="shared" si="124"/>
        <v>123</v>
      </c>
      <c r="AA184" s="38">
        <v>0</v>
      </c>
      <c r="AB184" s="28">
        <v>0</v>
      </c>
      <c r="AC184" s="28">
        <v>0</v>
      </c>
      <c r="AD184" s="28">
        <f t="shared" si="142"/>
        <v>1923</v>
      </c>
      <c r="AE184" s="28">
        <f t="shared" si="140"/>
        <v>14477</v>
      </c>
      <c r="AF184" s="34"/>
      <c r="AG184" s="47"/>
      <c r="AH184" s="56"/>
      <c r="AI184" s="56"/>
      <c r="AJ184" s="56"/>
      <c r="AK184" s="56"/>
      <c r="AL184" s="56"/>
      <c r="AM184" s="56"/>
      <c r="AN184" s="56"/>
      <c r="AO184" s="56"/>
      <c r="AP184" s="57"/>
    </row>
    <row r="185" spans="1:42" s="42" customFormat="1" ht="30.6" customHeight="1">
      <c r="A185" s="153">
        <v>176</v>
      </c>
      <c r="B185" s="45" t="s">
        <v>535</v>
      </c>
      <c r="C185" s="12" t="s">
        <v>555</v>
      </c>
      <c r="D185" s="12" t="s">
        <v>556</v>
      </c>
      <c r="E185" s="12" t="s">
        <v>307</v>
      </c>
      <c r="F185" s="13">
        <v>1114782875</v>
      </c>
      <c r="G185" s="14">
        <v>1375</v>
      </c>
      <c r="H185" s="139" t="s">
        <v>557</v>
      </c>
      <c r="I185" s="28">
        <v>15492</v>
      </c>
      <c r="J185" s="28">
        <v>0</v>
      </c>
      <c r="K185" s="28">
        <v>0</v>
      </c>
      <c r="L185" s="28">
        <v>0</v>
      </c>
      <c r="M185" s="28">
        <f>I185+J185+K185+L185</f>
        <v>15492</v>
      </c>
      <c r="N185" s="17">
        <v>31</v>
      </c>
      <c r="O185" s="17">
        <v>0</v>
      </c>
      <c r="P185" s="28">
        <f t="shared" si="137"/>
        <v>15492</v>
      </c>
      <c r="Q185" s="28">
        <f t="shared" si="138"/>
        <v>0</v>
      </c>
      <c r="R185" s="28">
        <f t="shared" si="139"/>
        <v>0</v>
      </c>
      <c r="S185" s="28">
        <v>0</v>
      </c>
      <c r="T185" s="28">
        <v>0</v>
      </c>
      <c r="U185" s="28">
        <v>0</v>
      </c>
      <c r="V185" s="28">
        <f>P185+Q185+R185+S185+T185+U185</f>
        <v>15492</v>
      </c>
      <c r="W185" s="28">
        <f>IF(P185&gt;15000,15000,P185)</f>
        <v>15000</v>
      </c>
      <c r="X185" s="28">
        <f>V185</f>
        <v>15492</v>
      </c>
      <c r="Y185" s="28">
        <f t="shared" si="127"/>
        <v>1800</v>
      </c>
      <c r="Z185" s="28">
        <f>CEILING(X185*0.75%,1)</f>
        <v>117</v>
      </c>
      <c r="AA185" s="38">
        <v>0</v>
      </c>
      <c r="AB185" s="28">
        <v>0</v>
      </c>
      <c r="AC185" s="28">
        <v>0</v>
      </c>
      <c r="AD185" s="28">
        <f>+Y185+Z185+AA185+AB185+AC185</f>
        <v>1917</v>
      </c>
      <c r="AE185" s="28">
        <f>V185-AD185</f>
        <v>13575</v>
      </c>
      <c r="AF185" s="34" t="s">
        <v>89</v>
      </c>
      <c r="AG185" s="47">
        <v>44204</v>
      </c>
      <c r="AH185" s="56"/>
      <c r="AI185" s="56"/>
      <c r="AJ185" s="56"/>
      <c r="AK185" s="56"/>
      <c r="AL185" s="56"/>
      <c r="AM185" s="56"/>
      <c r="AN185" s="56"/>
      <c r="AO185" s="56"/>
      <c r="AP185" s="57"/>
    </row>
    <row r="186" spans="1:42" s="42" customFormat="1" ht="30.6" customHeight="1">
      <c r="A186" s="13">
        <v>177</v>
      </c>
      <c r="B186" s="45" t="s">
        <v>535</v>
      </c>
      <c r="C186" s="23" t="s">
        <v>541</v>
      </c>
      <c r="D186" s="23" t="s">
        <v>558</v>
      </c>
      <c r="E186" s="235" t="s">
        <v>304</v>
      </c>
      <c r="F186" s="16">
        <v>1114180377</v>
      </c>
      <c r="G186" s="14">
        <v>11509</v>
      </c>
      <c r="H186" s="33" t="s">
        <v>559</v>
      </c>
      <c r="I186" s="28">
        <v>16400</v>
      </c>
      <c r="J186" s="28">
        <v>0</v>
      </c>
      <c r="K186" s="28">
        <v>0</v>
      </c>
      <c r="L186" s="28">
        <v>0</v>
      </c>
      <c r="M186" s="28">
        <f t="shared" si="141"/>
        <v>16400</v>
      </c>
      <c r="N186" s="17">
        <v>31</v>
      </c>
      <c r="O186" s="17">
        <v>0</v>
      </c>
      <c r="P186" s="28">
        <f t="shared" si="137"/>
        <v>16400</v>
      </c>
      <c r="Q186" s="28">
        <f t="shared" si="138"/>
        <v>0</v>
      </c>
      <c r="R186" s="28">
        <f t="shared" si="139"/>
        <v>0</v>
      </c>
      <c r="S186" s="28">
        <v>0</v>
      </c>
      <c r="T186" s="28">
        <v>0</v>
      </c>
      <c r="U186" s="28">
        <v>0</v>
      </c>
      <c r="V186" s="28">
        <f t="shared" si="132"/>
        <v>16400</v>
      </c>
      <c r="W186" s="28">
        <f t="shared" si="133"/>
        <v>15000</v>
      </c>
      <c r="X186" s="28">
        <f t="shared" si="134"/>
        <v>16400</v>
      </c>
      <c r="Y186" s="28">
        <f t="shared" si="127"/>
        <v>1800</v>
      </c>
      <c r="Z186" s="28">
        <f t="shared" si="124"/>
        <v>123</v>
      </c>
      <c r="AA186" s="38">
        <v>0</v>
      </c>
      <c r="AB186" s="28">
        <v>0</v>
      </c>
      <c r="AC186" s="28">
        <v>0</v>
      </c>
      <c r="AD186" s="28">
        <f t="shared" si="142"/>
        <v>1923</v>
      </c>
      <c r="AE186" s="28">
        <f t="shared" si="140"/>
        <v>14477</v>
      </c>
      <c r="AF186" s="34" t="s">
        <v>89</v>
      </c>
      <c r="AG186" s="47">
        <v>44201</v>
      </c>
      <c r="AH186" s="56"/>
      <c r="AI186" s="64"/>
      <c r="AJ186" s="64"/>
      <c r="AK186" s="64"/>
      <c r="AL186" s="64"/>
    </row>
    <row r="187" spans="1:42" s="42" customFormat="1" ht="30.6" customHeight="1">
      <c r="A187" s="153">
        <v>178</v>
      </c>
      <c r="B187" s="45" t="s">
        <v>535</v>
      </c>
      <c r="C187" s="23" t="s">
        <v>560</v>
      </c>
      <c r="D187" s="23" t="s">
        <v>561</v>
      </c>
      <c r="E187" s="12" t="s">
        <v>304</v>
      </c>
      <c r="F187" s="146">
        <v>1115185143</v>
      </c>
      <c r="G187" s="14">
        <v>11575</v>
      </c>
      <c r="H187" s="137" t="s">
        <v>562</v>
      </c>
      <c r="I187" s="194">
        <v>16400</v>
      </c>
      <c r="J187" s="28">
        <v>0</v>
      </c>
      <c r="K187" s="28">
        <v>0</v>
      </c>
      <c r="L187" s="28">
        <v>0</v>
      </c>
      <c r="M187" s="28">
        <f t="shared" si="141"/>
        <v>16400</v>
      </c>
      <c r="N187" s="17">
        <v>31</v>
      </c>
      <c r="O187" s="17">
        <v>0</v>
      </c>
      <c r="P187" s="28">
        <f t="shared" si="137"/>
        <v>16400</v>
      </c>
      <c r="Q187" s="28">
        <f t="shared" si="138"/>
        <v>0</v>
      </c>
      <c r="R187" s="28">
        <f t="shared" si="139"/>
        <v>0</v>
      </c>
      <c r="S187" s="28">
        <v>0</v>
      </c>
      <c r="T187" s="28">
        <v>0</v>
      </c>
      <c r="U187" s="28">
        <v>0</v>
      </c>
      <c r="V187" s="28">
        <f t="shared" si="132"/>
        <v>16400</v>
      </c>
      <c r="W187" s="28">
        <f t="shared" si="133"/>
        <v>15000</v>
      </c>
      <c r="X187" s="28">
        <f t="shared" si="134"/>
        <v>16400</v>
      </c>
      <c r="Y187" s="28">
        <f t="shared" si="127"/>
        <v>1800</v>
      </c>
      <c r="Z187" s="28">
        <f t="shared" si="124"/>
        <v>123</v>
      </c>
      <c r="AA187" s="38">
        <v>0</v>
      </c>
      <c r="AB187" s="28">
        <v>0</v>
      </c>
      <c r="AC187" s="28">
        <v>0</v>
      </c>
      <c r="AD187" s="28">
        <f t="shared" si="142"/>
        <v>1923</v>
      </c>
      <c r="AE187" s="28">
        <f t="shared" si="140"/>
        <v>14477</v>
      </c>
      <c r="AF187" s="34" t="s">
        <v>89</v>
      </c>
      <c r="AG187" s="47">
        <v>44204</v>
      </c>
      <c r="AH187" s="56"/>
      <c r="AI187" s="56"/>
      <c r="AJ187" s="56"/>
      <c r="AK187" s="56"/>
      <c r="AL187" s="59"/>
      <c r="AM187" s="56"/>
      <c r="AN187" s="56"/>
      <c r="AO187" s="56"/>
      <c r="AP187" s="57"/>
    </row>
    <row r="188" spans="1:42" s="42" customFormat="1" ht="30.6" customHeight="1">
      <c r="A188" s="153">
        <v>179</v>
      </c>
      <c r="B188" s="45" t="s">
        <v>535</v>
      </c>
      <c r="C188" s="136" t="s">
        <v>563</v>
      </c>
      <c r="D188" s="136" t="s">
        <v>564</v>
      </c>
      <c r="E188" s="12" t="s">
        <v>304</v>
      </c>
      <c r="F188" s="16">
        <v>1115186649</v>
      </c>
      <c r="G188" s="14">
        <v>11579</v>
      </c>
      <c r="H188" s="137" t="s">
        <v>565</v>
      </c>
      <c r="I188" s="194">
        <v>16400</v>
      </c>
      <c r="J188" s="28">
        <v>0</v>
      </c>
      <c r="K188" s="28">
        <v>0</v>
      </c>
      <c r="L188" s="28">
        <v>0</v>
      </c>
      <c r="M188" s="28">
        <f t="shared" si="141"/>
        <v>16400</v>
      </c>
      <c r="N188" s="17">
        <v>31</v>
      </c>
      <c r="O188" s="17">
        <v>0</v>
      </c>
      <c r="P188" s="28">
        <f t="shared" si="137"/>
        <v>16400</v>
      </c>
      <c r="Q188" s="28">
        <f t="shared" si="138"/>
        <v>0</v>
      </c>
      <c r="R188" s="28">
        <f t="shared" si="139"/>
        <v>0</v>
      </c>
      <c r="S188" s="28">
        <v>0</v>
      </c>
      <c r="T188" s="28">
        <v>0</v>
      </c>
      <c r="U188" s="28">
        <v>0</v>
      </c>
      <c r="V188" s="28">
        <f t="shared" si="132"/>
        <v>16400</v>
      </c>
      <c r="W188" s="28">
        <f t="shared" si="133"/>
        <v>15000</v>
      </c>
      <c r="X188" s="28">
        <f t="shared" si="134"/>
        <v>16400</v>
      </c>
      <c r="Y188" s="28">
        <f t="shared" si="127"/>
        <v>1800</v>
      </c>
      <c r="Z188" s="28">
        <f t="shared" si="124"/>
        <v>123</v>
      </c>
      <c r="AA188" s="38">
        <v>0</v>
      </c>
      <c r="AB188" s="28">
        <v>0</v>
      </c>
      <c r="AC188" s="28">
        <v>0</v>
      </c>
      <c r="AD188" s="28">
        <f t="shared" si="142"/>
        <v>1923</v>
      </c>
      <c r="AE188" s="28">
        <f t="shared" si="140"/>
        <v>14477</v>
      </c>
      <c r="AF188" s="34" t="s">
        <v>89</v>
      </c>
      <c r="AG188" s="47">
        <v>44204</v>
      </c>
      <c r="AH188" s="56"/>
      <c r="AI188" s="56"/>
      <c r="AJ188" s="56"/>
      <c r="AK188" s="56"/>
      <c r="AL188" s="59"/>
      <c r="AM188" s="56"/>
      <c r="AN188" s="56"/>
      <c r="AO188" s="56"/>
      <c r="AP188" s="57"/>
    </row>
    <row r="189" spans="1:42" s="42" customFormat="1" ht="30.6" customHeight="1">
      <c r="A189" s="13">
        <v>180</v>
      </c>
      <c r="B189" s="45" t="s">
        <v>535</v>
      </c>
      <c r="C189" s="12" t="s">
        <v>102</v>
      </c>
      <c r="D189" s="12" t="s">
        <v>566</v>
      </c>
      <c r="E189" s="12" t="s">
        <v>304</v>
      </c>
      <c r="F189" s="115">
        <v>1114517336</v>
      </c>
      <c r="G189" s="14">
        <v>1211</v>
      </c>
      <c r="H189" s="139" t="s">
        <v>567</v>
      </c>
      <c r="I189" s="194">
        <v>16400</v>
      </c>
      <c r="J189" s="28">
        <v>0</v>
      </c>
      <c r="K189" s="28">
        <v>0</v>
      </c>
      <c r="L189" s="28">
        <v>0</v>
      </c>
      <c r="M189" s="28">
        <f>I189+J189+K189+L189</f>
        <v>16400</v>
      </c>
      <c r="N189" s="17">
        <v>31</v>
      </c>
      <c r="O189" s="17">
        <v>0</v>
      </c>
      <c r="P189" s="28">
        <f t="shared" si="137"/>
        <v>16400</v>
      </c>
      <c r="Q189" s="28">
        <f t="shared" si="138"/>
        <v>0</v>
      </c>
      <c r="R189" s="28">
        <f t="shared" si="139"/>
        <v>0</v>
      </c>
      <c r="S189" s="28">
        <v>0</v>
      </c>
      <c r="T189" s="28">
        <v>0</v>
      </c>
      <c r="U189" s="28">
        <v>0</v>
      </c>
      <c r="V189" s="28">
        <f>P189+Q189+R189+S189+T189+U189</f>
        <v>16400</v>
      </c>
      <c r="W189" s="28">
        <f>IF(P189&gt;15000,15000,P189)</f>
        <v>15000</v>
      </c>
      <c r="X189" s="28">
        <f>V189</f>
        <v>16400</v>
      </c>
      <c r="Y189" s="28">
        <f t="shared" si="127"/>
        <v>1800</v>
      </c>
      <c r="Z189" s="28">
        <f>CEILING(X189*0.75%,1)</f>
        <v>123</v>
      </c>
      <c r="AA189" s="38">
        <v>0</v>
      </c>
      <c r="AB189" s="28">
        <v>0</v>
      </c>
      <c r="AC189" s="28">
        <v>0</v>
      </c>
      <c r="AD189" s="28">
        <f>+Y189+Z189+AA189+AB189+AC189</f>
        <v>1923</v>
      </c>
      <c r="AE189" s="28">
        <f>V189-AD189</f>
        <v>14477</v>
      </c>
      <c r="AF189" s="34" t="s">
        <v>89</v>
      </c>
      <c r="AG189" s="47">
        <v>44204</v>
      </c>
      <c r="AH189" s="56"/>
      <c r="AI189" s="56"/>
      <c r="AJ189" s="56"/>
      <c r="AK189" s="56"/>
      <c r="AL189" s="56"/>
      <c r="AM189" s="56"/>
      <c r="AN189" s="56"/>
      <c r="AO189" s="56"/>
      <c r="AP189" s="57"/>
    </row>
    <row r="190" spans="1:42" s="42" customFormat="1" ht="30.6" customHeight="1">
      <c r="A190" s="153">
        <v>181</v>
      </c>
      <c r="B190" s="45" t="s">
        <v>535</v>
      </c>
      <c r="C190" s="23" t="s">
        <v>568</v>
      </c>
      <c r="D190" s="61" t="s">
        <v>569</v>
      </c>
      <c r="E190" s="12" t="s">
        <v>304</v>
      </c>
      <c r="F190" s="16">
        <v>1115210745</v>
      </c>
      <c r="G190" s="14">
        <v>11592</v>
      </c>
      <c r="H190" s="114" t="s">
        <v>570</v>
      </c>
      <c r="I190" s="28">
        <v>16400</v>
      </c>
      <c r="J190" s="28">
        <v>0</v>
      </c>
      <c r="K190" s="28">
        <v>0</v>
      </c>
      <c r="L190" s="28">
        <v>0</v>
      </c>
      <c r="M190" s="28">
        <f>I190+J190+K190+L190</f>
        <v>16400</v>
      </c>
      <c r="N190" s="17">
        <v>31</v>
      </c>
      <c r="O190" s="17">
        <v>0</v>
      </c>
      <c r="P190" s="28">
        <f t="shared" si="137"/>
        <v>16400</v>
      </c>
      <c r="Q190" s="28">
        <f t="shared" si="138"/>
        <v>0</v>
      </c>
      <c r="R190" s="28">
        <f t="shared" si="139"/>
        <v>0</v>
      </c>
      <c r="S190" s="28">
        <v>0</v>
      </c>
      <c r="T190" s="28">
        <v>0</v>
      </c>
      <c r="U190" s="28">
        <v>0</v>
      </c>
      <c r="V190" s="28">
        <f>P190+Q190+R190+S190+T190+U190</f>
        <v>16400</v>
      </c>
      <c r="W190" s="28">
        <f>IF(P190&gt;15000,15000,P190)</f>
        <v>15000</v>
      </c>
      <c r="X190" s="28">
        <f>V190</f>
        <v>16400</v>
      </c>
      <c r="Y190" s="28">
        <f t="shared" si="127"/>
        <v>1800</v>
      </c>
      <c r="Z190" s="28">
        <f t="shared" si="124"/>
        <v>123</v>
      </c>
      <c r="AA190" s="38">
        <v>0</v>
      </c>
      <c r="AB190" s="28">
        <v>0</v>
      </c>
      <c r="AC190" s="28">
        <v>0</v>
      </c>
      <c r="AD190" s="28">
        <f t="shared" si="142"/>
        <v>1923</v>
      </c>
      <c r="AE190" s="28">
        <f t="shared" si="140"/>
        <v>14477</v>
      </c>
      <c r="AF190" s="34" t="s">
        <v>89</v>
      </c>
      <c r="AG190" s="47">
        <v>44204</v>
      </c>
      <c r="AH190" s="56"/>
      <c r="AI190" s="56"/>
      <c r="AJ190" s="56"/>
      <c r="AK190" s="56"/>
      <c r="AL190" s="56"/>
      <c r="AM190" s="56"/>
      <c r="AN190" s="56"/>
      <c r="AO190" s="56"/>
      <c r="AP190" s="57"/>
    </row>
    <row r="191" spans="1:42" s="42" customFormat="1" ht="30.6" customHeight="1">
      <c r="A191" s="153">
        <v>182</v>
      </c>
      <c r="B191" s="45" t="s">
        <v>535</v>
      </c>
      <c r="C191" s="12" t="s">
        <v>571</v>
      </c>
      <c r="D191" s="12" t="s">
        <v>572</v>
      </c>
      <c r="E191" s="12" t="s">
        <v>304</v>
      </c>
      <c r="F191" s="13">
        <v>1114729640</v>
      </c>
      <c r="G191" s="14">
        <v>1334</v>
      </c>
      <c r="H191" s="139" t="s">
        <v>573</v>
      </c>
      <c r="I191" s="28">
        <v>16400</v>
      </c>
      <c r="J191" s="28">
        <v>0</v>
      </c>
      <c r="K191" s="28">
        <v>0</v>
      </c>
      <c r="L191" s="28">
        <v>0</v>
      </c>
      <c r="M191" s="28">
        <f>I191+J191+K191+L191</f>
        <v>16400</v>
      </c>
      <c r="N191" s="17">
        <v>31</v>
      </c>
      <c r="O191" s="17">
        <v>0</v>
      </c>
      <c r="P191" s="28">
        <f t="shared" si="137"/>
        <v>16400</v>
      </c>
      <c r="Q191" s="28">
        <f t="shared" si="138"/>
        <v>0</v>
      </c>
      <c r="R191" s="28">
        <f t="shared" si="139"/>
        <v>0</v>
      </c>
      <c r="S191" s="28">
        <v>0</v>
      </c>
      <c r="T191" s="28">
        <v>0</v>
      </c>
      <c r="U191" s="28">
        <v>0</v>
      </c>
      <c r="V191" s="28">
        <f>P191+Q191+R191+S191+T191+U191</f>
        <v>16400</v>
      </c>
      <c r="W191" s="28">
        <f>IF(P191&gt;15000,15000,P191)</f>
        <v>15000</v>
      </c>
      <c r="X191" s="28">
        <f>V191</f>
        <v>16400</v>
      </c>
      <c r="Y191" s="28">
        <f t="shared" si="127"/>
        <v>1800</v>
      </c>
      <c r="Z191" s="28">
        <f t="shared" si="124"/>
        <v>123</v>
      </c>
      <c r="AA191" s="38">
        <v>0</v>
      </c>
      <c r="AB191" s="28">
        <v>0</v>
      </c>
      <c r="AC191" s="28">
        <v>0</v>
      </c>
      <c r="AD191" s="28">
        <f t="shared" si="142"/>
        <v>1923</v>
      </c>
      <c r="AE191" s="28">
        <f t="shared" si="140"/>
        <v>14477</v>
      </c>
      <c r="AF191" s="34" t="s">
        <v>89</v>
      </c>
      <c r="AG191" s="47">
        <v>44204</v>
      </c>
      <c r="AH191" s="56"/>
      <c r="AI191" s="56"/>
      <c r="AJ191" s="56"/>
      <c r="AK191" s="56"/>
      <c r="AL191" s="59"/>
      <c r="AM191" s="56"/>
      <c r="AN191" s="56"/>
      <c r="AO191" s="56"/>
      <c r="AP191" s="57"/>
    </row>
    <row r="192" spans="1:42" s="42" customFormat="1" ht="30.6" customHeight="1">
      <c r="A192" s="13">
        <v>183</v>
      </c>
      <c r="B192" s="45" t="s">
        <v>535</v>
      </c>
      <c r="C192" s="23" t="s">
        <v>574</v>
      </c>
      <c r="D192" s="23" t="s">
        <v>575</v>
      </c>
      <c r="E192" s="12" t="s">
        <v>304</v>
      </c>
      <c r="F192" s="13">
        <v>1115290989</v>
      </c>
      <c r="G192" s="14">
        <v>11634</v>
      </c>
      <c r="H192" s="114" t="s">
        <v>576</v>
      </c>
      <c r="I192" s="194">
        <v>16400</v>
      </c>
      <c r="J192" s="28">
        <v>0</v>
      </c>
      <c r="K192" s="28">
        <v>0</v>
      </c>
      <c r="L192" s="28">
        <v>0</v>
      </c>
      <c r="M192" s="28">
        <f>I192+J192+K192+L192</f>
        <v>16400</v>
      </c>
      <c r="N192" s="17">
        <v>31</v>
      </c>
      <c r="O192" s="17">
        <v>0</v>
      </c>
      <c r="P192" s="28">
        <f t="shared" si="137"/>
        <v>16400</v>
      </c>
      <c r="Q192" s="28">
        <f t="shared" si="138"/>
        <v>0</v>
      </c>
      <c r="R192" s="28">
        <f t="shared" si="139"/>
        <v>0</v>
      </c>
      <c r="S192" s="28">
        <v>0</v>
      </c>
      <c r="T192" s="28">
        <v>0</v>
      </c>
      <c r="U192" s="28">
        <v>0</v>
      </c>
      <c r="V192" s="28">
        <f>P192+Q192+R192+S192+T192+U192</f>
        <v>16400</v>
      </c>
      <c r="W192" s="28">
        <f>IF(P192&gt;15000,15000,P192)</f>
        <v>15000</v>
      </c>
      <c r="X192" s="28">
        <f>V192</f>
        <v>16400</v>
      </c>
      <c r="Y192" s="28">
        <f t="shared" si="127"/>
        <v>1800</v>
      </c>
      <c r="Z192" s="28">
        <f t="shared" si="124"/>
        <v>123</v>
      </c>
      <c r="AA192" s="38">
        <v>0</v>
      </c>
      <c r="AB192" s="28">
        <v>0</v>
      </c>
      <c r="AC192" s="28">
        <v>0</v>
      </c>
      <c r="AD192" s="28">
        <f t="shared" si="142"/>
        <v>1923</v>
      </c>
      <c r="AE192" s="28">
        <f t="shared" si="140"/>
        <v>14477</v>
      </c>
      <c r="AF192" s="34" t="s">
        <v>89</v>
      </c>
      <c r="AG192" s="47">
        <v>44204</v>
      </c>
      <c r="AH192" s="56"/>
      <c r="AI192" s="56"/>
      <c r="AJ192" s="56"/>
      <c r="AK192" s="56"/>
      <c r="AL192" s="59"/>
      <c r="AM192" s="56"/>
      <c r="AN192" s="56"/>
      <c r="AO192" s="56"/>
      <c r="AP192" s="57"/>
    </row>
    <row r="193" spans="1:42" s="42" customFormat="1" ht="30.6" customHeight="1">
      <c r="A193" s="153">
        <v>184</v>
      </c>
      <c r="B193" s="45" t="s">
        <v>535</v>
      </c>
      <c r="C193" s="23" t="s">
        <v>577</v>
      </c>
      <c r="D193" s="23" t="s">
        <v>578</v>
      </c>
      <c r="E193" s="12" t="s">
        <v>307</v>
      </c>
      <c r="F193" s="13">
        <v>1113683668</v>
      </c>
      <c r="G193" s="14">
        <v>11696</v>
      </c>
      <c r="H193" s="126" t="s">
        <v>579</v>
      </c>
      <c r="I193" s="28">
        <v>15492</v>
      </c>
      <c r="J193" s="28">
        <v>0</v>
      </c>
      <c r="K193" s="28">
        <v>0</v>
      </c>
      <c r="L193" s="28">
        <v>0</v>
      </c>
      <c r="M193" s="28">
        <f>I193+J193+K193+L193</f>
        <v>15492</v>
      </c>
      <c r="N193" s="17">
        <v>31</v>
      </c>
      <c r="O193" s="17">
        <v>0</v>
      </c>
      <c r="P193" s="28">
        <f t="shared" si="137"/>
        <v>15492</v>
      </c>
      <c r="Q193" s="28">
        <f t="shared" si="138"/>
        <v>0</v>
      </c>
      <c r="R193" s="28">
        <f t="shared" si="139"/>
        <v>0</v>
      </c>
      <c r="S193" s="28">
        <v>0</v>
      </c>
      <c r="T193" s="28">
        <v>0</v>
      </c>
      <c r="U193" s="28">
        <v>0</v>
      </c>
      <c r="V193" s="28">
        <f>P193+Q193+R193+S193+T193+U193</f>
        <v>15492</v>
      </c>
      <c r="W193" s="28">
        <f>IF(P193&gt;15000,15000,P193)</f>
        <v>15000</v>
      </c>
      <c r="X193" s="28">
        <f>V193</f>
        <v>15492</v>
      </c>
      <c r="Y193" s="28">
        <f t="shared" si="127"/>
        <v>1800</v>
      </c>
      <c r="Z193" s="28">
        <f t="shared" si="124"/>
        <v>117</v>
      </c>
      <c r="AA193" s="38">
        <v>0</v>
      </c>
      <c r="AB193" s="28">
        <v>0</v>
      </c>
      <c r="AC193" s="28">
        <v>0</v>
      </c>
      <c r="AD193" s="28">
        <f t="shared" si="142"/>
        <v>1917</v>
      </c>
      <c r="AE193" s="28">
        <f t="shared" si="140"/>
        <v>13575</v>
      </c>
      <c r="AF193" s="34" t="s">
        <v>89</v>
      </c>
      <c r="AG193" s="47">
        <v>44204</v>
      </c>
      <c r="AH193" s="56"/>
      <c r="AI193" s="56"/>
      <c r="AJ193" s="56"/>
      <c r="AK193" s="56"/>
      <c r="AL193" s="59"/>
      <c r="AM193" s="56"/>
      <c r="AN193" s="56"/>
      <c r="AO193" s="56"/>
      <c r="AP193" s="57"/>
    </row>
    <row r="194" spans="1:42" s="42" customFormat="1" ht="30.6" customHeight="1">
      <c r="A194" s="153">
        <v>185</v>
      </c>
      <c r="B194" s="45" t="s">
        <v>535</v>
      </c>
      <c r="C194" s="23" t="s">
        <v>580</v>
      </c>
      <c r="D194" s="23" t="s">
        <v>581</v>
      </c>
      <c r="E194" s="12" t="s">
        <v>304</v>
      </c>
      <c r="F194" s="13">
        <v>1114887024</v>
      </c>
      <c r="G194" s="14">
        <v>11780</v>
      </c>
      <c r="H194" s="114" t="s">
        <v>582</v>
      </c>
      <c r="I194" s="194">
        <v>16400</v>
      </c>
      <c r="J194" s="28">
        <v>0</v>
      </c>
      <c r="K194" s="28">
        <v>0</v>
      </c>
      <c r="L194" s="28">
        <v>0</v>
      </c>
      <c r="M194" s="28">
        <f t="shared" ref="M194:M197" si="143">I194+J194+K194+L194</f>
        <v>16400</v>
      </c>
      <c r="N194" s="17">
        <v>31</v>
      </c>
      <c r="O194" s="17">
        <v>0</v>
      </c>
      <c r="P194" s="28">
        <f t="shared" si="137"/>
        <v>16400</v>
      </c>
      <c r="Q194" s="28">
        <f t="shared" si="138"/>
        <v>0</v>
      </c>
      <c r="R194" s="28">
        <f t="shared" si="139"/>
        <v>0</v>
      </c>
      <c r="S194" s="28">
        <v>0</v>
      </c>
      <c r="T194" s="28">
        <v>0</v>
      </c>
      <c r="U194" s="28">
        <v>0</v>
      </c>
      <c r="V194" s="28">
        <f t="shared" ref="V194:V197" si="144">P194+Q194+R194+S194+T194+U194</f>
        <v>16400</v>
      </c>
      <c r="W194" s="28">
        <f t="shared" ref="W194:W197" si="145">IF(P194&gt;15000,15000,P194)</f>
        <v>15000</v>
      </c>
      <c r="X194" s="28">
        <f t="shared" ref="X194:X197" si="146">V194</f>
        <v>16400</v>
      </c>
      <c r="Y194" s="28">
        <f t="shared" si="127"/>
        <v>1800</v>
      </c>
      <c r="Z194" s="28">
        <f t="shared" si="124"/>
        <v>123</v>
      </c>
      <c r="AA194" s="38">
        <v>0</v>
      </c>
      <c r="AB194" s="28">
        <v>0</v>
      </c>
      <c r="AC194" s="28">
        <v>0</v>
      </c>
      <c r="AD194" s="28">
        <f t="shared" si="142"/>
        <v>1923</v>
      </c>
      <c r="AE194" s="28">
        <f t="shared" si="140"/>
        <v>14477</v>
      </c>
      <c r="AF194" s="34" t="s">
        <v>89</v>
      </c>
      <c r="AG194" s="47">
        <v>44204</v>
      </c>
      <c r="AH194" s="56"/>
      <c r="AI194" s="56"/>
      <c r="AJ194" s="56"/>
      <c r="AK194" s="56"/>
      <c r="AL194" s="59"/>
      <c r="AM194" s="56"/>
      <c r="AN194" s="56"/>
      <c r="AO194" s="56"/>
      <c r="AP194" s="57"/>
    </row>
    <row r="195" spans="1:42" s="42" customFormat="1" ht="30.6" customHeight="1">
      <c r="A195" s="13">
        <v>186</v>
      </c>
      <c r="B195" s="45" t="s">
        <v>535</v>
      </c>
      <c r="C195" s="23" t="s">
        <v>414</v>
      </c>
      <c r="D195" s="23" t="s">
        <v>583</v>
      </c>
      <c r="E195" s="12" t="s">
        <v>307</v>
      </c>
      <c r="F195" s="13">
        <v>1114938239</v>
      </c>
      <c r="G195" s="14">
        <v>11779</v>
      </c>
      <c r="H195" s="114" t="s">
        <v>584</v>
      </c>
      <c r="I195" s="28">
        <v>15492</v>
      </c>
      <c r="J195" s="28">
        <v>0</v>
      </c>
      <c r="K195" s="28">
        <v>0</v>
      </c>
      <c r="L195" s="28">
        <v>0</v>
      </c>
      <c r="M195" s="28">
        <f t="shared" si="143"/>
        <v>15492</v>
      </c>
      <c r="N195" s="17">
        <v>31</v>
      </c>
      <c r="O195" s="17">
        <v>0</v>
      </c>
      <c r="P195" s="28">
        <f t="shared" si="137"/>
        <v>15492</v>
      </c>
      <c r="Q195" s="28">
        <f t="shared" si="138"/>
        <v>0</v>
      </c>
      <c r="R195" s="28">
        <f t="shared" si="139"/>
        <v>0</v>
      </c>
      <c r="S195" s="28">
        <v>0</v>
      </c>
      <c r="T195" s="28">
        <v>0</v>
      </c>
      <c r="U195" s="28">
        <v>0</v>
      </c>
      <c r="V195" s="28">
        <f t="shared" si="144"/>
        <v>15492</v>
      </c>
      <c r="W195" s="28">
        <f t="shared" si="145"/>
        <v>15000</v>
      </c>
      <c r="X195" s="28">
        <f t="shared" si="146"/>
        <v>15492</v>
      </c>
      <c r="Y195" s="28">
        <f t="shared" si="127"/>
        <v>1800</v>
      </c>
      <c r="Z195" s="28">
        <f t="shared" si="124"/>
        <v>117</v>
      </c>
      <c r="AA195" s="38">
        <v>0</v>
      </c>
      <c r="AB195" s="28">
        <v>0</v>
      </c>
      <c r="AC195" s="28">
        <v>0</v>
      </c>
      <c r="AD195" s="28">
        <f t="shared" si="142"/>
        <v>1917</v>
      </c>
      <c r="AE195" s="28">
        <f t="shared" si="140"/>
        <v>13575</v>
      </c>
      <c r="AF195" s="34" t="s">
        <v>89</v>
      </c>
      <c r="AG195" s="47">
        <v>44204</v>
      </c>
      <c r="AH195" s="56"/>
      <c r="AI195" s="56"/>
      <c r="AJ195" s="56"/>
      <c r="AK195" s="56"/>
      <c r="AL195" s="59"/>
      <c r="AM195" s="56"/>
      <c r="AN195" s="56"/>
      <c r="AO195" s="56"/>
      <c r="AP195" s="57"/>
    </row>
    <row r="196" spans="1:42" s="42" customFormat="1" ht="30.6" customHeight="1">
      <c r="A196" s="153">
        <v>187</v>
      </c>
      <c r="B196" s="45" t="s">
        <v>535</v>
      </c>
      <c r="C196" s="23" t="s">
        <v>200</v>
      </c>
      <c r="D196" s="23" t="s">
        <v>541</v>
      </c>
      <c r="E196" s="12" t="s">
        <v>304</v>
      </c>
      <c r="F196" s="13">
        <v>1115531676</v>
      </c>
      <c r="G196" s="14">
        <v>11777</v>
      </c>
      <c r="H196" s="114" t="s">
        <v>585</v>
      </c>
      <c r="I196" s="194">
        <v>16400</v>
      </c>
      <c r="J196" s="28">
        <v>0</v>
      </c>
      <c r="K196" s="28">
        <v>0</v>
      </c>
      <c r="L196" s="28">
        <v>0</v>
      </c>
      <c r="M196" s="28">
        <f t="shared" si="143"/>
        <v>16400</v>
      </c>
      <c r="N196" s="17">
        <v>27</v>
      </c>
      <c r="O196" s="17">
        <v>0</v>
      </c>
      <c r="P196" s="28">
        <f t="shared" si="137"/>
        <v>14284</v>
      </c>
      <c r="Q196" s="28">
        <f t="shared" si="138"/>
        <v>0</v>
      </c>
      <c r="R196" s="28">
        <f t="shared" si="139"/>
        <v>0</v>
      </c>
      <c r="S196" s="28">
        <v>0</v>
      </c>
      <c r="T196" s="28">
        <v>0</v>
      </c>
      <c r="U196" s="28">
        <v>0</v>
      </c>
      <c r="V196" s="28">
        <f t="shared" si="144"/>
        <v>14284</v>
      </c>
      <c r="W196" s="28">
        <f t="shared" si="145"/>
        <v>14284</v>
      </c>
      <c r="X196" s="28">
        <f t="shared" si="146"/>
        <v>14284</v>
      </c>
      <c r="Y196" s="28">
        <f t="shared" si="127"/>
        <v>1714</v>
      </c>
      <c r="Z196" s="28">
        <f t="shared" si="124"/>
        <v>108</v>
      </c>
      <c r="AA196" s="38">
        <v>0</v>
      </c>
      <c r="AB196" s="28">
        <v>0</v>
      </c>
      <c r="AC196" s="28">
        <v>0</v>
      </c>
      <c r="AD196" s="28">
        <f t="shared" si="142"/>
        <v>1822</v>
      </c>
      <c r="AE196" s="28">
        <f t="shared" si="140"/>
        <v>12462</v>
      </c>
      <c r="AF196" s="34"/>
      <c r="AG196" s="47"/>
      <c r="AH196" s="56"/>
      <c r="AI196" s="56"/>
      <c r="AJ196" s="56"/>
      <c r="AK196" s="56"/>
      <c r="AL196" s="59"/>
      <c r="AM196" s="56"/>
      <c r="AN196" s="56"/>
      <c r="AO196" s="56"/>
      <c r="AP196" s="57"/>
    </row>
    <row r="197" spans="1:42" s="42" customFormat="1" ht="30.6" customHeight="1">
      <c r="A197" s="153">
        <v>188</v>
      </c>
      <c r="B197" s="45" t="s">
        <v>535</v>
      </c>
      <c r="C197" s="23" t="s">
        <v>586</v>
      </c>
      <c r="D197" s="23" t="s">
        <v>587</v>
      </c>
      <c r="E197" s="12" t="s">
        <v>307</v>
      </c>
      <c r="F197" s="13">
        <v>1115673168</v>
      </c>
      <c r="G197" s="14">
        <v>11856</v>
      </c>
      <c r="H197" s="126" t="s">
        <v>588</v>
      </c>
      <c r="I197" s="28">
        <v>15492</v>
      </c>
      <c r="J197" s="28">
        <v>0</v>
      </c>
      <c r="K197" s="28">
        <v>0</v>
      </c>
      <c r="L197" s="28">
        <v>0</v>
      </c>
      <c r="M197" s="28">
        <f t="shared" si="143"/>
        <v>15492</v>
      </c>
      <c r="N197" s="17">
        <v>16</v>
      </c>
      <c r="O197" s="17">
        <v>0</v>
      </c>
      <c r="P197" s="28">
        <f t="shared" si="137"/>
        <v>7996</v>
      </c>
      <c r="Q197" s="28">
        <f t="shared" si="138"/>
        <v>0</v>
      </c>
      <c r="R197" s="28">
        <f t="shared" si="139"/>
        <v>0</v>
      </c>
      <c r="S197" s="28">
        <v>0</v>
      </c>
      <c r="T197" s="28">
        <v>0</v>
      </c>
      <c r="U197" s="28">
        <v>0</v>
      </c>
      <c r="V197" s="28">
        <f t="shared" si="144"/>
        <v>7996</v>
      </c>
      <c r="W197" s="28">
        <f t="shared" si="145"/>
        <v>7996</v>
      </c>
      <c r="X197" s="28">
        <f t="shared" si="146"/>
        <v>7996</v>
      </c>
      <c r="Y197" s="28">
        <f t="shared" si="127"/>
        <v>960</v>
      </c>
      <c r="Z197" s="28">
        <f t="shared" si="124"/>
        <v>60</v>
      </c>
      <c r="AA197" s="38">
        <v>0</v>
      </c>
      <c r="AB197" s="28">
        <v>0</v>
      </c>
      <c r="AC197" s="28">
        <v>0</v>
      </c>
      <c r="AD197" s="28">
        <f t="shared" si="142"/>
        <v>1020</v>
      </c>
      <c r="AE197" s="28">
        <f t="shared" si="140"/>
        <v>6976</v>
      </c>
      <c r="AF197" s="34" t="s">
        <v>89</v>
      </c>
      <c r="AG197" s="47">
        <v>44204</v>
      </c>
      <c r="AH197" s="56"/>
      <c r="AI197" s="56"/>
      <c r="AJ197" s="56"/>
      <c r="AK197" s="56"/>
      <c r="AL197" s="59"/>
      <c r="AM197" s="56"/>
      <c r="AN197" s="56"/>
      <c r="AO197" s="56"/>
      <c r="AP197" s="57"/>
    </row>
    <row r="198" spans="1:42" s="154" customFormat="1" ht="30.6" customHeight="1">
      <c r="A198" s="13">
        <v>189</v>
      </c>
      <c r="B198" s="45" t="s">
        <v>535</v>
      </c>
      <c r="C198" s="23" t="s">
        <v>589</v>
      </c>
      <c r="D198" s="23" t="s">
        <v>590</v>
      </c>
      <c r="E198" s="23" t="s">
        <v>304</v>
      </c>
      <c r="F198" s="181">
        <v>1115656871</v>
      </c>
      <c r="G198" s="45">
        <v>11852</v>
      </c>
      <c r="H198" s="162" t="s">
        <v>591</v>
      </c>
      <c r="I198" s="194">
        <v>16400</v>
      </c>
      <c r="J198" s="28">
        <v>0</v>
      </c>
      <c r="K198" s="28">
        <v>0</v>
      </c>
      <c r="L198" s="28">
        <v>0</v>
      </c>
      <c r="M198" s="28">
        <f>I198+J198+K198+L198</f>
        <v>16400</v>
      </c>
      <c r="N198" s="17">
        <v>31</v>
      </c>
      <c r="O198" s="17">
        <v>0</v>
      </c>
      <c r="P198" s="28">
        <f t="shared" si="137"/>
        <v>16400</v>
      </c>
      <c r="Q198" s="28">
        <f t="shared" si="138"/>
        <v>0</v>
      </c>
      <c r="R198" s="28">
        <f t="shared" si="139"/>
        <v>0</v>
      </c>
      <c r="S198" s="28">
        <v>0</v>
      </c>
      <c r="T198" s="28">
        <v>0</v>
      </c>
      <c r="U198" s="28">
        <v>0</v>
      </c>
      <c r="V198" s="28">
        <f>P198+Q198+R198+S198+T198+U198</f>
        <v>16400</v>
      </c>
      <c r="W198" s="28">
        <f>IF(P198&gt;15000,15000,P198)</f>
        <v>15000</v>
      </c>
      <c r="X198" s="28">
        <f>V198</f>
        <v>16400</v>
      </c>
      <c r="Y198" s="28">
        <f t="shared" si="127"/>
        <v>1800</v>
      </c>
      <c r="Z198" s="28">
        <f>CEILING(X198*0.75%,1)</f>
        <v>123</v>
      </c>
      <c r="AA198" s="38">
        <v>0</v>
      </c>
      <c r="AB198" s="28">
        <v>0</v>
      </c>
      <c r="AC198" s="28">
        <v>0</v>
      </c>
      <c r="AD198" s="28">
        <f>+Y198+Z198+AA198+AB198+AC198</f>
        <v>1923</v>
      </c>
      <c r="AE198" s="28">
        <f>V198-AD198</f>
        <v>14477</v>
      </c>
      <c r="AF198" s="34" t="s">
        <v>89</v>
      </c>
      <c r="AG198" s="47">
        <v>44204</v>
      </c>
      <c r="AH198" s="56"/>
      <c r="AI198" s="65"/>
      <c r="AJ198" s="65"/>
      <c r="AK198" s="65"/>
      <c r="AL198" s="163"/>
      <c r="AM198" s="65"/>
      <c r="AN198" s="65"/>
      <c r="AO198" s="65"/>
      <c r="AP198" s="164"/>
    </row>
    <row r="199" spans="1:42" s="42" customFormat="1" ht="30.6" customHeight="1">
      <c r="A199" s="153">
        <v>190</v>
      </c>
      <c r="B199" s="45" t="s">
        <v>535</v>
      </c>
      <c r="C199" s="136" t="s">
        <v>592</v>
      </c>
      <c r="D199" s="136" t="s">
        <v>593</v>
      </c>
      <c r="E199" s="12" t="s">
        <v>307</v>
      </c>
      <c r="F199" s="113">
        <v>1115695137</v>
      </c>
      <c r="G199" s="153">
        <v>11869</v>
      </c>
      <c r="H199" s="149" t="s">
        <v>594</v>
      </c>
      <c r="I199" s="28">
        <v>15492</v>
      </c>
      <c r="J199" s="28">
        <v>0</v>
      </c>
      <c r="K199" s="28">
        <v>0</v>
      </c>
      <c r="L199" s="28">
        <v>0</v>
      </c>
      <c r="M199" s="28">
        <f t="shared" ref="M199:M201" si="147">I199+J199+K199+L199</f>
        <v>15492</v>
      </c>
      <c r="N199" s="17">
        <v>0</v>
      </c>
      <c r="O199" s="17">
        <v>0</v>
      </c>
      <c r="P199" s="28">
        <f t="shared" si="137"/>
        <v>0</v>
      </c>
      <c r="Q199" s="28">
        <f t="shared" si="138"/>
        <v>0</v>
      </c>
      <c r="R199" s="28">
        <f t="shared" si="139"/>
        <v>0</v>
      </c>
      <c r="S199" s="28">
        <v>0</v>
      </c>
      <c r="T199" s="28">
        <v>0</v>
      </c>
      <c r="U199" s="28">
        <v>0</v>
      </c>
      <c r="V199" s="28">
        <f t="shared" ref="V199:V201" si="148">P199+Q199+R199+S199+T199+U199</f>
        <v>0</v>
      </c>
      <c r="W199" s="28">
        <f t="shared" ref="W199:W201" si="149">IF(P199&gt;15000,15000,P199)</f>
        <v>0</v>
      </c>
      <c r="X199" s="28">
        <f t="shared" ref="X199:X201" si="150">V199</f>
        <v>0</v>
      </c>
      <c r="Y199" s="28">
        <f t="shared" si="127"/>
        <v>0</v>
      </c>
      <c r="Z199" s="28">
        <f t="shared" ref="Z199:Z205" si="151">CEILING(X199*0.75%,1)</f>
        <v>0</v>
      </c>
      <c r="AA199" s="38">
        <v>0</v>
      </c>
      <c r="AB199" s="28">
        <v>0</v>
      </c>
      <c r="AC199" s="28">
        <v>0</v>
      </c>
      <c r="AD199" s="28">
        <f t="shared" ref="AD199:AD201" si="152">+Y199+Z199+AA199+AB199+AC199</f>
        <v>0</v>
      </c>
      <c r="AE199" s="28">
        <f t="shared" ref="AE199:AE201" si="153">V199-AD199</f>
        <v>0</v>
      </c>
      <c r="AF199" s="34"/>
      <c r="AG199" s="47"/>
      <c r="AH199" s="56"/>
      <c r="AI199" s="56"/>
      <c r="AJ199" s="56"/>
      <c r="AK199" s="56"/>
      <c r="AL199" s="59"/>
      <c r="AM199" s="56"/>
      <c r="AN199" s="56"/>
      <c r="AO199" s="56"/>
      <c r="AP199" s="57"/>
    </row>
    <row r="200" spans="1:42" s="42" customFormat="1" ht="30.6" customHeight="1">
      <c r="A200" s="153">
        <v>191</v>
      </c>
      <c r="B200" s="45" t="s">
        <v>535</v>
      </c>
      <c r="C200" s="136" t="s">
        <v>595</v>
      </c>
      <c r="D200" s="23" t="s">
        <v>596</v>
      </c>
      <c r="E200" s="12" t="s">
        <v>307</v>
      </c>
      <c r="F200" s="113">
        <v>1115737643</v>
      </c>
      <c r="G200" s="153">
        <v>11883</v>
      </c>
      <c r="H200" s="126" t="s">
        <v>597</v>
      </c>
      <c r="I200" s="28">
        <v>15492</v>
      </c>
      <c r="J200" s="28">
        <v>0</v>
      </c>
      <c r="K200" s="28">
        <v>0</v>
      </c>
      <c r="L200" s="28">
        <v>0</v>
      </c>
      <c r="M200" s="28">
        <f t="shared" si="147"/>
        <v>15492</v>
      </c>
      <c r="N200" s="17">
        <v>26</v>
      </c>
      <c r="O200" s="17">
        <v>0</v>
      </c>
      <c r="P200" s="28">
        <f t="shared" si="137"/>
        <v>12993</v>
      </c>
      <c r="Q200" s="28">
        <f t="shared" si="138"/>
        <v>0</v>
      </c>
      <c r="R200" s="28">
        <f t="shared" si="139"/>
        <v>0</v>
      </c>
      <c r="S200" s="28">
        <v>0</v>
      </c>
      <c r="T200" s="28">
        <v>0</v>
      </c>
      <c r="U200" s="28">
        <v>0</v>
      </c>
      <c r="V200" s="28">
        <f t="shared" si="148"/>
        <v>12993</v>
      </c>
      <c r="W200" s="28">
        <f t="shared" si="149"/>
        <v>12993</v>
      </c>
      <c r="X200" s="28">
        <f t="shared" si="150"/>
        <v>12993</v>
      </c>
      <c r="Y200" s="28">
        <f t="shared" si="127"/>
        <v>1559</v>
      </c>
      <c r="Z200" s="28">
        <f t="shared" si="151"/>
        <v>98</v>
      </c>
      <c r="AA200" s="38">
        <v>0</v>
      </c>
      <c r="AB200" s="28">
        <v>16065</v>
      </c>
      <c r="AC200" s="28">
        <v>0</v>
      </c>
      <c r="AD200" s="28">
        <f t="shared" si="152"/>
        <v>17722</v>
      </c>
      <c r="AE200" s="28">
        <f t="shared" si="153"/>
        <v>-4729</v>
      </c>
      <c r="AF200" s="34"/>
      <c r="AG200" s="47"/>
      <c r="AH200" s="56" t="s">
        <v>911</v>
      </c>
      <c r="AI200" s="56"/>
      <c r="AJ200" s="56"/>
      <c r="AK200" s="56"/>
      <c r="AL200" s="59"/>
      <c r="AM200" s="56"/>
      <c r="AN200" s="56"/>
      <c r="AO200" s="56"/>
      <c r="AP200" s="57"/>
    </row>
    <row r="201" spans="1:42" s="42" customFormat="1" ht="30.6" customHeight="1">
      <c r="A201" s="13">
        <v>192</v>
      </c>
      <c r="B201" s="45" t="s">
        <v>535</v>
      </c>
      <c r="C201" s="23" t="s">
        <v>598</v>
      </c>
      <c r="D201" s="23" t="s">
        <v>599</v>
      </c>
      <c r="E201" s="12" t="s">
        <v>307</v>
      </c>
      <c r="F201" s="113">
        <v>1115783168</v>
      </c>
      <c r="G201" s="153">
        <v>11938</v>
      </c>
      <c r="H201" s="126" t="s">
        <v>600</v>
      </c>
      <c r="I201" s="28">
        <v>15492</v>
      </c>
      <c r="J201" s="28">
        <v>0</v>
      </c>
      <c r="K201" s="28">
        <v>0</v>
      </c>
      <c r="L201" s="28">
        <v>0</v>
      </c>
      <c r="M201" s="28">
        <f t="shared" si="147"/>
        <v>15492</v>
      </c>
      <c r="N201" s="17">
        <v>31</v>
      </c>
      <c r="O201" s="17">
        <v>0</v>
      </c>
      <c r="P201" s="28">
        <f t="shared" si="137"/>
        <v>15492</v>
      </c>
      <c r="Q201" s="28">
        <f t="shared" si="138"/>
        <v>0</v>
      </c>
      <c r="R201" s="28">
        <f t="shared" si="139"/>
        <v>0</v>
      </c>
      <c r="S201" s="28">
        <v>0</v>
      </c>
      <c r="T201" s="28">
        <v>0</v>
      </c>
      <c r="U201" s="28">
        <v>0</v>
      </c>
      <c r="V201" s="28">
        <f t="shared" si="148"/>
        <v>15492</v>
      </c>
      <c r="W201" s="28">
        <f t="shared" si="149"/>
        <v>15000</v>
      </c>
      <c r="X201" s="28">
        <f t="shared" si="150"/>
        <v>15492</v>
      </c>
      <c r="Y201" s="28">
        <f t="shared" si="127"/>
        <v>1800</v>
      </c>
      <c r="Z201" s="28">
        <f t="shared" si="151"/>
        <v>117</v>
      </c>
      <c r="AA201" s="38">
        <v>0</v>
      </c>
      <c r="AB201" s="28">
        <v>0</v>
      </c>
      <c r="AC201" s="28">
        <v>0</v>
      </c>
      <c r="AD201" s="28">
        <f t="shared" si="152"/>
        <v>1917</v>
      </c>
      <c r="AE201" s="28">
        <f t="shared" si="153"/>
        <v>13575</v>
      </c>
      <c r="AF201" s="34" t="s">
        <v>89</v>
      </c>
      <c r="AG201" s="47">
        <v>44204</v>
      </c>
      <c r="AH201" s="56"/>
      <c r="AI201" s="56"/>
      <c r="AJ201" s="56"/>
      <c r="AK201" s="56"/>
      <c r="AL201" s="59"/>
      <c r="AM201" s="56"/>
      <c r="AN201" s="56"/>
      <c r="AO201" s="56"/>
      <c r="AP201" s="57"/>
    </row>
    <row r="202" spans="1:42" s="42" customFormat="1" ht="30.6" customHeight="1">
      <c r="A202" s="153">
        <v>193</v>
      </c>
      <c r="B202" s="16" t="s">
        <v>601</v>
      </c>
      <c r="C202" s="12" t="s">
        <v>601</v>
      </c>
      <c r="D202" s="23" t="s">
        <v>602</v>
      </c>
      <c r="E202" s="12" t="s">
        <v>304</v>
      </c>
      <c r="F202" s="18">
        <v>1111845909</v>
      </c>
      <c r="G202" s="18">
        <v>1113</v>
      </c>
      <c r="H202" s="139" t="s">
        <v>603</v>
      </c>
      <c r="I202" s="28">
        <v>20000</v>
      </c>
      <c r="J202" s="28">
        <v>0</v>
      </c>
      <c r="K202" s="28">
        <v>0</v>
      </c>
      <c r="L202" s="28">
        <v>0</v>
      </c>
      <c r="M202" s="28">
        <f>I202+J202+K202+L202</f>
        <v>20000</v>
      </c>
      <c r="N202" s="17">
        <v>31</v>
      </c>
      <c r="O202" s="17">
        <v>0</v>
      </c>
      <c r="P202" s="28">
        <f t="shared" si="137"/>
        <v>20000</v>
      </c>
      <c r="Q202" s="28">
        <f t="shared" si="138"/>
        <v>0</v>
      </c>
      <c r="R202" s="28">
        <f t="shared" si="139"/>
        <v>0</v>
      </c>
      <c r="S202" s="28">
        <v>0</v>
      </c>
      <c r="T202" s="28">
        <v>0</v>
      </c>
      <c r="U202" s="28">
        <v>0</v>
      </c>
      <c r="V202" s="28">
        <f>P202+Q202+R202+S202+T202+U202</f>
        <v>20000</v>
      </c>
      <c r="W202" s="28">
        <f>IF(P202&gt;15000,15000,P202)</f>
        <v>15000</v>
      </c>
      <c r="X202" s="28">
        <f>V202</f>
        <v>20000</v>
      </c>
      <c r="Y202" s="28">
        <f t="shared" si="127"/>
        <v>1800</v>
      </c>
      <c r="Z202" s="28">
        <f t="shared" si="151"/>
        <v>150</v>
      </c>
      <c r="AA202" s="38">
        <v>0</v>
      </c>
      <c r="AB202" s="28">
        <v>0</v>
      </c>
      <c r="AC202" s="28">
        <v>0</v>
      </c>
      <c r="AD202" s="28">
        <f>+Y202+Z202+AA202+AB202+AC202</f>
        <v>1950</v>
      </c>
      <c r="AE202" s="28">
        <f>V202-AD202</f>
        <v>18050</v>
      </c>
      <c r="AF202" s="34" t="s">
        <v>89</v>
      </c>
      <c r="AG202" s="47">
        <v>44204</v>
      </c>
      <c r="AH202" s="56"/>
      <c r="AI202" s="56"/>
      <c r="AJ202" s="56"/>
      <c r="AK202" s="56"/>
      <c r="AL202" s="56"/>
      <c r="AM202" s="56"/>
      <c r="AN202" s="56"/>
      <c r="AO202" s="56"/>
      <c r="AP202" s="57"/>
    </row>
    <row r="203" spans="1:42" s="42" customFormat="1" ht="30.6" customHeight="1">
      <c r="A203" s="153">
        <v>194</v>
      </c>
      <c r="B203" s="16" t="s">
        <v>601</v>
      </c>
      <c r="C203" s="23" t="s">
        <v>604</v>
      </c>
      <c r="D203" s="61" t="s">
        <v>605</v>
      </c>
      <c r="E203" s="12" t="s">
        <v>307</v>
      </c>
      <c r="F203" s="16">
        <v>1115210782</v>
      </c>
      <c r="G203" s="60">
        <v>11593</v>
      </c>
      <c r="H203" s="114" t="s">
        <v>606</v>
      </c>
      <c r="I203" s="28">
        <v>15492</v>
      </c>
      <c r="J203" s="28">
        <v>0</v>
      </c>
      <c r="K203" s="28">
        <v>0</v>
      </c>
      <c r="L203" s="28">
        <v>0</v>
      </c>
      <c r="M203" s="28">
        <f t="shared" ref="M203" si="154">I203+J203+K203+L203</f>
        <v>15492</v>
      </c>
      <c r="N203" s="17">
        <v>13</v>
      </c>
      <c r="O203" s="17">
        <v>0</v>
      </c>
      <c r="P203" s="28">
        <f t="shared" si="137"/>
        <v>6497</v>
      </c>
      <c r="Q203" s="28">
        <f t="shared" si="138"/>
        <v>0</v>
      </c>
      <c r="R203" s="28">
        <f t="shared" si="139"/>
        <v>0</v>
      </c>
      <c r="S203" s="28">
        <v>0</v>
      </c>
      <c r="T203" s="28">
        <v>0</v>
      </c>
      <c r="U203" s="28">
        <v>0</v>
      </c>
      <c r="V203" s="28">
        <f t="shared" ref="V203" si="155">P203+Q203+R203+S203+T203+U203</f>
        <v>6497</v>
      </c>
      <c r="W203" s="28">
        <f t="shared" ref="W203" si="156">IF(P203&gt;15000,15000,P203)</f>
        <v>6497</v>
      </c>
      <c r="X203" s="28">
        <f t="shared" ref="X203" si="157">V203</f>
        <v>6497</v>
      </c>
      <c r="Y203" s="28">
        <f t="shared" si="127"/>
        <v>780</v>
      </c>
      <c r="Z203" s="28">
        <f t="shared" si="151"/>
        <v>49</v>
      </c>
      <c r="AA203" s="38">
        <v>0</v>
      </c>
      <c r="AB203" s="28">
        <v>0</v>
      </c>
      <c r="AC203" s="28">
        <v>0</v>
      </c>
      <c r="AD203" s="28">
        <f t="shared" ref="AD203" si="158">+Y203+Z203+AA203+AB203+AC203</f>
        <v>829</v>
      </c>
      <c r="AE203" s="28">
        <f t="shared" ref="AE203:AE223" si="159">V203-AD203</f>
        <v>5668</v>
      </c>
      <c r="AF203" s="34" t="s">
        <v>89</v>
      </c>
      <c r="AG203" s="47">
        <v>44204</v>
      </c>
      <c r="AH203" s="65"/>
      <c r="AI203" s="56"/>
      <c r="AJ203" s="56"/>
      <c r="AK203" s="56"/>
      <c r="AL203" s="56"/>
      <c r="AM203" s="56"/>
      <c r="AN203" s="56"/>
      <c r="AO203" s="56"/>
      <c r="AP203" s="57"/>
    </row>
    <row r="204" spans="1:42" s="42" customFormat="1" ht="30.6" customHeight="1">
      <c r="A204" s="13">
        <v>195</v>
      </c>
      <c r="B204" s="16" t="s">
        <v>601</v>
      </c>
      <c r="C204" s="23" t="s">
        <v>470</v>
      </c>
      <c r="D204" s="23" t="s">
        <v>607</v>
      </c>
      <c r="E204" s="12" t="s">
        <v>307</v>
      </c>
      <c r="F204" s="98">
        <v>1115513291</v>
      </c>
      <c r="G204" s="14">
        <v>11755</v>
      </c>
      <c r="H204" s="114" t="s">
        <v>608</v>
      </c>
      <c r="I204" s="28">
        <v>15492</v>
      </c>
      <c r="J204" s="28">
        <v>0</v>
      </c>
      <c r="K204" s="28">
        <v>0</v>
      </c>
      <c r="L204" s="28">
        <v>0</v>
      </c>
      <c r="M204" s="28">
        <f>I204+J204+K204+L204</f>
        <v>15492</v>
      </c>
      <c r="N204" s="17">
        <v>15</v>
      </c>
      <c r="O204" s="17">
        <v>0</v>
      </c>
      <c r="P204" s="28">
        <f t="shared" si="137"/>
        <v>7496</v>
      </c>
      <c r="Q204" s="28">
        <f t="shared" si="138"/>
        <v>0</v>
      </c>
      <c r="R204" s="28">
        <f t="shared" si="139"/>
        <v>0</v>
      </c>
      <c r="S204" s="28">
        <v>0</v>
      </c>
      <c r="T204" s="28">
        <v>0</v>
      </c>
      <c r="U204" s="28">
        <v>0</v>
      </c>
      <c r="V204" s="28">
        <f>P204+Q204+R204+S204+T204+U204</f>
        <v>7496</v>
      </c>
      <c r="W204" s="28">
        <f>IF(P204&gt;15000,15000,P204)</f>
        <v>7496</v>
      </c>
      <c r="X204" s="28">
        <f>V204</f>
        <v>7496</v>
      </c>
      <c r="Y204" s="28">
        <f t="shared" si="127"/>
        <v>900</v>
      </c>
      <c r="Z204" s="28">
        <f t="shared" si="151"/>
        <v>57</v>
      </c>
      <c r="AA204" s="38">
        <v>0</v>
      </c>
      <c r="AB204" s="28">
        <v>0</v>
      </c>
      <c r="AC204" s="28">
        <v>0</v>
      </c>
      <c r="AD204" s="28">
        <f>+Y204+Z204+AA204+AB204+AC204</f>
        <v>957</v>
      </c>
      <c r="AE204" s="28">
        <f t="shared" si="159"/>
        <v>6539</v>
      </c>
      <c r="AF204" s="34" t="s">
        <v>89</v>
      </c>
      <c r="AG204" s="47">
        <v>44204</v>
      </c>
      <c r="AH204" s="58"/>
      <c r="AI204" s="56"/>
      <c r="AJ204" s="56"/>
      <c r="AK204" s="56"/>
      <c r="AL204" s="59"/>
      <c r="AM204" s="56"/>
      <c r="AN204" s="56"/>
      <c r="AO204" s="56"/>
      <c r="AP204" s="57"/>
    </row>
    <row r="205" spans="1:42" s="42" customFormat="1" ht="30.6" customHeight="1">
      <c r="A205" s="153">
        <v>196</v>
      </c>
      <c r="B205" s="16" t="s">
        <v>601</v>
      </c>
      <c r="C205" s="23" t="s">
        <v>609</v>
      </c>
      <c r="D205" s="23" t="s">
        <v>610</v>
      </c>
      <c r="E205" s="12" t="s">
        <v>307</v>
      </c>
      <c r="F205" s="199">
        <v>1115770060</v>
      </c>
      <c r="G205" s="14">
        <v>11931</v>
      </c>
      <c r="H205" s="126" t="s">
        <v>611</v>
      </c>
      <c r="I205" s="28">
        <v>15492</v>
      </c>
      <c r="J205" s="28">
        <v>0</v>
      </c>
      <c r="K205" s="28">
        <v>0</v>
      </c>
      <c r="L205" s="28">
        <v>0</v>
      </c>
      <c r="M205" s="28">
        <f>I205+J205+K205+L205</f>
        <v>15492</v>
      </c>
      <c r="N205" s="17">
        <v>15</v>
      </c>
      <c r="O205" s="17">
        <v>0</v>
      </c>
      <c r="P205" s="28">
        <f t="shared" si="137"/>
        <v>7496</v>
      </c>
      <c r="Q205" s="28">
        <f t="shared" si="138"/>
        <v>0</v>
      </c>
      <c r="R205" s="28">
        <f t="shared" si="139"/>
        <v>0</v>
      </c>
      <c r="S205" s="28">
        <v>0</v>
      </c>
      <c r="T205" s="28">
        <v>0</v>
      </c>
      <c r="U205" s="28">
        <v>0</v>
      </c>
      <c r="V205" s="28">
        <f>P205+Q205+R205+S205+T205+U205</f>
        <v>7496</v>
      </c>
      <c r="W205" s="28">
        <f>IF(P205&gt;15000,15000,P205)</f>
        <v>7496</v>
      </c>
      <c r="X205" s="28">
        <f>V205</f>
        <v>7496</v>
      </c>
      <c r="Y205" s="28">
        <f t="shared" si="127"/>
        <v>900</v>
      </c>
      <c r="Z205" s="28">
        <f t="shared" si="151"/>
        <v>57</v>
      </c>
      <c r="AA205" s="38">
        <v>0</v>
      </c>
      <c r="AB205" s="28">
        <v>0</v>
      </c>
      <c r="AC205" s="28">
        <v>0</v>
      </c>
      <c r="AD205" s="28">
        <f>+Y205+Z205+AA205+AB205+AC205</f>
        <v>957</v>
      </c>
      <c r="AE205" s="28">
        <f t="shared" si="159"/>
        <v>6539</v>
      </c>
      <c r="AF205" s="34"/>
      <c r="AG205" s="47"/>
      <c r="AH205" s="58"/>
      <c r="AI205" s="56"/>
      <c r="AJ205" s="56"/>
      <c r="AK205" s="56"/>
      <c r="AL205" s="59"/>
      <c r="AM205" s="56"/>
      <c r="AN205" s="56"/>
      <c r="AO205" s="56"/>
      <c r="AP205" s="57"/>
    </row>
    <row r="206" spans="1:42" s="42" customFormat="1" ht="30.6" customHeight="1">
      <c r="A206" s="153">
        <v>197</v>
      </c>
      <c r="B206" s="45" t="s">
        <v>612</v>
      </c>
      <c r="C206" s="23" t="s">
        <v>612</v>
      </c>
      <c r="D206" s="23" t="s">
        <v>613</v>
      </c>
      <c r="E206" s="12" t="s">
        <v>298</v>
      </c>
      <c r="F206" s="17">
        <v>1113745998</v>
      </c>
      <c r="G206" s="17">
        <v>11913</v>
      </c>
      <c r="H206" s="139" t="s">
        <v>614</v>
      </c>
      <c r="I206" s="28">
        <v>18000</v>
      </c>
      <c r="J206" s="28">
        <v>0</v>
      </c>
      <c r="K206" s="28">
        <v>0</v>
      </c>
      <c r="L206" s="28">
        <v>0</v>
      </c>
      <c r="M206" s="28">
        <f t="shared" ref="M206:M223" si="160">I206+J206+K206+L206</f>
        <v>18000</v>
      </c>
      <c r="N206" s="17">
        <v>31</v>
      </c>
      <c r="O206" s="17">
        <v>0</v>
      </c>
      <c r="P206" s="28">
        <f>ROUND(I206/31*N206,0)</f>
        <v>18000</v>
      </c>
      <c r="Q206" s="28">
        <f>ROUND(J206/31*N206,0)</f>
        <v>0</v>
      </c>
      <c r="R206" s="28">
        <f>ROUND(K206/31*N206,0)</f>
        <v>0</v>
      </c>
      <c r="S206" s="28">
        <v>0</v>
      </c>
      <c r="T206" s="28">
        <v>0</v>
      </c>
      <c r="U206" s="28">
        <v>0</v>
      </c>
      <c r="V206" s="28">
        <f t="shared" ref="V206:V223" si="161">P206+Q206+R206+S206+T206+U206</f>
        <v>18000</v>
      </c>
      <c r="W206" s="28">
        <f t="shared" ref="W206:W223" si="162">IF(P206&gt;15000,15000,P206)</f>
        <v>15000</v>
      </c>
      <c r="X206" s="28">
        <f t="shared" ref="X206:X223" si="163">V206</f>
        <v>18000</v>
      </c>
      <c r="Y206" s="28">
        <f t="shared" si="127"/>
        <v>1800</v>
      </c>
      <c r="Z206" s="28">
        <f t="shared" si="124"/>
        <v>135</v>
      </c>
      <c r="AA206" s="38">
        <v>0</v>
      </c>
      <c r="AB206" s="28">
        <v>0</v>
      </c>
      <c r="AC206" s="28">
        <v>0</v>
      </c>
      <c r="AD206" s="28">
        <f t="shared" ref="AD206:AD223" si="164">+Y206+Z206+AA206+AB206+AC206</f>
        <v>1935</v>
      </c>
      <c r="AE206" s="28">
        <f t="shared" si="159"/>
        <v>16065</v>
      </c>
      <c r="AF206" s="34" t="s">
        <v>89</v>
      </c>
      <c r="AG206" s="47">
        <v>44204</v>
      </c>
      <c r="AH206" s="56"/>
      <c r="AI206" s="56"/>
      <c r="AJ206" s="56"/>
      <c r="AK206" s="56"/>
      <c r="AL206" s="57"/>
    </row>
    <row r="207" spans="1:42" s="42" customFormat="1" ht="30.6" customHeight="1">
      <c r="A207" s="13">
        <v>198</v>
      </c>
      <c r="B207" s="45" t="s">
        <v>615</v>
      </c>
      <c r="C207" s="23" t="s">
        <v>615</v>
      </c>
      <c r="D207" s="23" t="s">
        <v>616</v>
      </c>
      <c r="E207" s="12" t="s">
        <v>298</v>
      </c>
      <c r="F207" s="17">
        <v>1111845915</v>
      </c>
      <c r="G207" s="17">
        <v>1299</v>
      </c>
      <c r="H207" s="139" t="s">
        <v>617</v>
      </c>
      <c r="I207" s="28">
        <v>18000</v>
      </c>
      <c r="J207" s="28">
        <v>0</v>
      </c>
      <c r="K207" s="28">
        <v>0</v>
      </c>
      <c r="L207" s="28">
        <v>0</v>
      </c>
      <c r="M207" s="28">
        <f t="shared" si="160"/>
        <v>18000</v>
      </c>
      <c r="N207" s="17">
        <v>31</v>
      </c>
      <c r="O207" s="17">
        <v>0</v>
      </c>
      <c r="P207" s="28">
        <f t="shared" ref="P207:P254" si="165">ROUND(I207/31*N207,0)</f>
        <v>18000</v>
      </c>
      <c r="Q207" s="28">
        <f t="shared" ref="Q207:Q254" si="166">ROUND(J207/31*N207,0)</f>
        <v>0</v>
      </c>
      <c r="R207" s="28">
        <f t="shared" ref="R207:R254" si="167">ROUND(K207/31*N207,0)</f>
        <v>0</v>
      </c>
      <c r="S207" s="28">
        <v>0</v>
      </c>
      <c r="T207" s="28">
        <v>0</v>
      </c>
      <c r="U207" s="28">
        <v>0</v>
      </c>
      <c r="V207" s="28">
        <f t="shared" si="161"/>
        <v>18000</v>
      </c>
      <c r="W207" s="28">
        <f t="shared" si="162"/>
        <v>15000</v>
      </c>
      <c r="X207" s="28">
        <f t="shared" si="163"/>
        <v>18000</v>
      </c>
      <c r="Y207" s="28">
        <f t="shared" si="127"/>
        <v>1800</v>
      </c>
      <c r="Z207" s="28">
        <f t="shared" si="124"/>
        <v>135</v>
      </c>
      <c r="AA207" s="38">
        <v>0</v>
      </c>
      <c r="AB207" s="28">
        <v>0</v>
      </c>
      <c r="AC207" s="28">
        <v>0</v>
      </c>
      <c r="AD207" s="28">
        <f t="shared" si="164"/>
        <v>1935</v>
      </c>
      <c r="AE207" s="28">
        <f t="shared" si="159"/>
        <v>16065</v>
      </c>
      <c r="AF207" s="34" t="s">
        <v>89</v>
      </c>
      <c r="AG207" s="47">
        <v>44204</v>
      </c>
      <c r="AH207" s="56"/>
      <c r="AI207" s="56"/>
      <c r="AJ207" s="56"/>
      <c r="AK207" s="56"/>
      <c r="AL207" s="56"/>
      <c r="AM207" s="56"/>
      <c r="AN207" s="56"/>
      <c r="AO207" s="56"/>
      <c r="AP207" s="57"/>
    </row>
    <row r="208" spans="1:42" s="42" customFormat="1" ht="30.6" customHeight="1">
      <c r="A208" s="153">
        <v>199</v>
      </c>
      <c r="B208" s="45" t="s">
        <v>615</v>
      </c>
      <c r="C208" s="23" t="s">
        <v>618</v>
      </c>
      <c r="D208" s="23" t="s">
        <v>619</v>
      </c>
      <c r="E208" s="12" t="s">
        <v>298</v>
      </c>
      <c r="F208" s="19">
        <v>1113326651</v>
      </c>
      <c r="G208" s="17">
        <v>1300</v>
      </c>
      <c r="H208" s="139" t="s">
        <v>620</v>
      </c>
      <c r="I208" s="28">
        <v>20000</v>
      </c>
      <c r="J208" s="28">
        <v>0</v>
      </c>
      <c r="K208" s="28">
        <v>0</v>
      </c>
      <c r="L208" s="28">
        <v>0</v>
      </c>
      <c r="M208" s="28">
        <f t="shared" si="160"/>
        <v>20000</v>
      </c>
      <c r="N208" s="17">
        <v>31</v>
      </c>
      <c r="O208" s="17">
        <v>0</v>
      </c>
      <c r="P208" s="28">
        <f t="shared" si="165"/>
        <v>20000</v>
      </c>
      <c r="Q208" s="28">
        <f t="shared" si="166"/>
        <v>0</v>
      </c>
      <c r="R208" s="28">
        <f t="shared" si="167"/>
        <v>0</v>
      </c>
      <c r="S208" s="28">
        <v>0</v>
      </c>
      <c r="T208" s="28">
        <v>0</v>
      </c>
      <c r="U208" s="28">
        <v>0</v>
      </c>
      <c r="V208" s="28">
        <f t="shared" si="161"/>
        <v>20000</v>
      </c>
      <c r="W208" s="28">
        <f t="shared" si="162"/>
        <v>15000</v>
      </c>
      <c r="X208" s="28">
        <f t="shared" si="163"/>
        <v>20000</v>
      </c>
      <c r="Y208" s="28">
        <f t="shared" si="127"/>
        <v>1800</v>
      </c>
      <c r="Z208" s="28">
        <f t="shared" si="124"/>
        <v>150</v>
      </c>
      <c r="AA208" s="38">
        <v>0</v>
      </c>
      <c r="AB208" s="28">
        <v>0</v>
      </c>
      <c r="AC208" s="28">
        <v>0</v>
      </c>
      <c r="AD208" s="28">
        <f t="shared" si="164"/>
        <v>1950</v>
      </c>
      <c r="AE208" s="28">
        <f t="shared" si="159"/>
        <v>18050</v>
      </c>
      <c r="AF208" s="34" t="s">
        <v>89</v>
      </c>
      <c r="AG208" s="47">
        <v>44204</v>
      </c>
      <c r="AH208" s="56"/>
      <c r="AI208" s="56"/>
      <c r="AJ208" s="56"/>
      <c r="AK208" s="56"/>
      <c r="AL208" s="56"/>
      <c r="AM208" s="56"/>
      <c r="AN208" s="56"/>
      <c r="AO208" s="56"/>
      <c r="AP208" s="57"/>
    </row>
    <row r="209" spans="1:42" s="42" customFormat="1" ht="30.6" customHeight="1">
      <c r="A209" s="153">
        <v>200</v>
      </c>
      <c r="B209" s="45" t="s">
        <v>615</v>
      </c>
      <c r="C209" s="23" t="s">
        <v>621</v>
      </c>
      <c r="D209" s="223" t="s">
        <v>622</v>
      </c>
      <c r="E209" s="12" t="s">
        <v>307</v>
      </c>
      <c r="F209" s="181">
        <v>1115748842</v>
      </c>
      <c r="G209" s="182">
        <v>11903</v>
      </c>
      <c r="H209" s="139" t="s">
        <v>623</v>
      </c>
      <c r="I209" s="28">
        <v>15492</v>
      </c>
      <c r="J209" s="28">
        <v>0</v>
      </c>
      <c r="K209" s="28">
        <v>0</v>
      </c>
      <c r="L209" s="28">
        <v>0</v>
      </c>
      <c r="M209" s="28">
        <f t="shared" si="160"/>
        <v>15492</v>
      </c>
      <c r="N209" s="17">
        <v>23</v>
      </c>
      <c r="O209" s="17">
        <v>0</v>
      </c>
      <c r="P209" s="28">
        <f t="shared" si="165"/>
        <v>11494</v>
      </c>
      <c r="Q209" s="28">
        <f t="shared" si="166"/>
        <v>0</v>
      </c>
      <c r="R209" s="28">
        <f t="shared" si="167"/>
        <v>0</v>
      </c>
      <c r="S209" s="28">
        <v>0</v>
      </c>
      <c r="T209" s="28">
        <v>0</v>
      </c>
      <c r="U209" s="28">
        <v>0</v>
      </c>
      <c r="V209" s="28">
        <f t="shared" si="161"/>
        <v>11494</v>
      </c>
      <c r="W209" s="28">
        <f t="shared" si="162"/>
        <v>11494</v>
      </c>
      <c r="X209" s="28">
        <f t="shared" si="163"/>
        <v>11494</v>
      </c>
      <c r="Y209" s="28">
        <f t="shared" si="127"/>
        <v>1379</v>
      </c>
      <c r="Z209" s="28">
        <f t="shared" si="124"/>
        <v>87</v>
      </c>
      <c r="AA209" s="38">
        <v>0</v>
      </c>
      <c r="AB209" s="28">
        <v>0</v>
      </c>
      <c r="AC209" s="28">
        <v>0</v>
      </c>
      <c r="AD209" s="28">
        <f t="shared" si="164"/>
        <v>1466</v>
      </c>
      <c r="AE209" s="28">
        <f t="shared" si="159"/>
        <v>10028</v>
      </c>
      <c r="AF209" s="34"/>
      <c r="AG209" s="47"/>
      <c r="AH209" s="56"/>
      <c r="AI209" s="56"/>
      <c r="AJ209" s="56"/>
      <c r="AK209" s="56"/>
      <c r="AL209" s="56"/>
      <c r="AM209" s="56"/>
      <c r="AN209" s="56"/>
      <c r="AO209" s="56"/>
      <c r="AP209" s="57"/>
    </row>
    <row r="210" spans="1:42" s="42" customFormat="1" ht="30.6" customHeight="1">
      <c r="A210" s="13">
        <v>201</v>
      </c>
      <c r="B210" s="45" t="s">
        <v>624</v>
      </c>
      <c r="C210" s="23" t="s">
        <v>624</v>
      </c>
      <c r="D210" s="12" t="s">
        <v>625</v>
      </c>
      <c r="E210" s="235" t="s">
        <v>298</v>
      </c>
      <c r="F210" s="17">
        <v>1113516442</v>
      </c>
      <c r="G210" s="17">
        <v>71</v>
      </c>
      <c r="H210" s="139" t="s">
        <v>626</v>
      </c>
      <c r="I210" s="28">
        <v>20000</v>
      </c>
      <c r="J210" s="28">
        <v>0</v>
      </c>
      <c r="K210" s="28">
        <v>0</v>
      </c>
      <c r="L210" s="28">
        <v>0</v>
      </c>
      <c r="M210" s="28">
        <f t="shared" si="160"/>
        <v>20000</v>
      </c>
      <c r="N210" s="17">
        <v>31</v>
      </c>
      <c r="O210" s="17">
        <v>0</v>
      </c>
      <c r="P210" s="28">
        <f t="shared" si="165"/>
        <v>20000</v>
      </c>
      <c r="Q210" s="28">
        <f t="shared" si="166"/>
        <v>0</v>
      </c>
      <c r="R210" s="28">
        <f t="shared" si="167"/>
        <v>0</v>
      </c>
      <c r="S210" s="28">
        <v>0</v>
      </c>
      <c r="T210" s="28">
        <v>0</v>
      </c>
      <c r="U210" s="28">
        <v>0</v>
      </c>
      <c r="V210" s="28">
        <f t="shared" si="161"/>
        <v>20000</v>
      </c>
      <c r="W210" s="28">
        <f t="shared" si="162"/>
        <v>15000</v>
      </c>
      <c r="X210" s="28">
        <f t="shared" si="163"/>
        <v>20000</v>
      </c>
      <c r="Y210" s="28">
        <f t="shared" si="127"/>
        <v>1800</v>
      </c>
      <c r="Z210" s="28">
        <f t="shared" si="124"/>
        <v>150</v>
      </c>
      <c r="AA210" s="38">
        <v>0</v>
      </c>
      <c r="AB210" s="28">
        <v>0</v>
      </c>
      <c r="AC210" s="28">
        <v>0</v>
      </c>
      <c r="AD210" s="28">
        <f t="shared" si="164"/>
        <v>1950</v>
      </c>
      <c r="AE210" s="28">
        <f t="shared" si="159"/>
        <v>18050</v>
      </c>
      <c r="AF210" s="34" t="s">
        <v>89</v>
      </c>
      <c r="AG210" s="47">
        <v>44215</v>
      </c>
      <c r="AH210" s="58"/>
      <c r="AI210" s="56"/>
      <c r="AJ210" s="56"/>
      <c r="AK210" s="56"/>
      <c r="AL210" s="59"/>
      <c r="AM210" s="56"/>
      <c r="AN210" s="56"/>
      <c r="AO210" s="56"/>
      <c r="AP210" s="57"/>
    </row>
    <row r="211" spans="1:42" s="42" customFormat="1" ht="30.6" customHeight="1">
      <c r="A211" s="153">
        <v>202</v>
      </c>
      <c r="B211" s="45" t="s">
        <v>624</v>
      </c>
      <c r="C211" s="23" t="s">
        <v>627</v>
      </c>
      <c r="D211" s="119" t="s">
        <v>628</v>
      </c>
      <c r="E211" s="235" t="s">
        <v>304</v>
      </c>
      <c r="F211" s="14">
        <v>1112424266</v>
      </c>
      <c r="G211" s="14">
        <v>1420</v>
      </c>
      <c r="H211" s="139" t="s">
        <v>629</v>
      </c>
      <c r="I211" s="28">
        <v>16400</v>
      </c>
      <c r="J211" s="28">
        <v>0</v>
      </c>
      <c r="K211" s="28">
        <v>0</v>
      </c>
      <c r="L211" s="28">
        <v>0</v>
      </c>
      <c r="M211" s="28">
        <f t="shared" si="160"/>
        <v>16400</v>
      </c>
      <c r="N211" s="17">
        <v>31</v>
      </c>
      <c r="O211" s="17">
        <v>0</v>
      </c>
      <c r="P211" s="28">
        <f t="shared" si="165"/>
        <v>16400</v>
      </c>
      <c r="Q211" s="28">
        <f t="shared" si="166"/>
        <v>0</v>
      </c>
      <c r="R211" s="28">
        <f t="shared" si="167"/>
        <v>0</v>
      </c>
      <c r="S211" s="28">
        <v>0</v>
      </c>
      <c r="T211" s="28">
        <v>0</v>
      </c>
      <c r="U211" s="28">
        <v>0</v>
      </c>
      <c r="V211" s="28">
        <f t="shared" si="161"/>
        <v>16400</v>
      </c>
      <c r="W211" s="28">
        <f t="shared" si="162"/>
        <v>15000</v>
      </c>
      <c r="X211" s="28">
        <f t="shared" si="163"/>
        <v>16400</v>
      </c>
      <c r="Y211" s="28">
        <f t="shared" si="127"/>
        <v>1800</v>
      </c>
      <c r="Z211" s="28">
        <f t="shared" si="124"/>
        <v>123</v>
      </c>
      <c r="AA211" s="38">
        <v>0</v>
      </c>
      <c r="AB211" s="28">
        <v>0</v>
      </c>
      <c r="AC211" s="28">
        <v>0</v>
      </c>
      <c r="AD211" s="28">
        <f t="shared" si="164"/>
        <v>1923</v>
      </c>
      <c r="AE211" s="28">
        <f t="shared" si="159"/>
        <v>14477</v>
      </c>
      <c r="AF211" s="34" t="s">
        <v>89</v>
      </c>
      <c r="AG211" s="47">
        <v>44215</v>
      </c>
      <c r="AI211" s="56"/>
      <c r="AJ211" s="56"/>
      <c r="AK211" s="56"/>
      <c r="AL211" s="56"/>
      <c r="AM211" s="56"/>
      <c r="AN211" s="56"/>
      <c r="AO211" s="56"/>
      <c r="AP211" s="57"/>
    </row>
    <row r="212" spans="1:42" s="42" customFormat="1" ht="30.6" customHeight="1">
      <c r="A212" s="153">
        <v>203</v>
      </c>
      <c r="B212" s="45" t="s">
        <v>624</v>
      </c>
      <c r="C212" s="66" t="s">
        <v>436</v>
      </c>
      <c r="D212" s="138" t="s">
        <v>630</v>
      </c>
      <c r="E212" s="235" t="s">
        <v>304</v>
      </c>
      <c r="F212" s="62">
        <v>1115302478</v>
      </c>
      <c r="G212" s="60">
        <v>11643</v>
      </c>
      <c r="H212" s="114" t="s">
        <v>631</v>
      </c>
      <c r="I212" s="194">
        <v>16400</v>
      </c>
      <c r="J212" s="28">
        <v>0</v>
      </c>
      <c r="K212" s="28">
        <v>0</v>
      </c>
      <c r="L212" s="28">
        <v>0</v>
      </c>
      <c r="M212" s="28">
        <f t="shared" si="160"/>
        <v>16400</v>
      </c>
      <c r="N212" s="17">
        <v>31</v>
      </c>
      <c r="O212" s="17">
        <v>0</v>
      </c>
      <c r="P212" s="28">
        <f t="shared" si="165"/>
        <v>16400</v>
      </c>
      <c r="Q212" s="28">
        <f t="shared" si="166"/>
        <v>0</v>
      </c>
      <c r="R212" s="28">
        <f t="shared" si="167"/>
        <v>0</v>
      </c>
      <c r="S212" s="28">
        <v>0</v>
      </c>
      <c r="T212" s="28">
        <v>0</v>
      </c>
      <c r="U212" s="28">
        <v>0</v>
      </c>
      <c r="V212" s="28">
        <f t="shared" si="161"/>
        <v>16400</v>
      </c>
      <c r="W212" s="28">
        <f t="shared" si="162"/>
        <v>15000</v>
      </c>
      <c r="X212" s="28">
        <f t="shared" si="163"/>
        <v>16400</v>
      </c>
      <c r="Y212" s="28">
        <f t="shared" si="127"/>
        <v>1800</v>
      </c>
      <c r="Z212" s="28">
        <f t="shared" si="124"/>
        <v>123</v>
      </c>
      <c r="AA212" s="38">
        <v>0</v>
      </c>
      <c r="AB212" s="28">
        <v>0</v>
      </c>
      <c r="AC212" s="28">
        <v>0</v>
      </c>
      <c r="AD212" s="28">
        <f t="shared" si="164"/>
        <v>1923</v>
      </c>
      <c r="AE212" s="28">
        <f t="shared" si="159"/>
        <v>14477</v>
      </c>
      <c r="AF212" s="34" t="s">
        <v>89</v>
      </c>
      <c r="AG212" s="47">
        <v>44215</v>
      </c>
      <c r="AI212" s="56"/>
      <c r="AJ212" s="56"/>
      <c r="AK212" s="56"/>
      <c r="AL212" s="56"/>
      <c r="AM212" s="56"/>
      <c r="AN212" s="56"/>
      <c r="AO212" s="56"/>
      <c r="AP212" s="57"/>
    </row>
    <row r="213" spans="1:42" s="42" customFormat="1" ht="30.6" customHeight="1">
      <c r="A213" s="13">
        <v>204</v>
      </c>
      <c r="B213" s="45" t="s">
        <v>624</v>
      </c>
      <c r="C213" s="66" t="s">
        <v>632</v>
      </c>
      <c r="D213" s="23" t="s">
        <v>633</v>
      </c>
      <c r="E213" s="235" t="s">
        <v>304</v>
      </c>
      <c r="F213" s="143">
        <v>1112257240</v>
      </c>
      <c r="G213" s="60">
        <v>11659</v>
      </c>
      <c r="H213" s="114" t="s">
        <v>634</v>
      </c>
      <c r="I213" s="28">
        <v>16400</v>
      </c>
      <c r="J213" s="28">
        <v>0</v>
      </c>
      <c r="K213" s="28">
        <v>0</v>
      </c>
      <c r="L213" s="28">
        <v>0</v>
      </c>
      <c r="M213" s="28">
        <f t="shared" si="160"/>
        <v>16400</v>
      </c>
      <c r="N213" s="17">
        <v>31</v>
      </c>
      <c r="O213" s="17">
        <v>0</v>
      </c>
      <c r="P213" s="28">
        <f t="shared" si="165"/>
        <v>16400</v>
      </c>
      <c r="Q213" s="28">
        <f t="shared" si="166"/>
        <v>0</v>
      </c>
      <c r="R213" s="28">
        <f t="shared" si="167"/>
        <v>0</v>
      </c>
      <c r="S213" s="28">
        <v>0</v>
      </c>
      <c r="T213" s="28">
        <v>0</v>
      </c>
      <c r="U213" s="28">
        <v>0</v>
      </c>
      <c r="V213" s="28">
        <f t="shared" si="161"/>
        <v>16400</v>
      </c>
      <c r="W213" s="28">
        <f t="shared" si="162"/>
        <v>15000</v>
      </c>
      <c r="X213" s="28">
        <f t="shared" si="163"/>
        <v>16400</v>
      </c>
      <c r="Y213" s="28">
        <f t="shared" si="127"/>
        <v>1800</v>
      </c>
      <c r="Z213" s="28">
        <f t="shared" ref="Z213:Z271" si="168">CEILING(X213*0.75%,1)</f>
        <v>123</v>
      </c>
      <c r="AA213" s="38">
        <v>0</v>
      </c>
      <c r="AB213" s="28">
        <v>0</v>
      </c>
      <c r="AC213" s="28">
        <v>0</v>
      </c>
      <c r="AD213" s="28">
        <f t="shared" si="164"/>
        <v>1923</v>
      </c>
      <c r="AE213" s="28">
        <f t="shared" si="159"/>
        <v>14477</v>
      </c>
      <c r="AF213" s="34" t="s">
        <v>89</v>
      </c>
      <c r="AG213" s="47">
        <v>44215</v>
      </c>
      <c r="AH213" s="56"/>
      <c r="AI213" s="56"/>
      <c r="AJ213" s="56"/>
      <c r="AK213" s="56"/>
      <c r="AL213" s="56"/>
      <c r="AM213" s="56"/>
      <c r="AN213" s="56"/>
      <c r="AO213" s="56"/>
      <c r="AP213" s="57"/>
    </row>
    <row r="214" spans="1:42" s="42" customFormat="1" ht="30.6" customHeight="1">
      <c r="A214" s="153">
        <v>205</v>
      </c>
      <c r="B214" s="45" t="s">
        <v>624</v>
      </c>
      <c r="C214" s="66" t="s">
        <v>635</v>
      </c>
      <c r="D214" s="61" t="s">
        <v>636</v>
      </c>
      <c r="E214" s="235" t="s">
        <v>307</v>
      </c>
      <c r="F214" s="143">
        <v>1115434728</v>
      </c>
      <c r="G214" s="60">
        <v>11694</v>
      </c>
      <c r="H214" s="114" t="s">
        <v>637</v>
      </c>
      <c r="I214" s="28">
        <v>15492</v>
      </c>
      <c r="J214" s="28">
        <v>0</v>
      </c>
      <c r="K214" s="28">
        <v>0</v>
      </c>
      <c r="L214" s="28">
        <v>0</v>
      </c>
      <c r="M214" s="28">
        <f t="shared" si="160"/>
        <v>15492</v>
      </c>
      <c r="N214" s="17">
        <v>0</v>
      </c>
      <c r="O214" s="17">
        <v>0</v>
      </c>
      <c r="P214" s="28">
        <f t="shared" si="165"/>
        <v>0</v>
      </c>
      <c r="Q214" s="28">
        <f t="shared" si="166"/>
        <v>0</v>
      </c>
      <c r="R214" s="28">
        <f t="shared" si="167"/>
        <v>0</v>
      </c>
      <c r="S214" s="28">
        <v>0</v>
      </c>
      <c r="T214" s="28">
        <v>0</v>
      </c>
      <c r="U214" s="28">
        <v>0</v>
      </c>
      <c r="V214" s="28">
        <f t="shared" si="161"/>
        <v>0</v>
      </c>
      <c r="W214" s="28">
        <f t="shared" si="162"/>
        <v>0</v>
      </c>
      <c r="X214" s="28">
        <f t="shared" si="163"/>
        <v>0</v>
      </c>
      <c r="Y214" s="28">
        <f t="shared" si="127"/>
        <v>0</v>
      </c>
      <c r="Z214" s="28">
        <f t="shared" si="168"/>
        <v>0</v>
      </c>
      <c r="AA214" s="38">
        <v>0</v>
      </c>
      <c r="AB214" s="28">
        <v>0</v>
      </c>
      <c r="AC214" s="28">
        <v>0</v>
      </c>
      <c r="AD214" s="28">
        <f t="shared" si="164"/>
        <v>0</v>
      </c>
      <c r="AE214" s="28">
        <f t="shared" si="159"/>
        <v>0</v>
      </c>
      <c r="AF214" s="34"/>
      <c r="AG214" s="47"/>
      <c r="AI214" s="56"/>
      <c r="AJ214" s="56"/>
      <c r="AK214" s="56"/>
      <c r="AL214" s="56"/>
      <c r="AM214" s="56"/>
      <c r="AN214" s="56"/>
      <c r="AO214" s="56"/>
      <c r="AP214" s="57"/>
    </row>
    <row r="215" spans="1:42" s="42" customFormat="1" ht="30.6" customHeight="1">
      <c r="A215" s="153">
        <v>206</v>
      </c>
      <c r="B215" s="45" t="s">
        <v>624</v>
      </c>
      <c r="C215" s="23" t="s">
        <v>638</v>
      </c>
      <c r="D215" s="23" t="s">
        <v>639</v>
      </c>
      <c r="E215" s="235" t="s">
        <v>307</v>
      </c>
      <c r="F215" s="143">
        <v>1115469758</v>
      </c>
      <c r="G215" s="60">
        <v>11728</v>
      </c>
      <c r="H215" s="114" t="s">
        <v>640</v>
      </c>
      <c r="I215" s="28">
        <v>15492</v>
      </c>
      <c r="J215" s="28">
        <v>0</v>
      </c>
      <c r="K215" s="28">
        <v>0</v>
      </c>
      <c r="L215" s="28">
        <v>0</v>
      </c>
      <c r="M215" s="28">
        <f t="shared" si="160"/>
        <v>15492</v>
      </c>
      <c r="N215" s="17">
        <v>16</v>
      </c>
      <c r="O215" s="17">
        <v>0</v>
      </c>
      <c r="P215" s="28">
        <f t="shared" si="165"/>
        <v>7996</v>
      </c>
      <c r="Q215" s="28">
        <f t="shared" si="166"/>
        <v>0</v>
      </c>
      <c r="R215" s="28">
        <f t="shared" si="167"/>
        <v>0</v>
      </c>
      <c r="S215" s="28">
        <v>0</v>
      </c>
      <c r="T215" s="28">
        <v>0</v>
      </c>
      <c r="U215" s="28">
        <v>0</v>
      </c>
      <c r="V215" s="28">
        <f t="shared" si="161"/>
        <v>7996</v>
      </c>
      <c r="W215" s="28">
        <f t="shared" si="162"/>
        <v>7996</v>
      </c>
      <c r="X215" s="28">
        <f t="shared" si="163"/>
        <v>7996</v>
      </c>
      <c r="Y215" s="28">
        <f t="shared" si="127"/>
        <v>960</v>
      </c>
      <c r="Z215" s="28">
        <f t="shared" si="168"/>
        <v>60</v>
      </c>
      <c r="AA215" s="38">
        <v>0</v>
      </c>
      <c r="AB215" s="28">
        <v>0</v>
      </c>
      <c r="AC215" s="28">
        <v>0</v>
      </c>
      <c r="AD215" s="28">
        <f t="shared" si="164"/>
        <v>1020</v>
      </c>
      <c r="AE215" s="28">
        <f t="shared" si="159"/>
        <v>6976</v>
      </c>
      <c r="AF215" s="34"/>
      <c r="AG215" s="47"/>
      <c r="AI215" s="56"/>
      <c r="AJ215" s="56"/>
      <c r="AK215" s="56"/>
      <c r="AL215" s="56"/>
      <c r="AM215" s="56"/>
      <c r="AN215" s="56"/>
      <c r="AO215" s="56"/>
      <c r="AP215" s="57"/>
    </row>
    <row r="216" spans="1:42" s="42" customFormat="1" ht="30.6" customHeight="1">
      <c r="A216" s="13">
        <v>207</v>
      </c>
      <c r="B216" s="45" t="s">
        <v>624</v>
      </c>
      <c r="C216" s="66" t="s">
        <v>469</v>
      </c>
      <c r="D216" s="23" t="s">
        <v>624</v>
      </c>
      <c r="E216" s="235" t="s">
        <v>307</v>
      </c>
      <c r="F216" s="152">
        <v>1114571555</v>
      </c>
      <c r="G216" s="60">
        <v>11814</v>
      </c>
      <c r="H216" s="126" t="s">
        <v>641</v>
      </c>
      <c r="I216" s="28">
        <v>15492</v>
      </c>
      <c r="J216" s="28">
        <v>0</v>
      </c>
      <c r="K216" s="28">
        <v>0</v>
      </c>
      <c r="L216" s="28">
        <v>0</v>
      </c>
      <c r="M216" s="28">
        <f t="shared" si="160"/>
        <v>15492</v>
      </c>
      <c r="N216" s="17">
        <v>31</v>
      </c>
      <c r="O216" s="17">
        <v>0</v>
      </c>
      <c r="P216" s="28">
        <f t="shared" si="165"/>
        <v>15492</v>
      </c>
      <c r="Q216" s="28">
        <f t="shared" si="166"/>
        <v>0</v>
      </c>
      <c r="R216" s="28">
        <f t="shared" si="167"/>
        <v>0</v>
      </c>
      <c r="S216" s="28">
        <v>0</v>
      </c>
      <c r="T216" s="28">
        <v>0</v>
      </c>
      <c r="U216" s="28">
        <v>0</v>
      </c>
      <c r="V216" s="28">
        <f t="shared" si="161"/>
        <v>15492</v>
      </c>
      <c r="W216" s="28">
        <f t="shared" si="162"/>
        <v>15000</v>
      </c>
      <c r="X216" s="28">
        <f t="shared" si="163"/>
        <v>15492</v>
      </c>
      <c r="Y216" s="28">
        <f t="shared" si="127"/>
        <v>1800</v>
      </c>
      <c r="Z216" s="28">
        <f t="shared" si="168"/>
        <v>117</v>
      </c>
      <c r="AA216" s="38">
        <v>0</v>
      </c>
      <c r="AB216" s="28">
        <v>0</v>
      </c>
      <c r="AC216" s="28">
        <v>0</v>
      </c>
      <c r="AD216" s="28">
        <f t="shared" si="164"/>
        <v>1917</v>
      </c>
      <c r="AE216" s="28">
        <f t="shared" si="159"/>
        <v>13575</v>
      </c>
      <c r="AF216" s="34" t="s">
        <v>89</v>
      </c>
      <c r="AG216" s="47">
        <v>44209</v>
      </c>
      <c r="AI216" s="56"/>
      <c r="AJ216" s="56"/>
      <c r="AK216" s="56"/>
      <c r="AL216" s="56"/>
      <c r="AM216" s="56"/>
      <c r="AN216" s="56"/>
      <c r="AO216" s="56"/>
      <c r="AP216" s="57"/>
    </row>
    <row r="217" spans="1:42" s="42" customFormat="1" ht="30.6" customHeight="1">
      <c r="A217" s="153">
        <v>208</v>
      </c>
      <c r="B217" s="45" t="s">
        <v>624</v>
      </c>
      <c r="C217" s="66" t="s">
        <v>642</v>
      </c>
      <c r="D217" s="133" t="s">
        <v>643</v>
      </c>
      <c r="E217" s="235" t="s">
        <v>307</v>
      </c>
      <c r="F217" s="152">
        <v>1115608664</v>
      </c>
      <c r="G217" s="60">
        <v>11818</v>
      </c>
      <c r="H217" s="124" t="s">
        <v>644</v>
      </c>
      <c r="I217" s="28">
        <v>15492</v>
      </c>
      <c r="J217" s="28">
        <v>0</v>
      </c>
      <c r="K217" s="28">
        <v>0</v>
      </c>
      <c r="L217" s="28">
        <v>0</v>
      </c>
      <c r="M217" s="28">
        <f t="shared" si="160"/>
        <v>15492</v>
      </c>
      <c r="N217" s="17">
        <v>13</v>
      </c>
      <c r="O217" s="17">
        <v>0</v>
      </c>
      <c r="P217" s="28">
        <f t="shared" si="165"/>
        <v>6497</v>
      </c>
      <c r="Q217" s="28">
        <f t="shared" si="166"/>
        <v>0</v>
      </c>
      <c r="R217" s="28">
        <f t="shared" si="167"/>
        <v>0</v>
      </c>
      <c r="S217" s="28">
        <v>0</v>
      </c>
      <c r="T217" s="28">
        <v>0</v>
      </c>
      <c r="U217" s="28">
        <v>0</v>
      </c>
      <c r="V217" s="28">
        <f t="shared" si="161"/>
        <v>6497</v>
      </c>
      <c r="W217" s="28">
        <f t="shared" si="162"/>
        <v>6497</v>
      </c>
      <c r="X217" s="28">
        <f t="shared" si="163"/>
        <v>6497</v>
      </c>
      <c r="Y217" s="28">
        <f t="shared" si="127"/>
        <v>780</v>
      </c>
      <c r="Z217" s="28">
        <f t="shared" si="168"/>
        <v>49</v>
      </c>
      <c r="AA217" s="38">
        <v>0</v>
      </c>
      <c r="AB217" s="28">
        <v>0</v>
      </c>
      <c r="AC217" s="28">
        <v>0</v>
      </c>
      <c r="AD217" s="28">
        <f t="shared" si="164"/>
        <v>829</v>
      </c>
      <c r="AE217" s="28">
        <f t="shared" si="159"/>
        <v>5668</v>
      </c>
      <c r="AF217" s="34"/>
      <c r="AG217" s="47"/>
      <c r="AI217" s="56"/>
      <c r="AJ217" s="56"/>
      <c r="AK217" s="56"/>
      <c r="AL217" s="56"/>
      <c r="AM217" s="56"/>
      <c r="AN217" s="56"/>
      <c r="AO217" s="56"/>
      <c r="AP217" s="57"/>
    </row>
    <row r="218" spans="1:42" s="42" customFormat="1" ht="30.6" customHeight="1">
      <c r="A218" s="153">
        <v>209</v>
      </c>
      <c r="B218" s="45" t="s">
        <v>645</v>
      </c>
      <c r="C218" s="23" t="s">
        <v>645</v>
      </c>
      <c r="D218" s="23" t="s">
        <v>646</v>
      </c>
      <c r="E218" s="12" t="s">
        <v>304</v>
      </c>
      <c r="F218" s="17">
        <v>1106654254</v>
      </c>
      <c r="G218" s="18">
        <v>765</v>
      </c>
      <c r="H218" s="139" t="s">
        <v>647</v>
      </c>
      <c r="I218" s="28">
        <v>20000</v>
      </c>
      <c r="J218" s="28">
        <v>0</v>
      </c>
      <c r="K218" s="28">
        <v>0</v>
      </c>
      <c r="L218" s="28">
        <v>0</v>
      </c>
      <c r="M218" s="28">
        <f t="shared" si="160"/>
        <v>20000</v>
      </c>
      <c r="N218" s="17">
        <v>31</v>
      </c>
      <c r="O218" s="17">
        <v>0</v>
      </c>
      <c r="P218" s="28">
        <f t="shared" si="165"/>
        <v>20000</v>
      </c>
      <c r="Q218" s="28">
        <f t="shared" si="166"/>
        <v>0</v>
      </c>
      <c r="R218" s="28">
        <f t="shared" si="167"/>
        <v>0</v>
      </c>
      <c r="S218" s="28">
        <v>0</v>
      </c>
      <c r="T218" s="28">
        <v>0</v>
      </c>
      <c r="U218" s="28">
        <v>0</v>
      </c>
      <c r="V218" s="28">
        <f t="shared" si="161"/>
        <v>20000</v>
      </c>
      <c r="W218" s="28">
        <f t="shared" si="162"/>
        <v>15000</v>
      </c>
      <c r="X218" s="28">
        <f t="shared" si="163"/>
        <v>20000</v>
      </c>
      <c r="Y218" s="28">
        <f t="shared" ref="Y218:Y281" si="169">ROUND(W218*12%,0)</f>
        <v>1800</v>
      </c>
      <c r="Z218" s="28">
        <f t="shared" si="168"/>
        <v>150</v>
      </c>
      <c r="AA218" s="38">
        <v>0</v>
      </c>
      <c r="AB218" s="28">
        <v>0</v>
      </c>
      <c r="AC218" s="28">
        <v>0</v>
      </c>
      <c r="AD218" s="28">
        <f t="shared" si="164"/>
        <v>1950</v>
      </c>
      <c r="AE218" s="28">
        <f t="shared" si="159"/>
        <v>18050</v>
      </c>
      <c r="AF218" s="34" t="s">
        <v>89</v>
      </c>
      <c r="AG218" s="47">
        <v>44209</v>
      </c>
      <c r="AH218" s="58"/>
      <c r="AI218" s="56"/>
      <c r="AJ218" s="56"/>
      <c r="AK218" s="56"/>
      <c r="AL218" s="56"/>
      <c r="AM218" s="56"/>
      <c r="AN218" s="56"/>
      <c r="AO218" s="56"/>
      <c r="AP218" s="57"/>
    </row>
    <row r="219" spans="1:42" s="42" customFormat="1" ht="30.6" customHeight="1">
      <c r="A219" s="13">
        <v>210</v>
      </c>
      <c r="B219" s="45" t="s">
        <v>645</v>
      </c>
      <c r="C219" s="12" t="s">
        <v>648</v>
      </c>
      <c r="D219" s="12" t="s">
        <v>649</v>
      </c>
      <c r="E219" s="12" t="s">
        <v>304</v>
      </c>
      <c r="F219" s="13">
        <v>1114594041</v>
      </c>
      <c r="G219" s="14">
        <v>1286</v>
      </c>
      <c r="H219" s="139" t="s">
        <v>650</v>
      </c>
      <c r="I219" s="28">
        <v>16400</v>
      </c>
      <c r="J219" s="28">
        <v>0</v>
      </c>
      <c r="K219" s="28">
        <v>0</v>
      </c>
      <c r="L219" s="28">
        <v>0</v>
      </c>
      <c r="M219" s="28">
        <f t="shared" si="160"/>
        <v>16400</v>
      </c>
      <c r="N219" s="17">
        <v>0</v>
      </c>
      <c r="O219" s="17">
        <v>0</v>
      </c>
      <c r="P219" s="28">
        <f t="shared" si="165"/>
        <v>0</v>
      </c>
      <c r="Q219" s="28">
        <f t="shared" si="166"/>
        <v>0</v>
      </c>
      <c r="R219" s="28">
        <f t="shared" si="167"/>
        <v>0</v>
      </c>
      <c r="S219" s="28">
        <v>0</v>
      </c>
      <c r="T219" s="28">
        <v>0</v>
      </c>
      <c r="U219" s="28">
        <v>0</v>
      </c>
      <c r="V219" s="28">
        <f t="shared" si="161"/>
        <v>0</v>
      </c>
      <c r="W219" s="28">
        <f t="shared" si="162"/>
        <v>0</v>
      </c>
      <c r="X219" s="28">
        <f t="shared" si="163"/>
        <v>0</v>
      </c>
      <c r="Y219" s="28">
        <f t="shared" si="169"/>
        <v>0</v>
      </c>
      <c r="Z219" s="28">
        <f t="shared" si="168"/>
        <v>0</v>
      </c>
      <c r="AA219" s="38">
        <v>0</v>
      </c>
      <c r="AB219" s="28">
        <v>0</v>
      </c>
      <c r="AC219" s="28">
        <v>0</v>
      </c>
      <c r="AD219" s="28">
        <f t="shared" si="164"/>
        <v>0</v>
      </c>
      <c r="AE219" s="28">
        <f t="shared" si="159"/>
        <v>0</v>
      </c>
      <c r="AF219" s="34"/>
      <c r="AG219" s="47"/>
      <c r="AI219" s="56"/>
      <c r="AJ219" s="56"/>
      <c r="AK219" s="56"/>
      <c r="AL219" s="56"/>
      <c r="AM219" s="56"/>
      <c r="AN219" s="56"/>
      <c r="AO219" s="56"/>
      <c r="AP219" s="57"/>
    </row>
    <row r="220" spans="1:42" s="42" customFormat="1" ht="30.6" customHeight="1">
      <c r="A220" s="153">
        <v>211</v>
      </c>
      <c r="B220" s="45" t="s">
        <v>645</v>
      </c>
      <c r="C220" s="12" t="s">
        <v>651</v>
      </c>
      <c r="D220" s="12" t="s">
        <v>652</v>
      </c>
      <c r="E220" s="12" t="s">
        <v>307</v>
      </c>
      <c r="F220" s="13">
        <v>1114887025</v>
      </c>
      <c r="G220" s="14">
        <v>1440</v>
      </c>
      <c r="H220" s="139" t="s">
        <v>653</v>
      </c>
      <c r="I220" s="28">
        <v>18000</v>
      </c>
      <c r="J220" s="28">
        <v>0</v>
      </c>
      <c r="K220" s="28">
        <v>0</v>
      </c>
      <c r="L220" s="28">
        <v>0</v>
      </c>
      <c r="M220" s="28">
        <f t="shared" si="160"/>
        <v>18000</v>
      </c>
      <c r="N220" s="17">
        <v>15</v>
      </c>
      <c r="O220" s="17">
        <v>0</v>
      </c>
      <c r="P220" s="28">
        <f t="shared" si="165"/>
        <v>8710</v>
      </c>
      <c r="Q220" s="28">
        <f t="shared" si="166"/>
        <v>0</v>
      </c>
      <c r="R220" s="28">
        <f t="shared" si="167"/>
        <v>0</v>
      </c>
      <c r="S220" s="28">
        <v>0</v>
      </c>
      <c r="T220" s="28">
        <v>0</v>
      </c>
      <c r="U220" s="28">
        <v>0</v>
      </c>
      <c r="V220" s="28">
        <f t="shared" si="161"/>
        <v>8710</v>
      </c>
      <c r="W220" s="28">
        <f t="shared" si="162"/>
        <v>8710</v>
      </c>
      <c r="X220" s="28">
        <f t="shared" si="163"/>
        <v>8710</v>
      </c>
      <c r="Y220" s="28">
        <f t="shared" si="169"/>
        <v>1045</v>
      </c>
      <c r="Z220" s="28">
        <f t="shared" si="168"/>
        <v>66</v>
      </c>
      <c r="AA220" s="38">
        <v>0</v>
      </c>
      <c r="AB220" s="28">
        <v>0</v>
      </c>
      <c r="AC220" s="28">
        <v>0</v>
      </c>
      <c r="AD220" s="28">
        <f t="shared" si="164"/>
        <v>1111</v>
      </c>
      <c r="AE220" s="28">
        <f t="shared" si="159"/>
        <v>7599</v>
      </c>
      <c r="AF220" s="34" t="s">
        <v>89</v>
      </c>
      <c r="AG220" s="47">
        <v>44204</v>
      </c>
      <c r="AH220" s="56"/>
      <c r="AI220" s="56"/>
      <c r="AJ220" s="56"/>
      <c r="AK220" s="56"/>
      <c r="AL220" s="57"/>
    </row>
    <row r="221" spans="1:42" s="42" customFormat="1" ht="30.6" customHeight="1">
      <c r="A221" s="153">
        <v>212</v>
      </c>
      <c r="B221" s="45" t="s">
        <v>645</v>
      </c>
      <c r="C221" s="23" t="s">
        <v>654</v>
      </c>
      <c r="D221" s="23" t="s">
        <v>655</v>
      </c>
      <c r="E221" s="12" t="s">
        <v>307</v>
      </c>
      <c r="F221" s="16">
        <v>1115003551</v>
      </c>
      <c r="G221" s="14">
        <v>11488</v>
      </c>
      <c r="H221" s="33" t="s">
        <v>656</v>
      </c>
      <c r="I221" s="28">
        <v>18000</v>
      </c>
      <c r="J221" s="28">
        <v>0</v>
      </c>
      <c r="K221" s="28">
        <v>0</v>
      </c>
      <c r="L221" s="28">
        <v>0</v>
      </c>
      <c r="M221" s="28">
        <f t="shared" si="160"/>
        <v>18000</v>
      </c>
      <c r="N221" s="17">
        <v>31</v>
      </c>
      <c r="O221" s="17">
        <v>0</v>
      </c>
      <c r="P221" s="28">
        <f t="shared" si="165"/>
        <v>18000</v>
      </c>
      <c r="Q221" s="28">
        <f t="shared" si="166"/>
        <v>0</v>
      </c>
      <c r="R221" s="28">
        <f t="shared" si="167"/>
        <v>0</v>
      </c>
      <c r="S221" s="28">
        <v>0</v>
      </c>
      <c r="T221" s="28">
        <v>0</v>
      </c>
      <c r="U221" s="28">
        <v>0</v>
      </c>
      <c r="V221" s="28">
        <f t="shared" si="161"/>
        <v>18000</v>
      </c>
      <c r="W221" s="28">
        <f t="shared" si="162"/>
        <v>15000</v>
      </c>
      <c r="X221" s="28">
        <f t="shared" si="163"/>
        <v>18000</v>
      </c>
      <c r="Y221" s="28">
        <f t="shared" si="169"/>
        <v>1800</v>
      </c>
      <c r="Z221" s="28">
        <f t="shared" si="168"/>
        <v>135</v>
      </c>
      <c r="AA221" s="38">
        <v>0</v>
      </c>
      <c r="AB221" s="28">
        <v>0</v>
      </c>
      <c r="AC221" s="28">
        <v>0</v>
      </c>
      <c r="AD221" s="28">
        <f t="shared" si="164"/>
        <v>1935</v>
      </c>
      <c r="AE221" s="28">
        <f t="shared" si="159"/>
        <v>16065</v>
      </c>
      <c r="AF221" s="34" t="s">
        <v>89</v>
      </c>
      <c r="AG221" s="47">
        <v>44204</v>
      </c>
      <c r="AH221" s="56"/>
      <c r="AI221" s="56"/>
      <c r="AJ221" s="56"/>
      <c r="AK221" s="56"/>
      <c r="AL221" s="56"/>
      <c r="AM221" s="56"/>
      <c r="AN221" s="56"/>
      <c r="AO221" s="56"/>
      <c r="AP221" s="57"/>
    </row>
    <row r="222" spans="1:42" s="42" customFormat="1" ht="30.6" customHeight="1">
      <c r="A222" s="13">
        <v>213</v>
      </c>
      <c r="B222" s="45" t="s">
        <v>645</v>
      </c>
      <c r="C222" s="12" t="s">
        <v>657</v>
      </c>
      <c r="D222" s="130" t="s">
        <v>658</v>
      </c>
      <c r="E222" s="12" t="s">
        <v>304</v>
      </c>
      <c r="F222" s="16">
        <v>1115200041</v>
      </c>
      <c r="G222" s="14">
        <v>11584</v>
      </c>
      <c r="H222" s="114" t="s">
        <v>659</v>
      </c>
      <c r="I222" s="194">
        <v>16400</v>
      </c>
      <c r="J222" s="28">
        <v>0</v>
      </c>
      <c r="K222" s="28">
        <v>0</v>
      </c>
      <c r="L222" s="28">
        <v>0</v>
      </c>
      <c r="M222" s="28">
        <f t="shared" si="160"/>
        <v>16400</v>
      </c>
      <c r="N222" s="17">
        <v>31</v>
      </c>
      <c r="O222" s="17">
        <v>0</v>
      </c>
      <c r="P222" s="28">
        <f t="shared" si="165"/>
        <v>16400</v>
      </c>
      <c r="Q222" s="28">
        <f t="shared" si="166"/>
        <v>0</v>
      </c>
      <c r="R222" s="28">
        <f t="shared" si="167"/>
        <v>0</v>
      </c>
      <c r="S222" s="28">
        <v>0</v>
      </c>
      <c r="T222" s="28">
        <v>0</v>
      </c>
      <c r="U222" s="28">
        <v>0</v>
      </c>
      <c r="V222" s="28">
        <f t="shared" si="161"/>
        <v>16400</v>
      </c>
      <c r="W222" s="28">
        <f t="shared" si="162"/>
        <v>15000</v>
      </c>
      <c r="X222" s="28">
        <f t="shared" si="163"/>
        <v>16400</v>
      </c>
      <c r="Y222" s="28">
        <f t="shared" si="169"/>
        <v>1800</v>
      </c>
      <c r="Z222" s="28">
        <f t="shared" si="168"/>
        <v>123</v>
      </c>
      <c r="AA222" s="38">
        <v>0</v>
      </c>
      <c r="AB222" s="28">
        <v>0</v>
      </c>
      <c r="AC222" s="28">
        <v>0</v>
      </c>
      <c r="AD222" s="28">
        <f t="shared" si="164"/>
        <v>1923</v>
      </c>
      <c r="AE222" s="28">
        <f t="shared" si="159"/>
        <v>14477</v>
      </c>
      <c r="AF222" s="34" t="s">
        <v>89</v>
      </c>
      <c r="AG222" s="47">
        <v>44204</v>
      </c>
      <c r="AI222" s="56"/>
      <c r="AJ222" s="56"/>
      <c r="AK222" s="56"/>
      <c r="AL222" s="56"/>
      <c r="AM222" s="56"/>
      <c r="AN222" s="56"/>
      <c r="AO222" s="56"/>
      <c r="AP222" s="57"/>
    </row>
    <row r="223" spans="1:42" s="42" customFormat="1" ht="30.6" customHeight="1">
      <c r="A223" s="153">
        <v>214</v>
      </c>
      <c r="B223" s="45" t="s">
        <v>645</v>
      </c>
      <c r="C223" s="23" t="s">
        <v>660</v>
      </c>
      <c r="D223" s="61" t="s">
        <v>649</v>
      </c>
      <c r="E223" s="12" t="s">
        <v>304</v>
      </c>
      <c r="F223" s="16">
        <v>1115240203</v>
      </c>
      <c r="G223" s="14">
        <v>11608</v>
      </c>
      <c r="H223" s="114" t="s">
        <v>661</v>
      </c>
      <c r="I223" s="194">
        <v>16400</v>
      </c>
      <c r="J223" s="28">
        <v>0</v>
      </c>
      <c r="K223" s="28">
        <v>0</v>
      </c>
      <c r="L223" s="28">
        <v>0</v>
      </c>
      <c r="M223" s="28">
        <f t="shared" si="160"/>
        <v>16400</v>
      </c>
      <c r="N223" s="17">
        <v>31</v>
      </c>
      <c r="O223" s="17">
        <v>0</v>
      </c>
      <c r="P223" s="28">
        <f t="shared" si="165"/>
        <v>16400</v>
      </c>
      <c r="Q223" s="28">
        <f t="shared" si="166"/>
        <v>0</v>
      </c>
      <c r="R223" s="28">
        <f t="shared" si="167"/>
        <v>0</v>
      </c>
      <c r="S223" s="28">
        <v>0</v>
      </c>
      <c r="T223" s="28">
        <v>0</v>
      </c>
      <c r="U223" s="28">
        <v>0</v>
      </c>
      <c r="V223" s="28">
        <f t="shared" si="161"/>
        <v>16400</v>
      </c>
      <c r="W223" s="28">
        <f t="shared" si="162"/>
        <v>15000</v>
      </c>
      <c r="X223" s="28">
        <f t="shared" si="163"/>
        <v>16400</v>
      </c>
      <c r="Y223" s="28">
        <f t="shared" si="169"/>
        <v>1800</v>
      </c>
      <c r="Z223" s="28">
        <f t="shared" si="168"/>
        <v>123</v>
      </c>
      <c r="AA223" s="38">
        <v>0</v>
      </c>
      <c r="AB223" s="28">
        <v>0</v>
      </c>
      <c r="AC223" s="28">
        <v>0</v>
      </c>
      <c r="AD223" s="28">
        <f t="shared" si="164"/>
        <v>1923</v>
      </c>
      <c r="AE223" s="28">
        <f t="shared" si="159"/>
        <v>14477</v>
      </c>
      <c r="AF223" s="34" t="s">
        <v>89</v>
      </c>
      <c r="AG223" s="47">
        <v>44204</v>
      </c>
      <c r="AI223" s="56"/>
      <c r="AJ223" s="56"/>
      <c r="AK223" s="56"/>
      <c r="AL223" s="56"/>
      <c r="AM223" s="56"/>
      <c r="AN223" s="56"/>
      <c r="AO223" s="56"/>
      <c r="AP223" s="57"/>
    </row>
    <row r="224" spans="1:42" s="42" customFormat="1" ht="30.6" customHeight="1">
      <c r="A224" s="153">
        <v>215</v>
      </c>
      <c r="B224" s="45" t="s">
        <v>645</v>
      </c>
      <c r="C224" s="23" t="s">
        <v>662</v>
      </c>
      <c r="D224" s="23" t="s">
        <v>173</v>
      </c>
      <c r="E224" s="12" t="s">
        <v>304</v>
      </c>
      <c r="F224" s="16">
        <v>1113628510</v>
      </c>
      <c r="G224" s="17">
        <v>11554</v>
      </c>
      <c r="H224" s="36" t="s">
        <v>663</v>
      </c>
      <c r="I224" s="194">
        <v>16400</v>
      </c>
      <c r="J224" s="28">
        <v>0</v>
      </c>
      <c r="K224" s="28">
        <v>0</v>
      </c>
      <c r="L224" s="28">
        <v>0</v>
      </c>
      <c r="M224" s="28">
        <f>I224+J224+K224+L224</f>
        <v>16400</v>
      </c>
      <c r="N224" s="17">
        <v>22</v>
      </c>
      <c r="O224" s="17">
        <v>0</v>
      </c>
      <c r="P224" s="28">
        <f t="shared" si="165"/>
        <v>11639</v>
      </c>
      <c r="Q224" s="28">
        <f t="shared" si="166"/>
        <v>0</v>
      </c>
      <c r="R224" s="28">
        <f t="shared" si="167"/>
        <v>0</v>
      </c>
      <c r="S224" s="28">
        <v>0</v>
      </c>
      <c r="T224" s="28">
        <v>0</v>
      </c>
      <c r="U224" s="28">
        <v>0</v>
      </c>
      <c r="V224" s="28">
        <f>P224+Q224+R224+S224+T224+U224</f>
        <v>11639</v>
      </c>
      <c r="W224" s="28">
        <f>IF(P224&gt;15000,15000,P224)</f>
        <v>11639</v>
      </c>
      <c r="X224" s="28">
        <f>V224</f>
        <v>11639</v>
      </c>
      <c r="Y224" s="28">
        <f t="shared" si="169"/>
        <v>1397</v>
      </c>
      <c r="Z224" s="28">
        <f t="shared" si="168"/>
        <v>88</v>
      </c>
      <c r="AA224" s="38">
        <v>0</v>
      </c>
      <c r="AB224" s="28">
        <v>0</v>
      </c>
      <c r="AC224" s="28">
        <v>0</v>
      </c>
      <c r="AD224" s="28">
        <f>+Y224+Z224+AA224+AB224+AC224</f>
        <v>1485</v>
      </c>
      <c r="AE224" s="28">
        <f>V224-AD224</f>
        <v>10154</v>
      </c>
      <c r="AF224" s="34" t="s">
        <v>89</v>
      </c>
      <c r="AG224" s="47">
        <v>44204</v>
      </c>
      <c r="AI224" s="56"/>
      <c r="AJ224" s="56"/>
      <c r="AK224" s="56"/>
      <c r="AL224" s="57"/>
    </row>
    <row r="225" spans="1:16382" s="42" customFormat="1" ht="30.6" customHeight="1">
      <c r="A225" s="13">
        <v>216</v>
      </c>
      <c r="B225" s="45" t="s">
        <v>645</v>
      </c>
      <c r="C225" s="23" t="s">
        <v>664</v>
      </c>
      <c r="D225" s="23" t="s">
        <v>665</v>
      </c>
      <c r="E225" s="12" t="s">
        <v>307</v>
      </c>
      <c r="F225" s="201">
        <v>1115737579</v>
      </c>
      <c r="G225" s="17">
        <v>11874</v>
      </c>
      <c r="H225" s="126" t="s">
        <v>666</v>
      </c>
      <c r="I225" s="28">
        <v>15492</v>
      </c>
      <c r="J225" s="28">
        <v>0</v>
      </c>
      <c r="K225" s="28">
        <v>0</v>
      </c>
      <c r="L225" s="28">
        <v>0</v>
      </c>
      <c r="M225" s="28">
        <f t="shared" ref="M225:M234" si="170">I225+J225+K225+L225</f>
        <v>15492</v>
      </c>
      <c r="N225" s="17">
        <v>12</v>
      </c>
      <c r="O225" s="17">
        <v>0</v>
      </c>
      <c r="P225" s="28">
        <f t="shared" si="165"/>
        <v>5997</v>
      </c>
      <c r="Q225" s="28">
        <f t="shared" si="166"/>
        <v>0</v>
      </c>
      <c r="R225" s="28">
        <f t="shared" si="167"/>
        <v>0</v>
      </c>
      <c r="S225" s="28">
        <v>0</v>
      </c>
      <c r="T225" s="28">
        <v>0</v>
      </c>
      <c r="U225" s="28">
        <v>0</v>
      </c>
      <c r="V225" s="28">
        <f t="shared" ref="V225:V234" si="171">P225+Q225+R225+S225+T225+U225</f>
        <v>5997</v>
      </c>
      <c r="W225" s="28">
        <f t="shared" ref="W225:W234" si="172">IF(P225&gt;15000,15000,P225)</f>
        <v>5997</v>
      </c>
      <c r="X225" s="28">
        <f t="shared" ref="X225:X234" si="173">V225</f>
        <v>5997</v>
      </c>
      <c r="Y225" s="28">
        <f t="shared" si="169"/>
        <v>720</v>
      </c>
      <c r="Z225" s="28">
        <f t="shared" si="168"/>
        <v>45</v>
      </c>
      <c r="AA225" s="38">
        <v>0</v>
      </c>
      <c r="AB225" s="28">
        <v>0</v>
      </c>
      <c r="AC225" s="28">
        <v>0</v>
      </c>
      <c r="AD225" s="28">
        <f t="shared" ref="AD225:AD234" si="174">+Y225+Z225+AA225+AB225+AC225</f>
        <v>765</v>
      </c>
      <c r="AE225" s="28">
        <f t="shared" ref="AE225:AE227" si="175">V225-AD225</f>
        <v>5232</v>
      </c>
      <c r="AF225" s="34" t="s">
        <v>89</v>
      </c>
      <c r="AG225" s="47">
        <v>44204</v>
      </c>
      <c r="AI225" s="56"/>
      <c r="AJ225" s="56"/>
      <c r="AK225" s="56"/>
      <c r="AL225" s="57"/>
    </row>
    <row r="226" spans="1:16382" s="42" customFormat="1" ht="30.6" customHeight="1">
      <c r="A226" s="153">
        <v>217</v>
      </c>
      <c r="B226" s="45" t="s">
        <v>645</v>
      </c>
      <c r="C226" s="23" t="s">
        <v>667</v>
      </c>
      <c r="D226" s="23" t="s">
        <v>409</v>
      </c>
      <c r="E226" s="12" t="s">
        <v>307</v>
      </c>
      <c r="F226" s="96">
        <v>1115737624</v>
      </c>
      <c r="G226" s="17">
        <v>11886</v>
      </c>
      <c r="H226" s="126" t="s">
        <v>668</v>
      </c>
      <c r="I226" s="28">
        <v>15492</v>
      </c>
      <c r="J226" s="28">
        <v>0</v>
      </c>
      <c r="K226" s="28">
        <v>0</v>
      </c>
      <c r="L226" s="28">
        <v>0</v>
      </c>
      <c r="M226" s="28">
        <f t="shared" si="170"/>
        <v>15492</v>
      </c>
      <c r="N226" s="17">
        <v>31</v>
      </c>
      <c r="O226" s="17">
        <v>0</v>
      </c>
      <c r="P226" s="28">
        <f t="shared" si="165"/>
        <v>15492</v>
      </c>
      <c r="Q226" s="28">
        <f t="shared" si="166"/>
        <v>0</v>
      </c>
      <c r="R226" s="28">
        <f t="shared" si="167"/>
        <v>0</v>
      </c>
      <c r="S226" s="28">
        <v>0</v>
      </c>
      <c r="T226" s="28">
        <v>0</v>
      </c>
      <c r="U226" s="28">
        <v>0</v>
      </c>
      <c r="V226" s="28">
        <f t="shared" si="171"/>
        <v>15492</v>
      </c>
      <c r="W226" s="28">
        <f t="shared" si="172"/>
        <v>15000</v>
      </c>
      <c r="X226" s="28">
        <f t="shared" si="173"/>
        <v>15492</v>
      </c>
      <c r="Y226" s="28">
        <f t="shared" si="169"/>
        <v>1800</v>
      </c>
      <c r="Z226" s="28">
        <f t="shared" si="168"/>
        <v>117</v>
      </c>
      <c r="AA226" s="38">
        <v>0</v>
      </c>
      <c r="AB226" s="28">
        <v>0</v>
      </c>
      <c r="AC226" s="28">
        <v>0</v>
      </c>
      <c r="AD226" s="28">
        <f t="shared" si="174"/>
        <v>1917</v>
      </c>
      <c r="AE226" s="28">
        <f t="shared" si="175"/>
        <v>13575</v>
      </c>
      <c r="AF226" s="34" t="s">
        <v>89</v>
      </c>
      <c r="AG226" s="47">
        <v>44204</v>
      </c>
      <c r="AI226" s="56"/>
      <c r="AJ226" s="56"/>
      <c r="AK226" s="56"/>
      <c r="AL226" s="57"/>
    </row>
    <row r="227" spans="1:16382" s="42" customFormat="1" ht="30.6" customHeight="1">
      <c r="A227" s="153">
        <v>218</v>
      </c>
      <c r="B227" s="45" t="s">
        <v>645</v>
      </c>
      <c r="C227" s="23" t="s">
        <v>669</v>
      </c>
      <c r="D227" s="23" t="s">
        <v>670</v>
      </c>
      <c r="E227" s="12" t="s">
        <v>307</v>
      </c>
      <c r="F227" s="96">
        <v>1115738824</v>
      </c>
      <c r="G227" s="17">
        <v>11890</v>
      </c>
      <c r="H227" s="126" t="s">
        <v>671</v>
      </c>
      <c r="I227" s="28">
        <v>15492</v>
      </c>
      <c r="J227" s="28">
        <v>0</v>
      </c>
      <c r="K227" s="28">
        <v>0</v>
      </c>
      <c r="L227" s="28">
        <v>0</v>
      </c>
      <c r="M227" s="28">
        <f t="shared" si="170"/>
        <v>15492</v>
      </c>
      <c r="N227" s="17">
        <v>12</v>
      </c>
      <c r="O227" s="17">
        <v>0</v>
      </c>
      <c r="P227" s="28">
        <f t="shared" si="165"/>
        <v>5997</v>
      </c>
      <c r="Q227" s="28">
        <f t="shared" si="166"/>
        <v>0</v>
      </c>
      <c r="R227" s="28">
        <f t="shared" si="167"/>
        <v>0</v>
      </c>
      <c r="S227" s="28">
        <v>0</v>
      </c>
      <c r="T227" s="28">
        <v>0</v>
      </c>
      <c r="U227" s="28">
        <v>0</v>
      </c>
      <c r="V227" s="28">
        <f t="shared" si="171"/>
        <v>5997</v>
      </c>
      <c r="W227" s="28">
        <f t="shared" si="172"/>
        <v>5997</v>
      </c>
      <c r="X227" s="28">
        <f t="shared" si="173"/>
        <v>5997</v>
      </c>
      <c r="Y227" s="28">
        <f t="shared" si="169"/>
        <v>720</v>
      </c>
      <c r="Z227" s="28">
        <f t="shared" si="168"/>
        <v>45</v>
      </c>
      <c r="AA227" s="38">
        <v>0</v>
      </c>
      <c r="AB227" s="28">
        <v>0</v>
      </c>
      <c r="AC227" s="28">
        <v>0</v>
      </c>
      <c r="AD227" s="28">
        <f t="shared" si="174"/>
        <v>765</v>
      </c>
      <c r="AE227" s="28">
        <f t="shared" si="175"/>
        <v>5232</v>
      </c>
      <c r="AF227" s="34" t="s">
        <v>89</v>
      </c>
      <c r="AG227" s="47">
        <v>44204</v>
      </c>
      <c r="AI227" s="56"/>
      <c r="AJ227" s="56"/>
      <c r="AK227" s="56"/>
      <c r="AL227" s="57"/>
    </row>
    <row r="228" spans="1:16382" s="42" customFormat="1" ht="30.6" customHeight="1">
      <c r="A228" s="13">
        <v>219</v>
      </c>
      <c r="B228" s="45" t="s">
        <v>672</v>
      </c>
      <c r="C228" s="23" t="s">
        <v>673</v>
      </c>
      <c r="D228" s="12" t="s">
        <v>674</v>
      </c>
      <c r="E228" s="12" t="s">
        <v>298</v>
      </c>
      <c r="F228" s="160">
        <v>1113276777</v>
      </c>
      <c r="G228" s="18">
        <v>627</v>
      </c>
      <c r="H228" s="139" t="s">
        <v>675</v>
      </c>
      <c r="I228" s="28">
        <v>18000</v>
      </c>
      <c r="J228" s="28">
        <v>0</v>
      </c>
      <c r="K228" s="28">
        <v>0</v>
      </c>
      <c r="L228" s="28">
        <v>0</v>
      </c>
      <c r="M228" s="28">
        <f t="shared" si="170"/>
        <v>18000</v>
      </c>
      <c r="N228" s="17">
        <v>31</v>
      </c>
      <c r="O228" s="17">
        <v>0</v>
      </c>
      <c r="P228" s="28">
        <f t="shared" si="165"/>
        <v>18000</v>
      </c>
      <c r="Q228" s="28">
        <f t="shared" si="166"/>
        <v>0</v>
      </c>
      <c r="R228" s="28">
        <f t="shared" si="167"/>
        <v>0</v>
      </c>
      <c r="S228" s="28">
        <v>0</v>
      </c>
      <c r="T228" s="28">
        <v>0</v>
      </c>
      <c r="U228" s="28">
        <v>0</v>
      </c>
      <c r="V228" s="28">
        <f t="shared" si="171"/>
        <v>18000</v>
      </c>
      <c r="W228" s="28">
        <f t="shared" si="172"/>
        <v>15000</v>
      </c>
      <c r="X228" s="28">
        <f t="shared" si="173"/>
        <v>18000</v>
      </c>
      <c r="Y228" s="28">
        <f t="shared" si="169"/>
        <v>1800</v>
      </c>
      <c r="Z228" s="28">
        <f t="shared" si="168"/>
        <v>135</v>
      </c>
      <c r="AA228" s="38">
        <v>0</v>
      </c>
      <c r="AB228" s="28">
        <v>0</v>
      </c>
      <c r="AC228" s="28">
        <v>0</v>
      </c>
      <c r="AD228" s="28">
        <f t="shared" si="174"/>
        <v>1935</v>
      </c>
      <c r="AE228" s="28">
        <f>V228-AD228</f>
        <v>16065</v>
      </c>
      <c r="AF228" s="34" t="s">
        <v>89</v>
      </c>
      <c r="AG228" s="47">
        <v>44204</v>
      </c>
      <c r="AH228" s="56"/>
      <c r="AI228" s="56"/>
      <c r="AJ228" s="56"/>
      <c r="AK228" s="56"/>
      <c r="AL228" s="57"/>
    </row>
    <row r="229" spans="1:16382" s="42" customFormat="1" ht="30.6" customHeight="1">
      <c r="A229" s="153">
        <v>220</v>
      </c>
      <c r="B229" s="45" t="s">
        <v>672</v>
      </c>
      <c r="C229" s="12" t="s">
        <v>676</v>
      </c>
      <c r="D229" s="12" t="s">
        <v>677</v>
      </c>
      <c r="E229" s="12" t="s">
        <v>304</v>
      </c>
      <c r="F229" s="160">
        <v>1106652828</v>
      </c>
      <c r="G229" s="17">
        <v>103</v>
      </c>
      <c r="H229" s="139" t="s">
        <v>678</v>
      </c>
      <c r="I229" s="28">
        <v>18000</v>
      </c>
      <c r="J229" s="28">
        <v>0</v>
      </c>
      <c r="K229" s="28">
        <v>0</v>
      </c>
      <c r="L229" s="28">
        <v>0</v>
      </c>
      <c r="M229" s="28">
        <f t="shared" si="170"/>
        <v>18000</v>
      </c>
      <c r="N229" s="17">
        <v>31</v>
      </c>
      <c r="O229" s="17">
        <v>0</v>
      </c>
      <c r="P229" s="28">
        <f t="shared" si="165"/>
        <v>18000</v>
      </c>
      <c r="Q229" s="28">
        <f t="shared" si="166"/>
        <v>0</v>
      </c>
      <c r="R229" s="28">
        <f t="shared" si="167"/>
        <v>0</v>
      </c>
      <c r="S229" s="28">
        <v>0</v>
      </c>
      <c r="T229" s="28">
        <v>0</v>
      </c>
      <c r="U229" s="28">
        <v>0</v>
      </c>
      <c r="V229" s="28">
        <f t="shared" si="171"/>
        <v>18000</v>
      </c>
      <c r="W229" s="28">
        <f t="shared" si="172"/>
        <v>15000</v>
      </c>
      <c r="X229" s="28">
        <f t="shared" si="173"/>
        <v>18000</v>
      </c>
      <c r="Y229" s="28">
        <f t="shared" si="169"/>
        <v>1800</v>
      </c>
      <c r="Z229" s="28">
        <f t="shared" si="168"/>
        <v>135</v>
      </c>
      <c r="AA229" s="38">
        <v>0</v>
      </c>
      <c r="AB229" s="28">
        <v>0</v>
      </c>
      <c r="AC229" s="28">
        <v>0</v>
      </c>
      <c r="AD229" s="28">
        <f t="shared" si="174"/>
        <v>1935</v>
      </c>
      <c r="AE229" s="28">
        <f>V229-AD229</f>
        <v>16065</v>
      </c>
      <c r="AF229" s="34" t="s">
        <v>89</v>
      </c>
      <c r="AG229" s="47">
        <v>44204</v>
      </c>
      <c r="AI229" s="56"/>
      <c r="AJ229" s="56"/>
      <c r="AK229" s="56"/>
      <c r="AL229" s="56"/>
      <c r="AM229" s="56"/>
      <c r="AN229" s="56"/>
      <c r="AO229" s="56"/>
      <c r="AP229" s="57"/>
    </row>
    <row r="230" spans="1:16382" s="42" customFormat="1" ht="30.6" customHeight="1">
      <c r="A230" s="153">
        <v>221</v>
      </c>
      <c r="B230" s="45" t="s">
        <v>672</v>
      </c>
      <c r="C230" s="12" t="s">
        <v>218</v>
      </c>
      <c r="D230" s="12" t="s">
        <v>679</v>
      </c>
      <c r="E230" s="12" t="s">
        <v>304</v>
      </c>
      <c r="F230" s="160">
        <v>1112389645</v>
      </c>
      <c r="G230" s="17">
        <v>343</v>
      </c>
      <c r="H230" s="139" t="s">
        <v>680</v>
      </c>
      <c r="I230" s="28">
        <v>18000</v>
      </c>
      <c r="J230" s="28">
        <v>0</v>
      </c>
      <c r="K230" s="28">
        <v>0</v>
      </c>
      <c r="L230" s="28">
        <v>0</v>
      </c>
      <c r="M230" s="28">
        <f t="shared" si="170"/>
        <v>18000</v>
      </c>
      <c r="N230" s="17">
        <v>31</v>
      </c>
      <c r="O230" s="17">
        <v>0</v>
      </c>
      <c r="P230" s="28">
        <f t="shared" si="165"/>
        <v>18000</v>
      </c>
      <c r="Q230" s="28">
        <f t="shared" si="166"/>
        <v>0</v>
      </c>
      <c r="R230" s="28">
        <f t="shared" si="167"/>
        <v>0</v>
      </c>
      <c r="S230" s="28">
        <v>0</v>
      </c>
      <c r="T230" s="28">
        <v>0</v>
      </c>
      <c r="U230" s="28">
        <v>0</v>
      </c>
      <c r="V230" s="28">
        <f t="shared" si="171"/>
        <v>18000</v>
      </c>
      <c r="W230" s="28">
        <f t="shared" si="172"/>
        <v>15000</v>
      </c>
      <c r="X230" s="28">
        <f t="shared" si="173"/>
        <v>18000</v>
      </c>
      <c r="Y230" s="28">
        <f t="shared" si="169"/>
        <v>1800</v>
      </c>
      <c r="Z230" s="28">
        <f t="shared" si="168"/>
        <v>135</v>
      </c>
      <c r="AA230" s="38">
        <v>0</v>
      </c>
      <c r="AB230" s="28">
        <v>0</v>
      </c>
      <c r="AC230" s="28">
        <v>0</v>
      </c>
      <c r="AD230" s="28">
        <f t="shared" si="174"/>
        <v>1935</v>
      </c>
      <c r="AE230" s="28">
        <f>V230-AD230</f>
        <v>16065</v>
      </c>
      <c r="AF230" s="34" t="s">
        <v>89</v>
      </c>
      <c r="AG230" s="47">
        <v>44204</v>
      </c>
      <c r="AI230" s="56"/>
      <c r="AJ230" s="56"/>
      <c r="AK230" s="56"/>
      <c r="AL230" s="56"/>
      <c r="AM230" s="56"/>
      <c r="AN230" s="56"/>
      <c r="AO230" s="56"/>
      <c r="AP230" s="57"/>
    </row>
    <row r="231" spans="1:16382" s="42" customFormat="1" ht="30.6" customHeight="1">
      <c r="A231" s="13">
        <v>222</v>
      </c>
      <c r="B231" s="45" t="s">
        <v>672</v>
      </c>
      <c r="C231" s="12" t="s">
        <v>681</v>
      </c>
      <c r="D231" s="23" t="s">
        <v>682</v>
      </c>
      <c r="E231" s="12" t="s">
        <v>307</v>
      </c>
      <c r="F231" s="160">
        <v>1112027159</v>
      </c>
      <c r="G231" s="17">
        <v>1040</v>
      </c>
      <c r="H231" s="139" t="s">
        <v>683</v>
      </c>
      <c r="I231" s="28">
        <v>15492</v>
      </c>
      <c r="J231" s="28">
        <v>0</v>
      </c>
      <c r="K231" s="28">
        <v>0</v>
      </c>
      <c r="L231" s="28">
        <v>0</v>
      </c>
      <c r="M231" s="28">
        <f t="shared" si="170"/>
        <v>15492</v>
      </c>
      <c r="N231" s="17">
        <v>0</v>
      </c>
      <c r="O231" s="17">
        <v>0</v>
      </c>
      <c r="P231" s="28">
        <f t="shared" si="165"/>
        <v>0</v>
      </c>
      <c r="Q231" s="28">
        <f t="shared" si="166"/>
        <v>0</v>
      </c>
      <c r="R231" s="28">
        <f t="shared" si="167"/>
        <v>0</v>
      </c>
      <c r="S231" s="28">
        <v>0</v>
      </c>
      <c r="T231" s="28">
        <v>0</v>
      </c>
      <c r="U231" s="28">
        <v>0</v>
      </c>
      <c r="V231" s="28">
        <f t="shared" si="171"/>
        <v>0</v>
      </c>
      <c r="W231" s="28">
        <f t="shared" si="172"/>
        <v>0</v>
      </c>
      <c r="X231" s="28">
        <f t="shared" si="173"/>
        <v>0</v>
      </c>
      <c r="Y231" s="28">
        <f t="shared" si="169"/>
        <v>0</v>
      </c>
      <c r="Z231" s="28">
        <f t="shared" si="168"/>
        <v>0</v>
      </c>
      <c r="AA231" s="38">
        <v>0</v>
      </c>
      <c r="AB231" s="28">
        <v>0</v>
      </c>
      <c r="AC231" s="28">
        <v>0</v>
      </c>
      <c r="AD231" s="28">
        <f t="shared" si="174"/>
        <v>0</v>
      </c>
      <c r="AE231" s="28">
        <f>V231-AD231</f>
        <v>0</v>
      </c>
      <c r="AF231" s="34"/>
      <c r="AG231" s="47"/>
      <c r="AH231" s="67"/>
      <c r="AI231" s="56"/>
      <c r="AJ231" s="56"/>
      <c r="AK231" s="56"/>
      <c r="AL231" s="57"/>
    </row>
    <row r="232" spans="1:16382" s="42" customFormat="1" ht="30.6" customHeight="1">
      <c r="A232" s="153">
        <v>223</v>
      </c>
      <c r="B232" s="45" t="s">
        <v>672</v>
      </c>
      <c r="C232" s="23" t="s">
        <v>684</v>
      </c>
      <c r="D232" s="23" t="s">
        <v>685</v>
      </c>
      <c r="E232" s="12" t="s">
        <v>307</v>
      </c>
      <c r="F232" s="161">
        <v>1014285534</v>
      </c>
      <c r="G232" s="17">
        <v>11861</v>
      </c>
      <c r="H232" s="126" t="s">
        <v>686</v>
      </c>
      <c r="I232" s="28">
        <v>15492</v>
      </c>
      <c r="J232" s="28">
        <v>0</v>
      </c>
      <c r="K232" s="28">
        <v>0</v>
      </c>
      <c r="L232" s="28">
        <v>0</v>
      </c>
      <c r="M232" s="28">
        <f t="shared" si="170"/>
        <v>15492</v>
      </c>
      <c r="N232" s="17">
        <v>31</v>
      </c>
      <c r="O232" s="17">
        <v>0</v>
      </c>
      <c r="P232" s="28">
        <f t="shared" si="165"/>
        <v>15492</v>
      </c>
      <c r="Q232" s="28">
        <f t="shared" si="166"/>
        <v>0</v>
      </c>
      <c r="R232" s="28">
        <f t="shared" si="167"/>
        <v>0</v>
      </c>
      <c r="S232" s="28">
        <v>0</v>
      </c>
      <c r="T232" s="28">
        <v>0</v>
      </c>
      <c r="U232" s="28">
        <v>0</v>
      </c>
      <c r="V232" s="28">
        <f t="shared" si="171"/>
        <v>15492</v>
      </c>
      <c r="W232" s="28">
        <f t="shared" si="172"/>
        <v>15000</v>
      </c>
      <c r="X232" s="28">
        <f t="shared" si="173"/>
        <v>15492</v>
      </c>
      <c r="Y232" s="28">
        <f t="shared" si="169"/>
        <v>1800</v>
      </c>
      <c r="Z232" s="28">
        <f t="shared" si="168"/>
        <v>117</v>
      </c>
      <c r="AA232" s="38">
        <v>0</v>
      </c>
      <c r="AB232" s="28">
        <v>0</v>
      </c>
      <c r="AC232" s="28">
        <v>0</v>
      </c>
      <c r="AD232" s="28">
        <f t="shared" si="174"/>
        <v>1917</v>
      </c>
      <c r="AE232" s="28">
        <f t="shared" ref="AE232:AE233" si="176">V232-AD232</f>
        <v>13575</v>
      </c>
      <c r="AF232" s="34" t="s">
        <v>89</v>
      </c>
      <c r="AG232" s="47">
        <v>44204</v>
      </c>
      <c r="AH232" s="67"/>
      <c r="AI232" s="56"/>
      <c r="AJ232" s="56"/>
      <c r="AK232" s="56"/>
      <c r="AL232" s="57"/>
    </row>
    <row r="233" spans="1:16382" s="42" customFormat="1" ht="30.6" customHeight="1">
      <c r="A233" s="153">
        <v>224</v>
      </c>
      <c r="B233" s="45" t="s">
        <v>672</v>
      </c>
      <c r="C233" s="23" t="s">
        <v>912</v>
      </c>
      <c r="D233" s="133" t="s">
        <v>913</v>
      </c>
      <c r="E233" s="12" t="s">
        <v>307</v>
      </c>
      <c r="F233" s="92">
        <v>1115790591</v>
      </c>
      <c r="G233" s="17">
        <v>11943</v>
      </c>
      <c r="H233" s="124" t="s">
        <v>914</v>
      </c>
      <c r="I233" s="28">
        <v>15492</v>
      </c>
      <c r="J233" s="28">
        <v>0</v>
      </c>
      <c r="K233" s="28">
        <v>0</v>
      </c>
      <c r="L233" s="28">
        <v>0</v>
      </c>
      <c r="M233" s="28">
        <f t="shared" si="170"/>
        <v>15492</v>
      </c>
      <c r="N233" s="17">
        <v>8</v>
      </c>
      <c r="O233" s="17">
        <v>0</v>
      </c>
      <c r="P233" s="28">
        <f t="shared" si="165"/>
        <v>3998</v>
      </c>
      <c r="Q233" s="28">
        <f t="shared" si="166"/>
        <v>0</v>
      </c>
      <c r="R233" s="28">
        <f t="shared" si="167"/>
        <v>0</v>
      </c>
      <c r="S233" s="28">
        <v>0</v>
      </c>
      <c r="T233" s="28">
        <v>0</v>
      </c>
      <c r="U233" s="28">
        <v>0</v>
      </c>
      <c r="V233" s="28">
        <f t="shared" si="171"/>
        <v>3998</v>
      </c>
      <c r="W233" s="28">
        <f t="shared" si="172"/>
        <v>3998</v>
      </c>
      <c r="X233" s="28">
        <f t="shared" si="173"/>
        <v>3998</v>
      </c>
      <c r="Y233" s="28">
        <f t="shared" si="169"/>
        <v>480</v>
      </c>
      <c r="Z233" s="28">
        <f t="shared" si="168"/>
        <v>30</v>
      </c>
      <c r="AA233" s="38">
        <v>0</v>
      </c>
      <c r="AB233" s="28">
        <v>0</v>
      </c>
      <c r="AC233" s="28">
        <v>0</v>
      </c>
      <c r="AD233" s="28">
        <f t="shared" si="174"/>
        <v>510</v>
      </c>
      <c r="AE233" s="28">
        <f t="shared" si="176"/>
        <v>3488</v>
      </c>
      <c r="AF233" s="34"/>
      <c r="AG233" s="47"/>
      <c r="AH233" s="67"/>
      <c r="AI233" s="56"/>
      <c r="AJ233" s="56"/>
      <c r="AK233" s="56"/>
      <c r="AL233" s="57"/>
    </row>
    <row r="234" spans="1:16382" s="42" customFormat="1" ht="30.6" customHeight="1">
      <c r="A234" s="13">
        <v>225</v>
      </c>
      <c r="B234" s="45" t="s">
        <v>687</v>
      </c>
      <c r="C234" s="23" t="s">
        <v>687</v>
      </c>
      <c r="D234" s="12" t="s">
        <v>688</v>
      </c>
      <c r="E234" s="235" t="s">
        <v>298</v>
      </c>
      <c r="F234" s="17">
        <v>1113748917</v>
      </c>
      <c r="G234" s="14">
        <v>11806</v>
      </c>
      <c r="H234" s="139" t="s">
        <v>689</v>
      </c>
      <c r="I234" s="28">
        <v>18000</v>
      </c>
      <c r="J234" s="28">
        <v>0</v>
      </c>
      <c r="K234" s="28">
        <v>0</v>
      </c>
      <c r="L234" s="28">
        <v>0</v>
      </c>
      <c r="M234" s="28">
        <f t="shared" si="170"/>
        <v>18000</v>
      </c>
      <c r="N234" s="17">
        <v>31</v>
      </c>
      <c r="O234" s="17">
        <v>0</v>
      </c>
      <c r="P234" s="28">
        <f t="shared" si="165"/>
        <v>18000</v>
      </c>
      <c r="Q234" s="28">
        <f t="shared" si="166"/>
        <v>0</v>
      </c>
      <c r="R234" s="28">
        <f t="shared" si="167"/>
        <v>0</v>
      </c>
      <c r="S234" s="28">
        <v>0</v>
      </c>
      <c r="T234" s="28">
        <v>0</v>
      </c>
      <c r="U234" s="28">
        <v>0</v>
      </c>
      <c r="V234" s="28">
        <f t="shared" si="171"/>
        <v>18000</v>
      </c>
      <c r="W234" s="28">
        <f t="shared" si="172"/>
        <v>15000</v>
      </c>
      <c r="X234" s="28">
        <f t="shared" si="173"/>
        <v>18000</v>
      </c>
      <c r="Y234" s="28">
        <f t="shared" si="169"/>
        <v>1800</v>
      </c>
      <c r="Z234" s="28">
        <f t="shared" si="168"/>
        <v>135</v>
      </c>
      <c r="AA234" s="38">
        <v>0</v>
      </c>
      <c r="AB234" s="28">
        <v>0</v>
      </c>
      <c r="AC234" s="28">
        <v>0</v>
      </c>
      <c r="AD234" s="28">
        <f t="shared" si="174"/>
        <v>1935</v>
      </c>
      <c r="AE234" s="28">
        <f>V234-AD234</f>
        <v>16065</v>
      </c>
      <c r="AF234" s="34" t="s">
        <v>89</v>
      </c>
      <c r="AG234" s="47">
        <v>44204</v>
      </c>
      <c r="AH234" s="68"/>
      <c r="AI234" s="56"/>
      <c r="AJ234" s="56"/>
      <c r="AK234" s="56"/>
      <c r="AL234" s="59"/>
      <c r="AM234" s="56"/>
      <c r="AN234" s="56"/>
      <c r="AO234" s="56"/>
      <c r="AP234" s="57"/>
    </row>
    <row r="235" spans="1:16382" s="42" customFormat="1" ht="30.6" customHeight="1">
      <c r="A235" s="153">
        <v>226</v>
      </c>
      <c r="B235" s="45" t="s">
        <v>687</v>
      </c>
      <c r="C235" s="23" t="s">
        <v>690</v>
      </c>
      <c r="D235" s="61" t="s">
        <v>691</v>
      </c>
      <c r="E235" s="235" t="s">
        <v>304</v>
      </c>
      <c r="F235" s="17">
        <v>1106655233</v>
      </c>
      <c r="G235" s="14">
        <v>11695</v>
      </c>
      <c r="H235" s="139" t="s">
        <v>692</v>
      </c>
      <c r="I235" s="28">
        <v>18000</v>
      </c>
      <c r="J235" s="28">
        <v>0</v>
      </c>
      <c r="K235" s="28">
        <v>0</v>
      </c>
      <c r="L235" s="28">
        <v>0</v>
      </c>
      <c r="M235" s="28">
        <f>I235+J235+K235+L235</f>
        <v>18000</v>
      </c>
      <c r="N235" s="17">
        <v>20</v>
      </c>
      <c r="O235" s="17">
        <v>0</v>
      </c>
      <c r="P235" s="28">
        <f t="shared" si="165"/>
        <v>11613</v>
      </c>
      <c r="Q235" s="28">
        <f t="shared" si="166"/>
        <v>0</v>
      </c>
      <c r="R235" s="28">
        <f t="shared" si="167"/>
        <v>0</v>
      </c>
      <c r="S235" s="28">
        <v>0</v>
      </c>
      <c r="T235" s="28">
        <v>0</v>
      </c>
      <c r="U235" s="28">
        <v>0</v>
      </c>
      <c r="V235" s="28">
        <f>P235+Q235+R235+S235+T235+U235</f>
        <v>11613</v>
      </c>
      <c r="W235" s="28">
        <f>IF(P235&gt;15000,15000,P235)</f>
        <v>11613</v>
      </c>
      <c r="X235" s="28">
        <f>V235</f>
        <v>11613</v>
      </c>
      <c r="Y235" s="28">
        <f t="shared" si="169"/>
        <v>1394</v>
      </c>
      <c r="Z235" s="28">
        <f t="shared" si="168"/>
        <v>88</v>
      </c>
      <c r="AA235" s="38">
        <v>0</v>
      </c>
      <c r="AB235" s="28">
        <v>0</v>
      </c>
      <c r="AC235" s="28">
        <v>0</v>
      </c>
      <c r="AD235" s="28">
        <f>+Y235+Z235+AA235+AB235+AC235</f>
        <v>1482</v>
      </c>
      <c r="AE235" s="28">
        <f>V235-AD235</f>
        <v>10131</v>
      </c>
      <c r="AF235" s="78"/>
      <c r="AG235" s="49"/>
      <c r="AH235" s="68"/>
      <c r="AI235" s="56"/>
      <c r="AJ235" s="56"/>
      <c r="AK235" s="56"/>
      <c r="AL235" s="59"/>
      <c r="AM235" s="56"/>
      <c r="AN235" s="56"/>
      <c r="AO235" s="56"/>
      <c r="AP235" s="57"/>
    </row>
    <row r="236" spans="1:16382" s="69" customFormat="1" ht="30.6" customHeight="1">
      <c r="A236" s="153">
        <v>227</v>
      </c>
      <c r="B236" s="16" t="s">
        <v>693</v>
      </c>
      <c r="C236" s="23" t="s">
        <v>693</v>
      </c>
      <c r="D236" s="23" t="s">
        <v>694</v>
      </c>
      <c r="E236" s="12" t="s">
        <v>304</v>
      </c>
      <c r="F236" s="115">
        <v>1113748253</v>
      </c>
      <c r="G236" s="14">
        <v>11908</v>
      </c>
      <c r="H236" s="139" t="s">
        <v>695</v>
      </c>
      <c r="I236" s="28">
        <v>18000</v>
      </c>
      <c r="J236" s="28">
        <v>0</v>
      </c>
      <c r="K236" s="28">
        <v>0</v>
      </c>
      <c r="L236" s="28">
        <v>0</v>
      </c>
      <c r="M236" s="28">
        <f t="shared" ref="M236:M248" si="177">I236+J236+K236+L236</f>
        <v>18000</v>
      </c>
      <c r="N236" s="17">
        <v>31</v>
      </c>
      <c r="O236" s="17">
        <v>0</v>
      </c>
      <c r="P236" s="28">
        <f t="shared" si="165"/>
        <v>18000</v>
      </c>
      <c r="Q236" s="28">
        <f t="shared" si="166"/>
        <v>0</v>
      </c>
      <c r="R236" s="28">
        <f t="shared" si="167"/>
        <v>0</v>
      </c>
      <c r="S236" s="28">
        <v>0</v>
      </c>
      <c r="T236" s="28">
        <v>0</v>
      </c>
      <c r="U236" s="28">
        <v>0</v>
      </c>
      <c r="V236" s="28">
        <f t="shared" ref="V236:V248" si="178">P236+Q236+R236+S236+T236+U236</f>
        <v>18000</v>
      </c>
      <c r="W236" s="28">
        <f t="shared" ref="W236:W248" si="179">IF(P236&gt;15000,15000,P236)</f>
        <v>15000</v>
      </c>
      <c r="X236" s="28">
        <f t="shared" ref="X236:X248" si="180">V236</f>
        <v>18000</v>
      </c>
      <c r="Y236" s="28">
        <f t="shared" si="169"/>
        <v>1800</v>
      </c>
      <c r="Z236" s="28">
        <f t="shared" si="168"/>
        <v>135</v>
      </c>
      <c r="AA236" s="38">
        <v>0</v>
      </c>
      <c r="AB236" s="28">
        <v>0</v>
      </c>
      <c r="AC236" s="28">
        <v>0</v>
      </c>
      <c r="AD236" s="28">
        <f t="shared" ref="AD236:AD271" si="181">+Y236+Z236+AA236+AB236+AC236</f>
        <v>1935</v>
      </c>
      <c r="AE236" s="28">
        <f>ROUND(V236-AD236,0)</f>
        <v>16065</v>
      </c>
      <c r="AF236" s="34" t="s">
        <v>89</v>
      </c>
      <c r="AG236" s="47">
        <v>44204</v>
      </c>
      <c r="AH236" s="56"/>
      <c r="AI236" s="56"/>
      <c r="AJ236" s="56"/>
      <c r="AK236" s="56"/>
      <c r="AL236" s="57"/>
      <c r="AM236" s="42"/>
      <c r="AN236" s="42"/>
      <c r="AO236" s="42"/>
      <c r="AP236" s="42"/>
    </row>
    <row r="237" spans="1:16382" s="42" customFormat="1" ht="30.6" customHeight="1">
      <c r="A237" s="13">
        <v>228</v>
      </c>
      <c r="B237" s="16" t="s">
        <v>693</v>
      </c>
      <c r="C237" s="12" t="s">
        <v>696</v>
      </c>
      <c r="D237" s="12" t="s">
        <v>697</v>
      </c>
      <c r="E237" s="12" t="s">
        <v>304</v>
      </c>
      <c r="F237" s="17">
        <v>1107029176</v>
      </c>
      <c r="G237" s="14">
        <v>11935</v>
      </c>
      <c r="H237" s="139" t="s">
        <v>698</v>
      </c>
      <c r="I237" s="28">
        <v>18000</v>
      </c>
      <c r="J237" s="28">
        <v>0</v>
      </c>
      <c r="K237" s="28">
        <v>0</v>
      </c>
      <c r="L237" s="28">
        <v>0</v>
      </c>
      <c r="M237" s="28">
        <f t="shared" si="177"/>
        <v>18000</v>
      </c>
      <c r="N237" s="17">
        <v>31</v>
      </c>
      <c r="O237" s="17">
        <v>0</v>
      </c>
      <c r="P237" s="28">
        <f t="shared" si="165"/>
        <v>18000</v>
      </c>
      <c r="Q237" s="28">
        <f t="shared" si="166"/>
        <v>0</v>
      </c>
      <c r="R237" s="28">
        <f t="shared" si="167"/>
        <v>0</v>
      </c>
      <c r="S237" s="28">
        <v>0</v>
      </c>
      <c r="T237" s="28">
        <v>0</v>
      </c>
      <c r="U237" s="28">
        <v>0</v>
      </c>
      <c r="V237" s="28">
        <f t="shared" si="178"/>
        <v>18000</v>
      </c>
      <c r="W237" s="28">
        <f t="shared" si="179"/>
        <v>15000</v>
      </c>
      <c r="X237" s="28">
        <f t="shared" si="180"/>
        <v>18000</v>
      </c>
      <c r="Y237" s="28">
        <f t="shared" si="169"/>
        <v>1800</v>
      </c>
      <c r="Z237" s="28">
        <f t="shared" si="168"/>
        <v>135</v>
      </c>
      <c r="AA237" s="38">
        <v>0</v>
      </c>
      <c r="AB237" s="28">
        <v>0</v>
      </c>
      <c r="AC237" s="28">
        <v>0</v>
      </c>
      <c r="AD237" s="28">
        <f t="shared" si="181"/>
        <v>1935</v>
      </c>
      <c r="AE237" s="28">
        <f>ROUND(V237-AD237,0)</f>
        <v>16065</v>
      </c>
      <c r="AF237" s="34" t="s">
        <v>89</v>
      </c>
      <c r="AG237" s="47">
        <v>44204</v>
      </c>
      <c r="AH237" s="56"/>
      <c r="AI237" s="56"/>
      <c r="AJ237" s="56"/>
      <c r="AK237" s="56"/>
      <c r="AL237" s="56"/>
      <c r="AM237" s="56"/>
      <c r="AN237" s="56"/>
      <c r="AO237" s="56"/>
      <c r="AP237" s="57"/>
    </row>
    <row r="238" spans="1:16382" s="42" customFormat="1" ht="30.6" customHeight="1">
      <c r="A238" s="153">
        <v>229</v>
      </c>
      <c r="B238" s="16" t="s">
        <v>126</v>
      </c>
      <c r="C238" s="12" t="s">
        <v>699</v>
      </c>
      <c r="D238" s="12" t="s">
        <v>700</v>
      </c>
      <c r="E238" s="12" t="s">
        <v>298</v>
      </c>
      <c r="F238" s="17">
        <v>1113738749</v>
      </c>
      <c r="G238" s="17">
        <v>722</v>
      </c>
      <c r="H238" s="139" t="s">
        <v>701</v>
      </c>
      <c r="I238" s="28">
        <v>18000</v>
      </c>
      <c r="J238" s="28">
        <v>0</v>
      </c>
      <c r="K238" s="28">
        <v>0</v>
      </c>
      <c r="L238" s="28">
        <v>0</v>
      </c>
      <c r="M238" s="28">
        <f t="shared" si="177"/>
        <v>18000</v>
      </c>
      <c r="N238" s="17">
        <v>0</v>
      </c>
      <c r="O238" s="17">
        <v>0</v>
      </c>
      <c r="P238" s="28">
        <f t="shared" si="165"/>
        <v>0</v>
      </c>
      <c r="Q238" s="28">
        <f t="shared" si="166"/>
        <v>0</v>
      </c>
      <c r="R238" s="28">
        <f t="shared" si="167"/>
        <v>0</v>
      </c>
      <c r="S238" s="28">
        <v>0</v>
      </c>
      <c r="T238" s="28">
        <v>0</v>
      </c>
      <c r="U238" s="28">
        <v>0</v>
      </c>
      <c r="V238" s="28">
        <f t="shared" si="178"/>
        <v>0</v>
      </c>
      <c r="W238" s="28">
        <f t="shared" si="179"/>
        <v>0</v>
      </c>
      <c r="X238" s="28">
        <f t="shared" si="180"/>
        <v>0</v>
      </c>
      <c r="Y238" s="28">
        <f t="shared" si="169"/>
        <v>0</v>
      </c>
      <c r="Z238" s="28">
        <f t="shared" si="168"/>
        <v>0</v>
      </c>
      <c r="AA238" s="38">
        <v>0</v>
      </c>
      <c r="AB238" s="28">
        <v>0</v>
      </c>
      <c r="AC238" s="28">
        <v>0</v>
      </c>
      <c r="AD238" s="28">
        <f t="shared" si="181"/>
        <v>0</v>
      </c>
      <c r="AE238" s="28">
        <f>V238-AD238</f>
        <v>0</v>
      </c>
      <c r="AF238" s="34"/>
      <c r="AG238" s="47"/>
      <c r="AH238" s="65"/>
      <c r="AJ238" s="56"/>
      <c r="AK238" s="56"/>
      <c r="AL238" s="57"/>
    </row>
    <row r="239" spans="1:16382" s="42" customFormat="1" ht="30.6" customHeight="1">
      <c r="A239" s="153">
        <v>230</v>
      </c>
      <c r="B239" s="16" t="s">
        <v>126</v>
      </c>
      <c r="C239" s="12" t="s">
        <v>126</v>
      </c>
      <c r="D239" s="12" t="s">
        <v>700</v>
      </c>
      <c r="E239" s="12" t="s">
        <v>304</v>
      </c>
      <c r="F239" s="17">
        <v>1111897367</v>
      </c>
      <c r="G239" s="14">
        <v>1443</v>
      </c>
      <c r="H239" s="139" t="s">
        <v>702</v>
      </c>
      <c r="I239" s="28">
        <v>18000</v>
      </c>
      <c r="J239" s="28">
        <v>0</v>
      </c>
      <c r="K239" s="28">
        <v>0</v>
      </c>
      <c r="L239" s="28">
        <v>0</v>
      </c>
      <c r="M239" s="28">
        <f t="shared" si="177"/>
        <v>18000</v>
      </c>
      <c r="N239" s="17">
        <v>28</v>
      </c>
      <c r="O239" s="17">
        <v>0</v>
      </c>
      <c r="P239" s="28">
        <f t="shared" si="165"/>
        <v>16258</v>
      </c>
      <c r="Q239" s="28">
        <f t="shared" si="166"/>
        <v>0</v>
      </c>
      <c r="R239" s="28">
        <f t="shared" si="167"/>
        <v>0</v>
      </c>
      <c r="S239" s="28">
        <v>0</v>
      </c>
      <c r="T239" s="28">
        <v>0</v>
      </c>
      <c r="U239" s="28">
        <v>0</v>
      </c>
      <c r="V239" s="28">
        <f t="shared" si="178"/>
        <v>16258</v>
      </c>
      <c r="W239" s="28">
        <f t="shared" si="179"/>
        <v>15000</v>
      </c>
      <c r="X239" s="28">
        <f t="shared" si="180"/>
        <v>16258</v>
      </c>
      <c r="Y239" s="28">
        <f t="shared" si="169"/>
        <v>1800</v>
      </c>
      <c r="Z239" s="28">
        <f t="shared" si="168"/>
        <v>122</v>
      </c>
      <c r="AA239" s="38">
        <v>0</v>
      </c>
      <c r="AB239" s="28">
        <v>0</v>
      </c>
      <c r="AC239" s="28">
        <v>0</v>
      </c>
      <c r="AD239" s="28">
        <f t="shared" si="181"/>
        <v>1922</v>
      </c>
      <c r="AE239" s="28">
        <f>V239-AD239</f>
        <v>14336</v>
      </c>
      <c r="AF239" s="34" t="s">
        <v>89</v>
      </c>
      <c r="AG239" s="47">
        <v>44204</v>
      </c>
      <c r="AH239" s="68"/>
      <c r="AJ239" s="56"/>
      <c r="AK239" s="56"/>
      <c r="AL239" s="59"/>
      <c r="AM239" s="56"/>
      <c r="AN239" s="56"/>
      <c r="AO239" s="56"/>
      <c r="AP239" s="57"/>
    </row>
    <row r="240" spans="1:16382" s="42" customFormat="1" ht="30.6" customHeight="1">
      <c r="A240" s="13">
        <v>231</v>
      </c>
      <c r="B240" s="16" t="s">
        <v>126</v>
      </c>
      <c r="C240" s="44" t="s">
        <v>703</v>
      </c>
      <c r="D240" s="23" t="s">
        <v>339</v>
      </c>
      <c r="E240" s="44" t="s">
        <v>304</v>
      </c>
      <c r="F240" s="83">
        <v>1114198493</v>
      </c>
      <c r="G240" s="83">
        <v>11875</v>
      </c>
      <c r="H240" s="80" t="s">
        <v>704</v>
      </c>
      <c r="I240" s="28">
        <v>15492</v>
      </c>
      <c r="J240" s="44">
        <v>0</v>
      </c>
      <c r="K240" s="44">
        <v>0</v>
      </c>
      <c r="L240" s="44">
        <v>0</v>
      </c>
      <c r="M240" s="44">
        <f t="shared" si="177"/>
        <v>15492</v>
      </c>
      <c r="N240" s="44">
        <v>18</v>
      </c>
      <c r="O240" s="30">
        <v>0</v>
      </c>
      <c r="P240" s="28">
        <f t="shared" si="165"/>
        <v>8995</v>
      </c>
      <c r="Q240" s="28">
        <f t="shared" si="166"/>
        <v>0</v>
      </c>
      <c r="R240" s="28">
        <f t="shared" si="167"/>
        <v>0</v>
      </c>
      <c r="S240" s="183">
        <v>0</v>
      </c>
      <c r="T240" s="183">
        <v>0</v>
      </c>
      <c r="U240" s="183">
        <v>0</v>
      </c>
      <c r="V240" s="183">
        <f t="shared" si="178"/>
        <v>8995</v>
      </c>
      <c r="W240" s="183">
        <f t="shared" si="179"/>
        <v>8995</v>
      </c>
      <c r="X240" s="183">
        <f t="shared" si="180"/>
        <v>8995</v>
      </c>
      <c r="Y240" s="183">
        <f t="shared" si="169"/>
        <v>1079</v>
      </c>
      <c r="Z240" s="183">
        <f t="shared" si="168"/>
        <v>68</v>
      </c>
      <c r="AA240" s="31">
        <v>0</v>
      </c>
      <c r="AB240" s="183">
        <v>0</v>
      </c>
      <c r="AC240" s="183">
        <v>0</v>
      </c>
      <c r="AD240" s="183">
        <f t="shared" si="181"/>
        <v>1147</v>
      </c>
      <c r="AE240" s="183">
        <f>V240-AD240</f>
        <v>7848</v>
      </c>
      <c r="AF240" s="34" t="s">
        <v>89</v>
      </c>
      <c r="AG240" s="47">
        <v>44204</v>
      </c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  <c r="CD240" s="44"/>
      <c r="CE240" s="44"/>
      <c r="CF240" s="44"/>
      <c r="CG240" s="44"/>
      <c r="CH240" s="44"/>
      <c r="CI240" s="44"/>
      <c r="CJ240" s="44"/>
      <c r="CK240" s="44"/>
      <c r="CL240" s="44"/>
      <c r="CM240" s="44"/>
      <c r="CN240" s="44"/>
      <c r="CO240" s="44"/>
      <c r="CP240" s="44"/>
      <c r="CQ240" s="44"/>
      <c r="CR240" s="44"/>
      <c r="CS240" s="44"/>
      <c r="CT240" s="44"/>
      <c r="CU240" s="44"/>
      <c r="CV240" s="44"/>
      <c r="CW240" s="44"/>
      <c r="CX240" s="44"/>
      <c r="CY240" s="44"/>
      <c r="CZ240" s="44"/>
      <c r="DA240" s="44"/>
      <c r="DB240" s="44"/>
      <c r="DC240" s="44"/>
      <c r="DD240" s="44"/>
      <c r="DE240" s="44"/>
      <c r="DF240" s="44"/>
      <c r="DG240" s="44"/>
      <c r="DH240" s="44"/>
      <c r="DI240" s="44"/>
      <c r="DJ240" s="44"/>
      <c r="DK240" s="44"/>
      <c r="DL240" s="44"/>
      <c r="DM240" s="44"/>
      <c r="DN240" s="44"/>
      <c r="DO240" s="44"/>
      <c r="DP240" s="44"/>
      <c r="DQ240" s="44"/>
      <c r="DR240" s="44"/>
      <c r="DS240" s="44"/>
      <c r="DT240" s="44"/>
      <c r="DU240" s="44"/>
      <c r="DV240" s="44"/>
      <c r="DW240" s="44"/>
      <c r="DX240" s="44"/>
      <c r="DY240" s="44"/>
      <c r="DZ240" s="44"/>
      <c r="EA240" s="44"/>
      <c r="EB240" s="44"/>
      <c r="EC240" s="44"/>
      <c r="ED240" s="44"/>
      <c r="EE240" s="44"/>
      <c r="EF240" s="44"/>
      <c r="EG240" s="44"/>
      <c r="EH240" s="44"/>
      <c r="EI240" s="44"/>
      <c r="EJ240" s="44"/>
      <c r="EK240" s="44"/>
      <c r="EL240" s="44"/>
      <c r="EM240" s="44"/>
      <c r="EN240" s="44"/>
      <c r="EO240" s="44"/>
      <c r="EP240" s="44"/>
      <c r="EQ240" s="44"/>
      <c r="ER240" s="44"/>
      <c r="ES240" s="44"/>
      <c r="ET240" s="44"/>
      <c r="EU240" s="44"/>
      <c r="EV240" s="44"/>
      <c r="EW240" s="44"/>
      <c r="EX240" s="44"/>
      <c r="EY240" s="44"/>
      <c r="EZ240" s="44"/>
      <c r="FA240" s="44"/>
      <c r="FB240" s="44"/>
      <c r="FC240" s="44"/>
      <c r="FD240" s="44"/>
      <c r="FE240" s="44"/>
      <c r="FF240" s="44"/>
      <c r="FG240" s="44"/>
      <c r="FH240" s="44"/>
      <c r="FI240" s="44"/>
      <c r="FJ240" s="44"/>
      <c r="FK240" s="44"/>
      <c r="FL240" s="44"/>
      <c r="FM240" s="44"/>
      <c r="FN240" s="44"/>
      <c r="FO240" s="44"/>
      <c r="FP240" s="44"/>
      <c r="FQ240" s="44"/>
      <c r="FR240" s="44"/>
      <c r="FS240" s="44"/>
      <c r="FT240" s="44"/>
      <c r="FU240" s="44"/>
      <c r="FV240" s="44"/>
      <c r="FW240" s="44"/>
      <c r="FX240" s="44"/>
      <c r="FY240" s="44"/>
      <c r="FZ240" s="44"/>
      <c r="GA240" s="44"/>
      <c r="GB240" s="44"/>
      <c r="GC240" s="44"/>
      <c r="GD240" s="44"/>
      <c r="GE240" s="44"/>
      <c r="GF240" s="44"/>
      <c r="GG240" s="44"/>
      <c r="GH240" s="44"/>
      <c r="GI240" s="44"/>
      <c r="GJ240" s="44"/>
      <c r="GK240" s="44"/>
      <c r="GL240" s="44"/>
      <c r="GM240" s="44"/>
      <c r="GN240" s="44"/>
      <c r="GO240" s="44"/>
      <c r="GP240" s="44"/>
      <c r="GQ240" s="44"/>
      <c r="GR240" s="44"/>
      <c r="GS240" s="44"/>
      <c r="GT240" s="44"/>
      <c r="GU240" s="44"/>
      <c r="GV240" s="44"/>
      <c r="GW240" s="44"/>
      <c r="GX240" s="44"/>
      <c r="GY240" s="44"/>
      <c r="GZ240" s="44"/>
      <c r="HA240" s="44"/>
      <c r="HB240" s="44"/>
      <c r="HC240" s="44"/>
      <c r="HD240" s="44"/>
      <c r="HE240" s="44"/>
      <c r="HF240" s="44"/>
      <c r="HG240" s="44"/>
      <c r="HH240" s="44"/>
      <c r="HI240" s="44"/>
      <c r="HJ240" s="44"/>
      <c r="HK240" s="44"/>
      <c r="HL240" s="44"/>
      <c r="HM240" s="44"/>
      <c r="HN240" s="44"/>
      <c r="HO240" s="44"/>
      <c r="HP240" s="44"/>
      <c r="HQ240" s="44"/>
      <c r="HR240" s="44"/>
      <c r="HS240" s="44"/>
      <c r="HT240" s="44"/>
      <c r="HU240" s="44"/>
      <c r="HV240" s="44"/>
      <c r="HW240" s="44"/>
      <c r="HX240" s="44"/>
      <c r="HY240" s="44"/>
      <c r="HZ240" s="44"/>
      <c r="IA240" s="44"/>
      <c r="IB240" s="44"/>
      <c r="IC240" s="44"/>
      <c r="ID240" s="44"/>
      <c r="IE240" s="44"/>
      <c r="IF240" s="44"/>
      <c r="IG240" s="44"/>
      <c r="IH240" s="44"/>
      <c r="II240" s="44"/>
      <c r="IJ240" s="44"/>
      <c r="IK240" s="44"/>
      <c r="IL240" s="44"/>
      <c r="IM240" s="44"/>
      <c r="IN240" s="44"/>
      <c r="IO240" s="44"/>
      <c r="IP240" s="44"/>
      <c r="IQ240" s="44"/>
      <c r="IR240" s="44"/>
      <c r="IS240" s="44"/>
      <c r="IT240" s="44"/>
      <c r="IU240" s="44"/>
      <c r="IV240" s="44"/>
      <c r="IW240" s="44"/>
      <c r="IX240" s="44"/>
      <c r="IY240" s="44"/>
      <c r="IZ240" s="44"/>
      <c r="JA240" s="44"/>
      <c r="JB240" s="44"/>
      <c r="JC240" s="44"/>
      <c r="JD240" s="44"/>
      <c r="JE240" s="44"/>
      <c r="JF240" s="44"/>
      <c r="JG240" s="44"/>
      <c r="JH240" s="44"/>
      <c r="JI240" s="44"/>
      <c r="JJ240" s="44"/>
      <c r="JK240" s="44"/>
      <c r="JL240" s="44"/>
      <c r="JM240" s="44"/>
      <c r="JN240" s="44"/>
      <c r="JO240" s="44"/>
      <c r="JP240" s="44"/>
      <c r="JQ240" s="44"/>
      <c r="JR240" s="44"/>
      <c r="JS240" s="44"/>
      <c r="JT240" s="44"/>
      <c r="JU240" s="44"/>
      <c r="JV240" s="44"/>
      <c r="JW240" s="44"/>
      <c r="JX240" s="44"/>
      <c r="JY240" s="44"/>
      <c r="JZ240" s="44"/>
      <c r="KA240" s="44"/>
      <c r="KB240" s="44"/>
      <c r="KC240" s="44"/>
      <c r="KD240" s="44"/>
      <c r="KE240" s="44"/>
      <c r="KF240" s="44"/>
      <c r="KG240" s="44"/>
      <c r="KH240" s="44"/>
      <c r="KI240" s="44"/>
      <c r="KJ240" s="44"/>
      <c r="KK240" s="44"/>
      <c r="KL240" s="44"/>
      <c r="KM240" s="44"/>
      <c r="KN240" s="44"/>
      <c r="KO240" s="44"/>
      <c r="KP240" s="44"/>
      <c r="KQ240" s="44"/>
      <c r="KR240" s="44"/>
      <c r="KS240" s="44"/>
      <c r="KT240" s="44"/>
      <c r="KU240" s="44"/>
      <c r="KV240" s="44"/>
      <c r="KW240" s="44"/>
      <c r="KX240" s="44"/>
      <c r="KY240" s="44"/>
      <c r="KZ240" s="44"/>
      <c r="LA240" s="44"/>
      <c r="LB240" s="44"/>
      <c r="LC240" s="44"/>
      <c r="LD240" s="44"/>
      <c r="LE240" s="44"/>
      <c r="LF240" s="44"/>
      <c r="LG240" s="44"/>
      <c r="LH240" s="44"/>
      <c r="LI240" s="44"/>
      <c r="LJ240" s="44"/>
      <c r="LK240" s="44"/>
      <c r="LL240" s="44"/>
      <c r="LM240" s="44"/>
      <c r="LN240" s="44"/>
      <c r="LO240" s="44"/>
      <c r="LP240" s="44"/>
      <c r="LQ240" s="44"/>
      <c r="LR240" s="44"/>
      <c r="LS240" s="44"/>
      <c r="LT240" s="44"/>
      <c r="LU240" s="44"/>
      <c r="LV240" s="44"/>
      <c r="LW240" s="44"/>
      <c r="LX240" s="44"/>
      <c r="LY240" s="44"/>
      <c r="LZ240" s="44"/>
      <c r="MA240" s="44"/>
      <c r="MB240" s="44"/>
      <c r="MC240" s="44"/>
      <c r="MD240" s="44"/>
      <c r="ME240" s="44"/>
      <c r="MF240" s="44"/>
      <c r="MG240" s="44"/>
      <c r="MH240" s="44"/>
      <c r="MI240" s="44"/>
      <c r="MJ240" s="44"/>
      <c r="MK240" s="44"/>
      <c r="ML240" s="44"/>
      <c r="MM240" s="44"/>
      <c r="MN240" s="44"/>
      <c r="MO240" s="44"/>
      <c r="MP240" s="44"/>
      <c r="MQ240" s="44"/>
      <c r="MR240" s="44"/>
      <c r="MS240" s="44"/>
      <c r="MT240" s="44"/>
      <c r="MU240" s="44"/>
      <c r="MV240" s="44"/>
      <c r="MW240" s="44"/>
      <c r="MX240" s="44"/>
      <c r="MY240" s="44"/>
      <c r="MZ240" s="44"/>
      <c r="NA240" s="44"/>
      <c r="NB240" s="44"/>
      <c r="NC240" s="44"/>
      <c r="ND240" s="44"/>
      <c r="NE240" s="44"/>
      <c r="NF240" s="44"/>
      <c r="NG240" s="44"/>
      <c r="NH240" s="44"/>
      <c r="NI240" s="44"/>
      <c r="NJ240" s="44"/>
      <c r="NK240" s="44"/>
      <c r="NL240" s="44"/>
      <c r="NM240" s="44"/>
      <c r="NN240" s="44"/>
      <c r="NO240" s="44"/>
      <c r="NP240" s="44"/>
      <c r="NQ240" s="44"/>
      <c r="NR240" s="44"/>
      <c r="NS240" s="44"/>
      <c r="NT240" s="44"/>
      <c r="NU240" s="44"/>
      <c r="NV240" s="44"/>
      <c r="NW240" s="44"/>
      <c r="NX240" s="44"/>
      <c r="NY240" s="44"/>
      <c r="NZ240" s="44"/>
      <c r="OA240" s="44"/>
      <c r="OB240" s="44"/>
      <c r="OC240" s="44"/>
      <c r="OD240" s="44"/>
      <c r="OE240" s="44"/>
      <c r="OF240" s="44"/>
      <c r="OG240" s="44"/>
      <c r="OH240" s="44"/>
      <c r="OI240" s="44"/>
      <c r="OJ240" s="44"/>
      <c r="OK240" s="44"/>
      <c r="OL240" s="44"/>
      <c r="OM240" s="44"/>
      <c r="ON240" s="44"/>
      <c r="OO240" s="44"/>
      <c r="OP240" s="44"/>
      <c r="OQ240" s="44"/>
      <c r="OR240" s="44"/>
      <c r="OS240" s="44"/>
      <c r="OT240" s="44"/>
      <c r="OU240" s="44"/>
      <c r="OV240" s="44"/>
      <c r="OW240" s="44"/>
      <c r="OX240" s="44"/>
      <c r="OY240" s="44"/>
      <c r="OZ240" s="44"/>
      <c r="PA240" s="44"/>
      <c r="PB240" s="44"/>
      <c r="PC240" s="44"/>
      <c r="PD240" s="44"/>
      <c r="PE240" s="44"/>
      <c r="PF240" s="44"/>
      <c r="PG240" s="44"/>
      <c r="PH240" s="44"/>
      <c r="PI240" s="44"/>
      <c r="PJ240" s="44"/>
      <c r="PK240" s="44"/>
      <c r="PL240" s="44"/>
      <c r="PM240" s="44"/>
      <c r="PN240" s="44"/>
      <c r="PO240" s="44"/>
      <c r="PP240" s="44"/>
      <c r="PQ240" s="44"/>
      <c r="PR240" s="44"/>
      <c r="PS240" s="44"/>
      <c r="PT240" s="44"/>
      <c r="PU240" s="44"/>
      <c r="PV240" s="44"/>
      <c r="PW240" s="44"/>
      <c r="PX240" s="44"/>
      <c r="PY240" s="44"/>
      <c r="PZ240" s="44"/>
      <c r="QA240" s="44"/>
      <c r="QB240" s="44"/>
      <c r="QC240" s="44"/>
      <c r="QD240" s="44"/>
      <c r="QE240" s="44"/>
      <c r="QF240" s="44"/>
      <c r="QG240" s="44"/>
      <c r="QH240" s="44"/>
      <c r="QI240" s="44"/>
      <c r="QJ240" s="44"/>
      <c r="QK240" s="44"/>
      <c r="QL240" s="44"/>
      <c r="QM240" s="44"/>
      <c r="QN240" s="44"/>
      <c r="QO240" s="44"/>
      <c r="QP240" s="44"/>
      <c r="QQ240" s="44"/>
      <c r="QR240" s="44"/>
      <c r="QS240" s="44"/>
      <c r="QT240" s="44"/>
      <c r="QU240" s="44"/>
      <c r="QV240" s="44"/>
      <c r="QW240" s="44"/>
      <c r="QX240" s="44"/>
      <c r="QY240" s="44"/>
      <c r="QZ240" s="44"/>
      <c r="RA240" s="44"/>
      <c r="RB240" s="44"/>
      <c r="RC240" s="44"/>
      <c r="RD240" s="44"/>
      <c r="RE240" s="44"/>
      <c r="RF240" s="44"/>
      <c r="RG240" s="44"/>
      <c r="RH240" s="44"/>
      <c r="RI240" s="44"/>
      <c r="RJ240" s="44"/>
      <c r="RK240" s="44"/>
      <c r="RL240" s="44"/>
      <c r="RM240" s="44"/>
      <c r="RN240" s="44"/>
      <c r="RO240" s="44"/>
      <c r="RP240" s="44"/>
      <c r="RQ240" s="44"/>
      <c r="RR240" s="44"/>
      <c r="RS240" s="44"/>
      <c r="RT240" s="44"/>
      <c r="RU240" s="44"/>
      <c r="RV240" s="44"/>
      <c r="RW240" s="44"/>
      <c r="RX240" s="44"/>
      <c r="RY240" s="44"/>
      <c r="RZ240" s="44"/>
      <c r="SA240" s="44"/>
      <c r="SB240" s="44"/>
      <c r="SC240" s="44"/>
      <c r="SD240" s="44"/>
      <c r="SE240" s="44"/>
      <c r="SF240" s="44"/>
      <c r="SG240" s="44"/>
      <c r="SH240" s="44"/>
      <c r="SI240" s="44"/>
      <c r="SJ240" s="44"/>
      <c r="SK240" s="44"/>
      <c r="SL240" s="44"/>
      <c r="SM240" s="44"/>
      <c r="SN240" s="44"/>
      <c r="SO240" s="44"/>
      <c r="SP240" s="44"/>
      <c r="SQ240" s="44"/>
      <c r="SR240" s="44"/>
      <c r="SS240" s="44"/>
      <c r="ST240" s="44"/>
      <c r="SU240" s="44"/>
      <c r="SV240" s="44"/>
      <c r="SW240" s="44"/>
      <c r="SX240" s="44"/>
      <c r="SY240" s="44"/>
      <c r="SZ240" s="44"/>
      <c r="TA240" s="44"/>
      <c r="TB240" s="44"/>
      <c r="TC240" s="44"/>
      <c r="TD240" s="44"/>
      <c r="TE240" s="44"/>
      <c r="TF240" s="44"/>
      <c r="TG240" s="44"/>
      <c r="TH240" s="44"/>
      <c r="TI240" s="44"/>
      <c r="TJ240" s="44"/>
      <c r="TK240" s="44"/>
      <c r="TL240" s="44"/>
      <c r="TM240" s="44"/>
      <c r="TN240" s="44"/>
      <c r="TO240" s="44"/>
      <c r="TP240" s="44"/>
      <c r="TQ240" s="44"/>
      <c r="TR240" s="44"/>
      <c r="TS240" s="44"/>
      <c r="TT240" s="44"/>
      <c r="TU240" s="44"/>
      <c r="TV240" s="44"/>
      <c r="TW240" s="44"/>
      <c r="TX240" s="44"/>
      <c r="TY240" s="44"/>
      <c r="TZ240" s="44"/>
      <c r="UA240" s="44"/>
      <c r="UB240" s="44"/>
      <c r="UC240" s="44"/>
      <c r="UD240" s="44"/>
      <c r="UE240" s="44"/>
      <c r="UF240" s="44"/>
      <c r="UG240" s="44"/>
      <c r="UH240" s="44"/>
      <c r="UI240" s="44"/>
      <c r="UJ240" s="44"/>
      <c r="UK240" s="44"/>
      <c r="UL240" s="44"/>
      <c r="UM240" s="44"/>
      <c r="UN240" s="44"/>
      <c r="UO240" s="44"/>
      <c r="UP240" s="44"/>
      <c r="UQ240" s="44"/>
      <c r="UR240" s="44"/>
      <c r="US240" s="44"/>
      <c r="UT240" s="44"/>
      <c r="UU240" s="44"/>
      <c r="UV240" s="44"/>
      <c r="UW240" s="44"/>
      <c r="UX240" s="44"/>
      <c r="UY240" s="44"/>
      <c r="UZ240" s="44"/>
      <c r="VA240" s="44"/>
      <c r="VB240" s="44"/>
      <c r="VC240" s="44"/>
      <c r="VD240" s="44"/>
      <c r="VE240" s="44"/>
      <c r="VF240" s="44"/>
      <c r="VG240" s="44"/>
      <c r="VH240" s="44"/>
      <c r="VI240" s="44"/>
      <c r="VJ240" s="44"/>
      <c r="VK240" s="44"/>
      <c r="VL240" s="44"/>
      <c r="VM240" s="44"/>
      <c r="VN240" s="44"/>
      <c r="VO240" s="44"/>
      <c r="VP240" s="44"/>
      <c r="VQ240" s="44"/>
      <c r="VR240" s="44"/>
      <c r="VS240" s="44"/>
      <c r="VT240" s="44"/>
      <c r="VU240" s="44"/>
      <c r="VV240" s="44"/>
      <c r="VW240" s="44"/>
      <c r="VX240" s="44"/>
      <c r="VY240" s="44"/>
      <c r="VZ240" s="44"/>
      <c r="WA240" s="44"/>
      <c r="WB240" s="44"/>
      <c r="WC240" s="44"/>
      <c r="WD240" s="44"/>
      <c r="WE240" s="44"/>
      <c r="WF240" s="44"/>
      <c r="WG240" s="44"/>
      <c r="WH240" s="44"/>
      <c r="WI240" s="44"/>
      <c r="WJ240" s="44"/>
      <c r="WK240" s="44"/>
      <c r="WL240" s="44"/>
      <c r="WM240" s="44"/>
      <c r="WN240" s="44"/>
      <c r="WO240" s="44"/>
      <c r="WP240" s="44"/>
      <c r="WQ240" s="44"/>
      <c r="WR240" s="44"/>
      <c r="WS240" s="44"/>
      <c r="WT240" s="44"/>
      <c r="WU240" s="44"/>
      <c r="WV240" s="44"/>
      <c r="WW240" s="44"/>
      <c r="WX240" s="44"/>
      <c r="WY240" s="44"/>
      <c r="WZ240" s="44"/>
      <c r="XA240" s="44"/>
      <c r="XB240" s="44"/>
      <c r="XC240" s="44"/>
      <c r="XD240" s="44"/>
      <c r="XE240" s="44"/>
      <c r="XF240" s="44"/>
      <c r="XG240" s="44"/>
      <c r="XH240" s="44"/>
      <c r="XI240" s="44"/>
      <c r="XJ240" s="44"/>
      <c r="XK240" s="44"/>
      <c r="XL240" s="44"/>
      <c r="XM240" s="44"/>
      <c r="XN240" s="44"/>
      <c r="XO240" s="44"/>
      <c r="XP240" s="44"/>
      <c r="XQ240" s="44"/>
      <c r="XR240" s="44"/>
      <c r="XS240" s="44"/>
      <c r="XT240" s="44"/>
      <c r="XU240" s="44"/>
      <c r="XV240" s="44"/>
      <c r="XW240" s="44"/>
      <c r="XX240" s="44"/>
      <c r="XY240" s="44"/>
      <c r="XZ240" s="44"/>
      <c r="YA240" s="44"/>
      <c r="YB240" s="44"/>
      <c r="YC240" s="44"/>
      <c r="YD240" s="44"/>
      <c r="YE240" s="44"/>
      <c r="YF240" s="44"/>
      <c r="YG240" s="44"/>
      <c r="YH240" s="44"/>
      <c r="YI240" s="44"/>
      <c r="YJ240" s="44"/>
      <c r="YK240" s="44"/>
      <c r="YL240" s="44"/>
      <c r="YM240" s="44"/>
      <c r="YN240" s="44"/>
      <c r="YO240" s="44"/>
      <c r="YP240" s="44"/>
      <c r="YQ240" s="44"/>
      <c r="YR240" s="44"/>
      <c r="YS240" s="44"/>
      <c r="YT240" s="44"/>
      <c r="YU240" s="44"/>
      <c r="YV240" s="44"/>
      <c r="YW240" s="44"/>
      <c r="YX240" s="44"/>
      <c r="YY240" s="44"/>
      <c r="YZ240" s="44"/>
      <c r="ZA240" s="44"/>
      <c r="ZB240" s="44"/>
      <c r="ZC240" s="44"/>
      <c r="ZD240" s="44"/>
      <c r="ZE240" s="44"/>
      <c r="ZF240" s="44"/>
      <c r="ZG240" s="44"/>
      <c r="ZH240" s="44"/>
      <c r="ZI240" s="44"/>
      <c r="ZJ240" s="44"/>
      <c r="ZK240" s="44"/>
      <c r="ZL240" s="44"/>
      <c r="ZM240" s="44"/>
      <c r="ZN240" s="44"/>
      <c r="ZO240" s="44"/>
      <c r="ZP240" s="44"/>
      <c r="ZQ240" s="44"/>
      <c r="ZR240" s="44"/>
      <c r="ZS240" s="44"/>
      <c r="ZT240" s="44"/>
      <c r="ZU240" s="44"/>
      <c r="ZV240" s="44"/>
      <c r="ZW240" s="44"/>
      <c r="ZX240" s="44"/>
      <c r="ZY240" s="44"/>
      <c r="ZZ240" s="44"/>
      <c r="AAA240" s="44"/>
      <c r="AAB240" s="44"/>
      <c r="AAC240" s="44"/>
      <c r="AAD240" s="44"/>
      <c r="AAE240" s="44"/>
      <c r="AAF240" s="44"/>
      <c r="AAG240" s="44"/>
      <c r="AAH240" s="44"/>
      <c r="AAI240" s="44"/>
      <c r="AAJ240" s="44"/>
      <c r="AAK240" s="44"/>
      <c r="AAL240" s="44"/>
      <c r="AAM240" s="44"/>
      <c r="AAN240" s="44"/>
      <c r="AAO240" s="44"/>
      <c r="AAP240" s="44"/>
      <c r="AAQ240" s="44"/>
      <c r="AAR240" s="44"/>
      <c r="AAS240" s="44"/>
      <c r="AAT240" s="44"/>
      <c r="AAU240" s="44"/>
      <c r="AAV240" s="44"/>
      <c r="AAW240" s="44"/>
      <c r="AAX240" s="44"/>
      <c r="AAY240" s="44"/>
      <c r="AAZ240" s="44"/>
      <c r="ABA240" s="44"/>
      <c r="ABB240" s="44"/>
      <c r="ABC240" s="44"/>
      <c r="ABD240" s="44"/>
      <c r="ABE240" s="44"/>
      <c r="ABF240" s="44"/>
      <c r="ABG240" s="44"/>
      <c r="ABH240" s="44"/>
      <c r="ABI240" s="44"/>
      <c r="ABJ240" s="44"/>
      <c r="ABK240" s="44"/>
      <c r="ABL240" s="44"/>
      <c r="ABM240" s="44"/>
      <c r="ABN240" s="44"/>
      <c r="ABO240" s="44"/>
      <c r="ABP240" s="44"/>
      <c r="ABQ240" s="44"/>
      <c r="ABR240" s="44"/>
      <c r="ABS240" s="44"/>
      <c r="ABT240" s="44"/>
      <c r="ABU240" s="44"/>
      <c r="ABV240" s="44"/>
      <c r="ABW240" s="44"/>
      <c r="ABX240" s="44"/>
      <c r="ABY240" s="44"/>
      <c r="ABZ240" s="44"/>
      <c r="ACA240" s="44"/>
      <c r="ACB240" s="44"/>
      <c r="ACC240" s="44"/>
      <c r="ACD240" s="44"/>
      <c r="ACE240" s="44"/>
      <c r="ACF240" s="44"/>
      <c r="ACG240" s="44"/>
      <c r="ACH240" s="44"/>
      <c r="ACI240" s="44"/>
      <c r="ACJ240" s="44"/>
      <c r="ACK240" s="44"/>
      <c r="ACL240" s="44"/>
      <c r="ACM240" s="44"/>
      <c r="ACN240" s="44"/>
      <c r="ACO240" s="44"/>
      <c r="ACP240" s="44"/>
      <c r="ACQ240" s="44"/>
      <c r="ACR240" s="44"/>
      <c r="ACS240" s="44"/>
      <c r="ACT240" s="44"/>
      <c r="ACU240" s="44"/>
      <c r="ACV240" s="44"/>
      <c r="ACW240" s="44"/>
      <c r="ACX240" s="44"/>
      <c r="ACY240" s="44"/>
      <c r="ACZ240" s="44"/>
      <c r="ADA240" s="44"/>
      <c r="ADB240" s="44"/>
      <c r="ADC240" s="44"/>
      <c r="ADD240" s="44"/>
      <c r="ADE240" s="44"/>
      <c r="ADF240" s="44"/>
      <c r="ADG240" s="44"/>
      <c r="ADH240" s="44"/>
      <c r="ADI240" s="44"/>
      <c r="ADJ240" s="44"/>
      <c r="ADK240" s="44"/>
      <c r="ADL240" s="44"/>
      <c r="ADM240" s="44"/>
      <c r="ADN240" s="44"/>
      <c r="ADO240" s="44"/>
      <c r="ADP240" s="44"/>
      <c r="ADQ240" s="44"/>
      <c r="ADR240" s="44"/>
      <c r="ADS240" s="44"/>
      <c r="ADT240" s="44"/>
      <c r="ADU240" s="44"/>
      <c r="ADV240" s="44"/>
      <c r="ADW240" s="44"/>
      <c r="ADX240" s="44"/>
      <c r="ADY240" s="44"/>
      <c r="ADZ240" s="44"/>
      <c r="AEA240" s="44"/>
      <c r="AEB240" s="44"/>
      <c r="AEC240" s="44"/>
      <c r="AED240" s="44"/>
      <c r="AEE240" s="44"/>
      <c r="AEF240" s="44"/>
      <c r="AEG240" s="44"/>
      <c r="AEH240" s="44"/>
      <c r="AEI240" s="44"/>
      <c r="AEJ240" s="44"/>
      <c r="AEK240" s="44"/>
      <c r="AEL240" s="44"/>
      <c r="AEM240" s="44"/>
      <c r="AEN240" s="44"/>
      <c r="AEO240" s="44"/>
      <c r="AEP240" s="44"/>
      <c r="AEQ240" s="44"/>
      <c r="AER240" s="44"/>
      <c r="AES240" s="44"/>
      <c r="AET240" s="44"/>
      <c r="AEU240" s="44"/>
      <c r="AEV240" s="44"/>
      <c r="AEW240" s="44"/>
      <c r="AEX240" s="44"/>
      <c r="AEY240" s="44"/>
      <c r="AEZ240" s="44"/>
      <c r="AFA240" s="44"/>
      <c r="AFB240" s="44"/>
      <c r="AFC240" s="44"/>
      <c r="AFD240" s="44"/>
      <c r="AFE240" s="44"/>
      <c r="AFF240" s="44"/>
      <c r="AFG240" s="44"/>
      <c r="AFH240" s="44"/>
      <c r="AFI240" s="44"/>
      <c r="AFJ240" s="44"/>
      <c r="AFK240" s="44"/>
      <c r="AFL240" s="44"/>
      <c r="AFM240" s="44"/>
      <c r="AFN240" s="44"/>
      <c r="AFO240" s="44"/>
      <c r="AFP240" s="44"/>
      <c r="AFQ240" s="44"/>
      <c r="AFR240" s="44"/>
      <c r="AFS240" s="44"/>
      <c r="AFT240" s="44"/>
      <c r="AFU240" s="44"/>
      <c r="AFV240" s="44"/>
      <c r="AFW240" s="44"/>
      <c r="AFX240" s="44"/>
      <c r="AFY240" s="44"/>
      <c r="AFZ240" s="44"/>
      <c r="AGA240" s="44"/>
      <c r="AGB240" s="44"/>
      <c r="AGC240" s="44"/>
      <c r="AGD240" s="44"/>
      <c r="AGE240" s="44"/>
      <c r="AGF240" s="44"/>
      <c r="AGG240" s="44"/>
      <c r="AGH240" s="44"/>
      <c r="AGI240" s="44"/>
      <c r="AGJ240" s="44"/>
      <c r="AGK240" s="44"/>
      <c r="AGL240" s="44"/>
      <c r="AGM240" s="44"/>
      <c r="AGN240" s="44"/>
      <c r="AGO240" s="44"/>
      <c r="AGP240" s="44"/>
      <c r="AGQ240" s="44"/>
      <c r="AGR240" s="44"/>
      <c r="AGS240" s="44"/>
      <c r="AGT240" s="44"/>
      <c r="AGU240" s="44"/>
      <c r="AGV240" s="44"/>
      <c r="AGW240" s="44"/>
      <c r="AGX240" s="44"/>
      <c r="AGY240" s="44"/>
      <c r="AGZ240" s="44"/>
      <c r="AHA240" s="44"/>
      <c r="AHB240" s="44"/>
      <c r="AHC240" s="44"/>
      <c r="AHD240" s="44"/>
      <c r="AHE240" s="44"/>
      <c r="AHF240" s="44"/>
      <c r="AHG240" s="44"/>
      <c r="AHH240" s="44"/>
      <c r="AHI240" s="44"/>
      <c r="AHJ240" s="44"/>
      <c r="AHK240" s="44"/>
      <c r="AHL240" s="44"/>
      <c r="AHM240" s="44"/>
      <c r="AHN240" s="44"/>
      <c r="AHO240" s="44"/>
      <c r="AHP240" s="44"/>
      <c r="AHQ240" s="44"/>
      <c r="AHR240" s="44"/>
      <c r="AHS240" s="44"/>
      <c r="AHT240" s="44"/>
      <c r="AHU240" s="44"/>
      <c r="AHV240" s="44"/>
      <c r="AHW240" s="44"/>
      <c r="AHX240" s="44"/>
      <c r="AHY240" s="44"/>
      <c r="AHZ240" s="44"/>
      <c r="AIA240" s="44"/>
      <c r="AIB240" s="44"/>
      <c r="AIC240" s="44"/>
      <c r="AID240" s="44"/>
      <c r="AIE240" s="44"/>
      <c r="AIF240" s="44"/>
      <c r="AIG240" s="44"/>
      <c r="AIH240" s="44"/>
      <c r="AII240" s="44"/>
      <c r="AIJ240" s="44"/>
      <c r="AIK240" s="44"/>
      <c r="AIL240" s="44"/>
      <c r="AIM240" s="44"/>
      <c r="AIN240" s="44"/>
      <c r="AIO240" s="44"/>
      <c r="AIP240" s="44"/>
      <c r="AIQ240" s="44"/>
      <c r="AIR240" s="44"/>
      <c r="AIS240" s="44"/>
      <c r="AIT240" s="44"/>
      <c r="AIU240" s="44"/>
      <c r="AIV240" s="44"/>
      <c r="AIW240" s="44"/>
      <c r="AIX240" s="44"/>
      <c r="AIY240" s="44"/>
      <c r="AIZ240" s="44"/>
      <c r="AJA240" s="44"/>
      <c r="AJB240" s="44"/>
      <c r="AJC240" s="44"/>
      <c r="AJD240" s="44"/>
      <c r="AJE240" s="44"/>
      <c r="AJF240" s="44"/>
      <c r="AJG240" s="44"/>
      <c r="AJH240" s="44"/>
      <c r="AJI240" s="44"/>
      <c r="AJJ240" s="44"/>
      <c r="AJK240" s="44"/>
      <c r="AJL240" s="44"/>
      <c r="AJM240" s="44"/>
      <c r="AJN240" s="44"/>
      <c r="AJO240" s="44"/>
      <c r="AJP240" s="44"/>
      <c r="AJQ240" s="44"/>
      <c r="AJR240" s="44"/>
      <c r="AJS240" s="44"/>
      <c r="AJT240" s="44"/>
      <c r="AJU240" s="44"/>
      <c r="AJV240" s="44"/>
      <c r="AJW240" s="44"/>
      <c r="AJX240" s="44"/>
      <c r="AJY240" s="44"/>
      <c r="AJZ240" s="44"/>
      <c r="AKA240" s="44"/>
      <c r="AKB240" s="44"/>
      <c r="AKC240" s="44"/>
      <c r="AKD240" s="44"/>
      <c r="AKE240" s="44"/>
      <c r="AKF240" s="44"/>
      <c r="AKG240" s="44"/>
      <c r="AKH240" s="44"/>
      <c r="AKI240" s="44"/>
      <c r="AKJ240" s="44"/>
      <c r="AKK240" s="44"/>
      <c r="AKL240" s="44"/>
      <c r="AKM240" s="44"/>
      <c r="AKN240" s="44"/>
      <c r="AKO240" s="44"/>
      <c r="AKP240" s="44"/>
      <c r="AKQ240" s="44"/>
      <c r="AKR240" s="44"/>
      <c r="AKS240" s="44"/>
      <c r="AKT240" s="44"/>
      <c r="AKU240" s="44"/>
      <c r="AKV240" s="44"/>
      <c r="AKW240" s="44"/>
      <c r="AKX240" s="44"/>
      <c r="AKY240" s="44"/>
      <c r="AKZ240" s="44"/>
      <c r="ALA240" s="44"/>
      <c r="ALB240" s="44"/>
      <c r="ALC240" s="44"/>
      <c r="ALD240" s="44"/>
      <c r="ALE240" s="44"/>
      <c r="ALF240" s="44"/>
      <c r="ALG240" s="44"/>
      <c r="ALH240" s="44"/>
      <c r="ALI240" s="44"/>
      <c r="ALJ240" s="44"/>
      <c r="ALK240" s="44"/>
      <c r="ALL240" s="44"/>
      <c r="ALM240" s="44"/>
      <c r="ALN240" s="44"/>
      <c r="ALO240" s="44"/>
      <c r="ALP240" s="44"/>
      <c r="ALQ240" s="44"/>
      <c r="ALR240" s="44"/>
      <c r="ALS240" s="44"/>
      <c r="ALT240" s="44"/>
      <c r="ALU240" s="44"/>
      <c r="ALV240" s="44"/>
      <c r="ALW240" s="44"/>
      <c r="ALX240" s="44"/>
      <c r="ALY240" s="44"/>
      <c r="ALZ240" s="44"/>
      <c r="AMA240" s="44"/>
      <c r="AMB240" s="44"/>
      <c r="AMC240" s="44"/>
      <c r="AMD240" s="44"/>
      <c r="AME240" s="44"/>
      <c r="AMF240" s="44"/>
      <c r="AMG240" s="44"/>
      <c r="AMH240" s="44"/>
      <c r="AMI240" s="44"/>
      <c r="AMJ240" s="44"/>
      <c r="AMK240" s="44"/>
      <c r="AML240" s="44"/>
      <c r="AMM240" s="44"/>
      <c r="AMN240" s="44"/>
      <c r="AMO240" s="44"/>
      <c r="AMP240" s="44"/>
      <c r="AMQ240" s="44"/>
      <c r="AMR240" s="44"/>
      <c r="AMS240" s="44"/>
      <c r="AMT240" s="44"/>
      <c r="AMU240" s="44"/>
      <c r="AMV240" s="44"/>
      <c r="AMW240" s="44"/>
      <c r="AMX240" s="44"/>
      <c r="AMY240" s="44"/>
      <c r="AMZ240" s="44"/>
      <c r="ANA240" s="44"/>
      <c r="ANB240" s="44"/>
      <c r="ANC240" s="44"/>
      <c r="AND240" s="44"/>
      <c r="ANE240" s="44"/>
      <c r="ANF240" s="44"/>
      <c r="ANG240" s="44"/>
      <c r="ANH240" s="44"/>
      <c r="ANI240" s="44"/>
      <c r="ANJ240" s="44"/>
      <c r="ANK240" s="44"/>
      <c r="ANL240" s="44"/>
      <c r="ANM240" s="44"/>
      <c r="ANN240" s="44"/>
      <c r="ANO240" s="44"/>
      <c r="ANP240" s="44"/>
      <c r="ANQ240" s="44"/>
      <c r="ANR240" s="44"/>
      <c r="ANS240" s="44"/>
      <c r="ANT240" s="44"/>
      <c r="ANU240" s="44"/>
      <c r="ANV240" s="44"/>
      <c r="ANW240" s="44"/>
      <c r="ANX240" s="44"/>
      <c r="ANY240" s="44"/>
      <c r="ANZ240" s="44"/>
      <c r="AOA240" s="44"/>
      <c r="AOB240" s="44"/>
      <c r="AOC240" s="44"/>
      <c r="AOD240" s="44"/>
      <c r="AOE240" s="44"/>
      <c r="AOF240" s="44"/>
      <c r="AOG240" s="44"/>
      <c r="AOH240" s="44"/>
      <c r="AOI240" s="44"/>
      <c r="AOJ240" s="44"/>
      <c r="AOK240" s="44"/>
      <c r="AOL240" s="44"/>
      <c r="AOM240" s="44"/>
      <c r="AON240" s="44"/>
      <c r="AOO240" s="44"/>
      <c r="AOP240" s="44"/>
      <c r="AOQ240" s="44"/>
      <c r="AOR240" s="44"/>
      <c r="AOS240" s="44"/>
      <c r="AOT240" s="44"/>
      <c r="AOU240" s="44"/>
      <c r="AOV240" s="44"/>
      <c r="AOW240" s="44"/>
      <c r="AOX240" s="44"/>
      <c r="AOY240" s="44"/>
      <c r="AOZ240" s="44"/>
      <c r="APA240" s="44"/>
      <c r="APB240" s="44"/>
      <c r="APC240" s="44"/>
      <c r="APD240" s="44"/>
      <c r="APE240" s="44"/>
      <c r="APF240" s="44"/>
      <c r="APG240" s="44"/>
      <c r="APH240" s="44"/>
      <c r="API240" s="44"/>
      <c r="APJ240" s="44"/>
      <c r="APK240" s="44"/>
      <c r="APL240" s="44"/>
      <c r="APM240" s="44"/>
      <c r="APN240" s="44"/>
      <c r="APO240" s="44"/>
      <c r="APP240" s="44"/>
      <c r="APQ240" s="44"/>
      <c r="APR240" s="44"/>
      <c r="APS240" s="44"/>
      <c r="APT240" s="44"/>
      <c r="APU240" s="44"/>
      <c r="APV240" s="44"/>
      <c r="APW240" s="44"/>
      <c r="APX240" s="44"/>
      <c r="APY240" s="44"/>
      <c r="APZ240" s="44"/>
      <c r="AQA240" s="44"/>
      <c r="AQB240" s="44"/>
      <c r="AQC240" s="44"/>
      <c r="AQD240" s="44"/>
      <c r="AQE240" s="44"/>
      <c r="AQF240" s="44"/>
      <c r="AQG240" s="44"/>
      <c r="AQH240" s="44"/>
      <c r="AQI240" s="44"/>
      <c r="AQJ240" s="44"/>
      <c r="AQK240" s="44"/>
      <c r="AQL240" s="44"/>
      <c r="AQM240" s="44"/>
      <c r="AQN240" s="44"/>
      <c r="AQO240" s="44"/>
      <c r="AQP240" s="44"/>
      <c r="AQQ240" s="44"/>
      <c r="AQR240" s="44"/>
      <c r="AQS240" s="44"/>
      <c r="AQT240" s="44"/>
      <c r="AQU240" s="44"/>
      <c r="AQV240" s="44"/>
      <c r="AQW240" s="44"/>
      <c r="AQX240" s="44"/>
      <c r="AQY240" s="44"/>
      <c r="AQZ240" s="44"/>
      <c r="ARA240" s="44"/>
      <c r="ARB240" s="44"/>
      <c r="ARC240" s="44"/>
      <c r="ARD240" s="44"/>
      <c r="ARE240" s="44"/>
      <c r="ARF240" s="44"/>
      <c r="ARG240" s="44"/>
      <c r="ARH240" s="44"/>
      <c r="ARI240" s="44"/>
      <c r="ARJ240" s="44"/>
      <c r="ARK240" s="44"/>
      <c r="ARL240" s="44"/>
      <c r="ARM240" s="44"/>
      <c r="ARN240" s="44"/>
      <c r="ARO240" s="44"/>
      <c r="ARP240" s="44"/>
      <c r="ARQ240" s="44"/>
      <c r="ARR240" s="44"/>
      <c r="ARS240" s="44"/>
      <c r="ART240" s="44"/>
      <c r="ARU240" s="44"/>
      <c r="ARV240" s="44"/>
      <c r="ARW240" s="44"/>
      <c r="ARX240" s="44"/>
      <c r="ARY240" s="44"/>
      <c r="ARZ240" s="44"/>
      <c r="ASA240" s="44"/>
      <c r="ASB240" s="44"/>
      <c r="ASC240" s="44"/>
      <c r="ASD240" s="44"/>
      <c r="ASE240" s="44"/>
      <c r="ASF240" s="44"/>
      <c r="ASG240" s="44"/>
      <c r="ASH240" s="44"/>
      <c r="ASI240" s="44"/>
      <c r="ASJ240" s="44"/>
      <c r="ASK240" s="44"/>
      <c r="ASL240" s="44"/>
      <c r="ASM240" s="44"/>
      <c r="ASN240" s="44"/>
      <c r="ASO240" s="44"/>
      <c r="ASP240" s="44"/>
      <c r="ASQ240" s="44"/>
      <c r="ASR240" s="44"/>
      <c r="ASS240" s="44"/>
      <c r="AST240" s="44"/>
      <c r="ASU240" s="44"/>
      <c r="ASV240" s="44"/>
      <c r="ASW240" s="44"/>
      <c r="ASX240" s="44"/>
      <c r="ASY240" s="44"/>
      <c r="ASZ240" s="44"/>
      <c r="ATA240" s="44"/>
      <c r="ATB240" s="44"/>
      <c r="ATC240" s="44"/>
      <c r="ATD240" s="44"/>
      <c r="ATE240" s="44"/>
      <c r="ATF240" s="44"/>
      <c r="ATG240" s="44"/>
      <c r="ATH240" s="44"/>
      <c r="ATI240" s="44"/>
      <c r="ATJ240" s="44"/>
      <c r="ATK240" s="44"/>
      <c r="ATL240" s="44"/>
      <c r="ATM240" s="44"/>
      <c r="ATN240" s="44"/>
      <c r="ATO240" s="44"/>
      <c r="ATP240" s="44"/>
      <c r="ATQ240" s="44"/>
      <c r="ATR240" s="44"/>
      <c r="ATS240" s="44"/>
      <c r="ATT240" s="44"/>
      <c r="ATU240" s="44"/>
      <c r="ATV240" s="44"/>
      <c r="ATW240" s="44"/>
      <c r="ATX240" s="44"/>
      <c r="ATY240" s="44"/>
      <c r="ATZ240" s="44"/>
      <c r="AUA240" s="44"/>
      <c r="AUB240" s="44"/>
      <c r="AUC240" s="44"/>
      <c r="AUD240" s="44"/>
      <c r="AUE240" s="44"/>
      <c r="AUF240" s="44"/>
      <c r="AUG240" s="44"/>
      <c r="AUH240" s="44"/>
      <c r="AUI240" s="44"/>
      <c r="AUJ240" s="44"/>
      <c r="AUK240" s="44"/>
      <c r="AUL240" s="44"/>
      <c r="AUM240" s="44"/>
      <c r="AUN240" s="44"/>
      <c r="AUO240" s="44"/>
      <c r="AUP240" s="44"/>
      <c r="AUQ240" s="44"/>
      <c r="AUR240" s="44"/>
      <c r="AUS240" s="44"/>
      <c r="AUT240" s="44"/>
      <c r="AUU240" s="44"/>
      <c r="AUV240" s="44"/>
      <c r="AUW240" s="44"/>
      <c r="AUX240" s="44"/>
      <c r="AUY240" s="44"/>
      <c r="AUZ240" s="44"/>
      <c r="AVA240" s="44"/>
      <c r="AVB240" s="44"/>
      <c r="AVC240" s="44"/>
      <c r="AVD240" s="44"/>
      <c r="AVE240" s="44"/>
      <c r="AVF240" s="44"/>
      <c r="AVG240" s="44"/>
      <c r="AVH240" s="44"/>
      <c r="AVI240" s="44"/>
      <c r="AVJ240" s="44"/>
      <c r="AVK240" s="44"/>
      <c r="AVL240" s="44"/>
      <c r="AVM240" s="44"/>
      <c r="AVN240" s="44"/>
      <c r="AVO240" s="44"/>
      <c r="AVP240" s="44"/>
      <c r="AVQ240" s="44"/>
      <c r="AVR240" s="44"/>
      <c r="AVS240" s="44"/>
      <c r="AVT240" s="44"/>
      <c r="AVU240" s="44"/>
      <c r="AVV240" s="44"/>
      <c r="AVW240" s="44"/>
      <c r="AVX240" s="44"/>
      <c r="AVY240" s="44"/>
      <c r="AVZ240" s="44"/>
      <c r="AWA240" s="44"/>
      <c r="AWB240" s="44"/>
      <c r="AWC240" s="44"/>
      <c r="AWD240" s="44"/>
      <c r="AWE240" s="44"/>
      <c r="AWF240" s="44"/>
      <c r="AWG240" s="44"/>
      <c r="AWH240" s="44"/>
      <c r="AWI240" s="44"/>
      <c r="AWJ240" s="44"/>
      <c r="AWK240" s="44"/>
      <c r="AWL240" s="44"/>
      <c r="AWM240" s="44"/>
      <c r="AWN240" s="44"/>
      <c r="AWO240" s="44"/>
      <c r="AWP240" s="44"/>
      <c r="AWQ240" s="44"/>
      <c r="AWR240" s="44"/>
      <c r="AWS240" s="44"/>
      <c r="AWT240" s="44"/>
      <c r="AWU240" s="44"/>
      <c r="AWV240" s="44"/>
      <c r="AWW240" s="44"/>
      <c r="AWX240" s="44"/>
      <c r="AWY240" s="44"/>
      <c r="AWZ240" s="44"/>
      <c r="AXA240" s="44"/>
      <c r="AXB240" s="44"/>
      <c r="AXC240" s="44"/>
      <c r="AXD240" s="44"/>
      <c r="AXE240" s="44"/>
      <c r="AXF240" s="44"/>
      <c r="AXG240" s="44"/>
      <c r="AXH240" s="44"/>
      <c r="AXI240" s="44"/>
      <c r="AXJ240" s="44"/>
      <c r="AXK240" s="44"/>
      <c r="AXL240" s="44"/>
      <c r="AXM240" s="44"/>
      <c r="AXN240" s="44"/>
      <c r="AXO240" s="44"/>
      <c r="AXP240" s="44"/>
      <c r="AXQ240" s="44"/>
      <c r="AXR240" s="44"/>
      <c r="AXS240" s="44"/>
      <c r="AXT240" s="44"/>
      <c r="AXU240" s="44"/>
      <c r="AXV240" s="44"/>
      <c r="AXW240" s="44"/>
      <c r="AXX240" s="44"/>
      <c r="AXY240" s="44"/>
      <c r="AXZ240" s="44"/>
      <c r="AYA240" s="44"/>
      <c r="AYB240" s="44"/>
      <c r="AYC240" s="44"/>
      <c r="AYD240" s="44"/>
      <c r="AYE240" s="44"/>
      <c r="AYF240" s="44"/>
      <c r="AYG240" s="44"/>
      <c r="AYH240" s="44"/>
      <c r="AYI240" s="44"/>
      <c r="AYJ240" s="44"/>
      <c r="AYK240" s="44"/>
      <c r="AYL240" s="44"/>
      <c r="AYM240" s="44"/>
      <c r="AYN240" s="44"/>
      <c r="AYO240" s="44"/>
      <c r="AYP240" s="44"/>
      <c r="AYQ240" s="44"/>
      <c r="AYR240" s="44"/>
      <c r="AYS240" s="44"/>
      <c r="AYT240" s="44"/>
      <c r="AYU240" s="44"/>
      <c r="AYV240" s="44"/>
      <c r="AYW240" s="44"/>
      <c r="AYX240" s="44"/>
      <c r="AYY240" s="44"/>
      <c r="AYZ240" s="44"/>
      <c r="AZA240" s="44"/>
      <c r="AZB240" s="44"/>
      <c r="AZC240" s="44"/>
      <c r="AZD240" s="44"/>
      <c r="AZE240" s="44"/>
      <c r="AZF240" s="44"/>
      <c r="AZG240" s="44"/>
      <c r="AZH240" s="44"/>
      <c r="AZI240" s="44"/>
      <c r="AZJ240" s="44"/>
      <c r="AZK240" s="44"/>
      <c r="AZL240" s="44"/>
      <c r="AZM240" s="44"/>
      <c r="AZN240" s="44"/>
      <c r="AZO240" s="44"/>
      <c r="AZP240" s="44"/>
      <c r="AZQ240" s="44"/>
      <c r="AZR240" s="44"/>
      <c r="AZS240" s="44"/>
      <c r="AZT240" s="44"/>
      <c r="AZU240" s="44"/>
      <c r="AZV240" s="44"/>
      <c r="AZW240" s="44"/>
      <c r="AZX240" s="44"/>
      <c r="AZY240" s="44"/>
      <c r="AZZ240" s="44"/>
      <c r="BAA240" s="44"/>
      <c r="BAB240" s="44"/>
      <c r="BAC240" s="44"/>
      <c r="BAD240" s="44"/>
      <c r="BAE240" s="44"/>
      <c r="BAF240" s="44"/>
      <c r="BAG240" s="44"/>
      <c r="BAH240" s="44"/>
      <c r="BAI240" s="44"/>
      <c r="BAJ240" s="44"/>
      <c r="BAK240" s="44"/>
      <c r="BAL240" s="44"/>
      <c r="BAM240" s="44"/>
      <c r="BAN240" s="44"/>
      <c r="BAO240" s="44"/>
      <c r="BAP240" s="44"/>
      <c r="BAQ240" s="44"/>
      <c r="BAR240" s="44"/>
      <c r="BAS240" s="44"/>
      <c r="BAT240" s="44"/>
      <c r="BAU240" s="44"/>
      <c r="BAV240" s="44"/>
      <c r="BAW240" s="44"/>
      <c r="BAX240" s="44"/>
      <c r="BAY240" s="44"/>
      <c r="BAZ240" s="44"/>
      <c r="BBA240" s="44"/>
      <c r="BBB240" s="44"/>
      <c r="BBC240" s="44"/>
      <c r="BBD240" s="44"/>
      <c r="BBE240" s="44"/>
      <c r="BBF240" s="44"/>
      <c r="BBG240" s="44"/>
      <c r="BBH240" s="44"/>
      <c r="BBI240" s="44"/>
      <c r="BBJ240" s="44"/>
      <c r="BBK240" s="44"/>
      <c r="BBL240" s="44"/>
      <c r="BBM240" s="44"/>
      <c r="BBN240" s="44"/>
      <c r="BBO240" s="44"/>
      <c r="BBP240" s="44"/>
      <c r="BBQ240" s="44"/>
      <c r="BBR240" s="44"/>
      <c r="BBS240" s="44"/>
      <c r="BBT240" s="44"/>
      <c r="BBU240" s="44"/>
      <c r="BBV240" s="44"/>
      <c r="BBW240" s="44"/>
      <c r="BBX240" s="44"/>
      <c r="BBY240" s="44"/>
      <c r="BBZ240" s="44"/>
      <c r="BCA240" s="44"/>
      <c r="BCB240" s="44"/>
      <c r="BCC240" s="44"/>
      <c r="BCD240" s="44"/>
      <c r="BCE240" s="44"/>
      <c r="BCF240" s="44"/>
      <c r="BCG240" s="44"/>
      <c r="BCH240" s="44"/>
      <c r="BCI240" s="44"/>
      <c r="BCJ240" s="44"/>
      <c r="BCK240" s="44"/>
      <c r="BCL240" s="44"/>
      <c r="BCM240" s="44"/>
      <c r="BCN240" s="44"/>
      <c r="BCO240" s="44"/>
      <c r="BCP240" s="44"/>
      <c r="BCQ240" s="44"/>
      <c r="BCR240" s="44"/>
      <c r="BCS240" s="44"/>
      <c r="BCT240" s="44"/>
      <c r="BCU240" s="44"/>
      <c r="BCV240" s="44"/>
      <c r="BCW240" s="44"/>
      <c r="BCX240" s="44"/>
      <c r="BCY240" s="44"/>
      <c r="BCZ240" s="44"/>
      <c r="BDA240" s="44"/>
      <c r="BDB240" s="44"/>
      <c r="BDC240" s="44"/>
      <c r="BDD240" s="44"/>
      <c r="BDE240" s="44"/>
      <c r="BDF240" s="44"/>
      <c r="BDG240" s="44"/>
      <c r="BDH240" s="44"/>
      <c r="BDI240" s="44"/>
      <c r="BDJ240" s="44"/>
      <c r="BDK240" s="44"/>
      <c r="BDL240" s="44"/>
      <c r="BDM240" s="44"/>
      <c r="BDN240" s="44"/>
      <c r="BDO240" s="44"/>
      <c r="BDP240" s="44"/>
      <c r="BDQ240" s="44"/>
      <c r="BDR240" s="44"/>
      <c r="BDS240" s="44"/>
      <c r="BDT240" s="44"/>
      <c r="BDU240" s="44"/>
      <c r="BDV240" s="44"/>
      <c r="BDW240" s="44"/>
      <c r="BDX240" s="44"/>
      <c r="BDY240" s="44"/>
      <c r="BDZ240" s="44"/>
      <c r="BEA240" s="44"/>
      <c r="BEB240" s="44"/>
      <c r="BEC240" s="44"/>
      <c r="BED240" s="44"/>
      <c r="BEE240" s="44"/>
      <c r="BEF240" s="44"/>
      <c r="BEG240" s="44"/>
      <c r="BEH240" s="44"/>
      <c r="BEI240" s="44"/>
      <c r="BEJ240" s="44"/>
      <c r="BEK240" s="44"/>
      <c r="BEL240" s="44"/>
      <c r="BEM240" s="44"/>
      <c r="BEN240" s="44"/>
      <c r="BEO240" s="44"/>
      <c r="BEP240" s="44"/>
      <c r="BEQ240" s="44"/>
      <c r="BER240" s="44"/>
      <c r="BES240" s="44"/>
      <c r="BET240" s="44"/>
      <c r="BEU240" s="44"/>
      <c r="BEV240" s="44"/>
      <c r="BEW240" s="44"/>
      <c r="BEX240" s="44"/>
      <c r="BEY240" s="44"/>
      <c r="BEZ240" s="44"/>
      <c r="BFA240" s="44"/>
      <c r="BFB240" s="44"/>
      <c r="BFC240" s="44"/>
      <c r="BFD240" s="44"/>
      <c r="BFE240" s="44"/>
      <c r="BFF240" s="44"/>
      <c r="BFG240" s="44"/>
      <c r="BFH240" s="44"/>
      <c r="BFI240" s="44"/>
      <c r="BFJ240" s="44"/>
      <c r="BFK240" s="44"/>
      <c r="BFL240" s="44"/>
      <c r="BFM240" s="44"/>
      <c r="BFN240" s="44"/>
      <c r="BFO240" s="44"/>
      <c r="BFP240" s="44"/>
      <c r="BFQ240" s="44"/>
      <c r="BFR240" s="44"/>
      <c r="BFS240" s="44"/>
      <c r="BFT240" s="44"/>
      <c r="BFU240" s="44"/>
      <c r="BFV240" s="44"/>
      <c r="BFW240" s="44"/>
      <c r="BFX240" s="44"/>
      <c r="BFY240" s="44"/>
      <c r="BFZ240" s="44"/>
      <c r="BGA240" s="44"/>
      <c r="BGB240" s="44"/>
      <c r="BGC240" s="44"/>
      <c r="BGD240" s="44"/>
      <c r="BGE240" s="44"/>
      <c r="BGF240" s="44"/>
      <c r="BGG240" s="44"/>
      <c r="BGH240" s="44"/>
      <c r="BGI240" s="44"/>
      <c r="BGJ240" s="44"/>
      <c r="BGK240" s="44"/>
      <c r="BGL240" s="44"/>
      <c r="BGM240" s="44"/>
      <c r="BGN240" s="44"/>
      <c r="BGO240" s="44"/>
      <c r="BGP240" s="44"/>
      <c r="BGQ240" s="44"/>
      <c r="BGR240" s="44"/>
      <c r="BGS240" s="44"/>
      <c r="BGT240" s="44"/>
      <c r="BGU240" s="44"/>
      <c r="BGV240" s="44"/>
      <c r="BGW240" s="44"/>
      <c r="BGX240" s="44"/>
      <c r="BGY240" s="44"/>
      <c r="BGZ240" s="44"/>
      <c r="BHA240" s="44"/>
      <c r="BHB240" s="44"/>
      <c r="BHC240" s="44"/>
      <c r="BHD240" s="44"/>
      <c r="BHE240" s="44"/>
      <c r="BHF240" s="44"/>
      <c r="BHG240" s="44"/>
      <c r="BHH240" s="44"/>
      <c r="BHI240" s="44"/>
      <c r="BHJ240" s="44"/>
      <c r="BHK240" s="44"/>
      <c r="BHL240" s="44"/>
      <c r="BHM240" s="44"/>
      <c r="BHN240" s="44"/>
      <c r="BHO240" s="44"/>
      <c r="BHP240" s="44"/>
      <c r="BHQ240" s="44"/>
      <c r="BHR240" s="44"/>
      <c r="BHS240" s="44"/>
      <c r="BHT240" s="44"/>
      <c r="BHU240" s="44"/>
      <c r="BHV240" s="44"/>
      <c r="BHW240" s="44"/>
      <c r="BHX240" s="44"/>
      <c r="BHY240" s="44"/>
      <c r="BHZ240" s="44"/>
      <c r="BIA240" s="44"/>
      <c r="BIB240" s="44"/>
      <c r="BIC240" s="44"/>
      <c r="BID240" s="44"/>
      <c r="BIE240" s="44"/>
      <c r="BIF240" s="44"/>
      <c r="BIG240" s="44"/>
      <c r="BIH240" s="44"/>
      <c r="BII240" s="44"/>
      <c r="BIJ240" s="44"/>
      <c r="BIK240" s="44"/>
      <c r="BIL240" s="44"/>
      <c r="BIM240" s="44"/>
      <c r="BIN240" s="44"/>
      <c r="BIO240" s="44"/>
      <c r="BIP240" s="44"/>
      <c r="BIQ240" s="44"/>
      <c r="BIR240" s="44"/>
      <c r="BIS240" s="44"/>
      <c r="BIT240" s="44"/>
      <c r="BIU240" s="44"/>
      <c r="BIV240" s="44"/>
      <c r="BIW240" s="44"/>
      <c r="BIX240" s="44"/>
      <c r="BIY240" s="44"/>
      <c r="BIZ240" s="44"/>
      <c r="BJA240" s="44"/>
      <c r="BJB240" s="44"/>
      <c r="BJC240" s="44"/>
      <c r="BJD240" s="44"/>
      <c r="BJE240" s="44"/>
      <c r="BJF240" s="44"/>
      <c r="BJG240" s="44"/>
      <c r="BJH240" s="44"/>
      <c r="BJI240" s="44"/>
      <c r="BJJ240" s="44"/>
      <c r="BJK240" s="44"/>
      <c r="BJL240" s="44"/>
      <c r="BJM240" s="44"/>
      <c r="BJN240" s="44"/>
      <c r="BJO240" s="44"/>
      <c r="BJP240" s="44"/>
      <c r="BJQ240" s="44"/>
      <c r="BJR240" s="44"/>
      <c r="BJS240" s="44"/>
      <c r="BJT240" s="44"/>
      <c r="BJU240" s="44"/>
      <c r="BJV240" s="44"/>
      <c r="BJW240" s="44"/>
      <c r="BJX240" s="44"/>
      <c r="BJY240" s="44"/>
      <c r="BJZ240" s="44"/>
      <c r="BKA240" s="44"/>
      <c r="BKB240" s="44"/>
      <c r="BKC240" s="44"/>
      <c r="BKD240" s="44"/>
      <c r="BKE240" s="44"/>
      <c r="BKF240" s="44"/>
      <c r="BKG240" s="44"/>
      <c r="BKH240" s="44"/>
      <c r="BKI240" s="44"/>
      <c r="BKJ240" s="44"/>
      <c r="BKK240" s="44"/>
      <c r="BKL240" s="44"/>
      <c r="BKM240" s="44"/>
      <c r="BKN240" s="44"/>
      <c r="BKO240" s="44"/>
      <c r="BKP240" s="44"/>
      <c r="BKQ240" s="44"/>
      <c r="BKR240" s="44"/>
      <c r="BKS240" s="44"/>
      <c r="BKT240" s="44"/>
      <c r="BKU240" s="44"/>
      <c r="BKV240" s="44"/>
      <c r="BKW240" s="44"/>
      <c r="BKX240" s="44"/>
      <c r="BKY240" s="44"/>
      <c r="BKZ240" s="44"/>
      <c r="BLA240" s="44"/>
      <c r="BLB240" s="44"/>
      <c r="BLC240" s="44"/>
      <c r="BLD240" s="44"/>
      <c r="BLE240" s="44"/>
      <c r="BLF240" s="44"/>
      <c r="BLG240" s="44"/>
      <c r="BLH240" s="44"/>
      <c r="BLI240" s="44"/>
      <c r="BLJ240" s="44"/>
      <c r="BLK240" s="44"/>
      <c r="BLL240" s="44"/>
      <c r="BLM240" s="44"/>
      <c r="BLN240" s="44"/>
      <c r="BLO240" s="44"/>
      <c r="BLP240" s="44"/>
      <c r="BLQ240" s="44"/>
      <c r="BLR240" s="44"/>
      <c r="BLS240" s="44"/>
      <c r="BLT240" s="44"/>
      <c r="BLU240" s="44"/>
      <c r="BLV240" s="44"/>
      <c r="BLW240" s="44"/>
      <c r="BLX240" s="44"/>
      <c r="BLY240" s="44"/>
      <c r="BLZ240" s="44"/>
      <c r="BMA240" s="44"/>
      <c r="BMB240" s="44"/>
      <c r="BMC240" s="44"/>
      <c r="BMD240" s="44"/>
      <c r="BME240" s="44"/>
      <c r="BMF240" s="44"/>
      <c r="BMG240" s="44"/>
      <c r="BMH240" s="44"/>
      <c r="BMI240" s="44"/>
      <c r="BMJ240" s="44"/>
      <c r="BMK240" s="44"/>
      <c r="BML240" s="44"/>
      <c r="BMM240" s="44"/>
      <c r="BMN240" s="44"/>
      <c r="BMO240" s="44"/>
      <c r="BMP240" s="44"/>
      <c r="BMQ240" s="44"/>
      <c r="BMR240" s="44"/>
      <c r="BMS240" s="44"/>
      <c r="BMT240" s="44"/>
      <c r="BMU240" s="44"/>
      <c r="BMV240" s="44"/>
      <c r="BMW240" s="44"/>
      <c r="BMX240" s="44"/>
      <c r="BMY240" s="44"/>
      <c r="BMZ240" s="44"/>
      <c r="BNA240" s="44"/>
      <c r="BNB240" s="44"/>
      <c r="BNC240" s="44"/>
      <c r="BND240" s="44"/>
      <c r="BNE240" s="44"/>
      <c r="BNF240" s="44"/>
      <c r="BNG240" s="44"/>
      <c r="BNH240" s="44"/>
      <c r="BNI240" s="44"/>
      <c r="BNJ240" s="44"/>
      <c r="BNK240" s="44"/>
      <c r="BNL240" s="44"/>
      <c r="BNM240" s="44"/>
      <c r="BNN240" s="44"/>
      <c r="BNO240" s="44"/>
      <c r="BNP240" s="44"/>
      <c r="BNQ240" s="44"/>
      <c r="BNR240" s="44"/>
      <c r="BNS240" s="44"/>
      <c r="BNT240" s="44"/>
      <c r="BNU240" s="44"/>
      <c r="BNV240" s="44"/>
      <c r="BNW240" s="44"/>
      <c r="BNX240" s="44"/>
      <c r="BNY240" s="44"/>
      <c r="BNZ240" s="44"/>
      <c r="BOA240" s="44"/>
      <c r="BOB240" s="44"/>
      <c r="BOC240" s="44"/>
      <c r="BOD240" s="44"/>
      <c r="BOE240" s="44"/>
      <c r="BOF240" s="44"/>
      <c r="BOG240" s="44"/>
      <c r="BOH240" s="44"/>
      <c r="BOI240" s="44"/>
      <c r="BOJ240" s="44"/>
      <c r="BOK240" s="44"/>
      <c r="BOL240" s="44"/>
      <c r="BOM240" s="44"/>
      <c r="BON240" s="44"/>
      <c r="BOO240" s="44"/>
      <c r="BOP240" s="44"/>
      <c r="BOQ240" s="44"/>
      <c r="BOR240" s="44"/>
      <c r="BOS240" s="44"/>
      <c r="BOT240" s="44"/>
      <c r="BOU240" s="44"/>
      <c r="BOV240" s="44"/>
      <c r="BOW240" s="44"/>
      <c r="BOX240" s="44"/>
      <c r="BOY240" s="44"/>
      <c r="BOZ240" s="44"/>
      <c r="BPA240" s="44"/>
      <c r="BPB240" s="44"/>
      <c r="BPC240" s="44"/>
      <c r="BPD240" s="44"/>
      <c r="BPE240" s="44"/>
      <c r="BPF240" s="44"/>
      <c r="BPG240" s="44"/>
      <c r="BPH240" s="44"/>
      <c r="BPI240" s="44"/>
      <c r="BPJ240" s="44"/>
      <c r="BPK240" s="44"/>
      <c r="BPL240" s="44"/>
      <c r="BPM240" s="44"/>
      <c r="BPN240" s="44"/>
      <c r="BPO240" s="44"/>
      <c r="BPP240" s="44"/>
      <c r="BPQ240" s="44"/>
      <c r="BPR240" s="44"/>
      <c r="BPS240" s="44"/>
      <c r="BPT240" s="44"/>
      <c r="BPU240" s="44"/>
      <c r="BPV240" s="44"/>
      <c r="BPW240" s="44"/>
      <c r="BPX240" s="44"/>
      <c r="BPY240" s="44"/>
      <c r="BPZ240" s="44"/>
      <c r="BQA240" s="44"/>
      <c r="BQB240" s="44"/>
      <c r="BQC240" s="44"/>
      <c r="BQD240" s="44"/>
      <c r="BQE240" s="44"/>
      <c r="BQF240" s="44"/>
      <c r="BQG240" s="44"/>
      <c r="BQH240" s="44"/>
      <c r="BQI240" s="44"/>
      <c r="BQJ240" s="44"/>
      <c r="BQK240" s="44"/>
      <c r="BQL240" s="44"/>
      <c r="BQM240" s="44"/>
      <c r="BQN240" s="44"/>
      <c r="BQO240" s="44"/>
      <c r="BQP240" s="44"/>
      <c r="BQQ240" s="44"/>
      <c r="BQR240" s="44"/>
      <c r="BQS240" s="44"/>
      <c r="BQT240" s="44"/>
      <c r="BQU240" s="44"/>
      <c r="BQV240" s="44"/>
      <c r="BQW240" s="44"/>
      <c r="BQX240" s="44"/>
      <c r="BQY240" s="44"/>
      <c r="BQZ240" s="44"/>
      <c r="BRA240" s="44"/>
      <c r="BRB240" s="44"/>
      <c r="BRC240" s="44"/>
      <c r="BRD240" s="44"/>
      <c r="BRE240" s="44"/>
      <c r="BRF240" s="44"/>
      <c r="BRG240" s="44"/>
      <c r="BRH240" s="44"/>
      <c r="BRI240" s="44"/>
      <c r="BRJ240" s="44"/>
      <c r="BRK240" s="44"/>
      <c r="BRL240" s="44"/>
      <c r="BRM240" s="44"/>
      <c r="BRN240" s="44"/>
      <c r="BRO240" s="44"/>
      <c r="BRP240" s="44"/>
      <c r="BRQ240" s="44"/>
      <c r="BRR240" s="44"/>
      <c r="BRS240" s="44"/>
      <c r="BRT240" s="44"/>
      <c r="BRU240" s="44"/>
      <c r="BRV240" s="44"/>
      <c r="BRW240" s="44"/>
      <c r="BRX240" s="44"/>
      <c r="BRY240" s="44"/>
      <c r="BRZ240" s="44"/>
      <c r="BSA240" s="44"/>
      <c r="BSB240" s="44"/>
      <c r="BSC240" s="44"/>
      <c r="BSD240" s="44"/>
      <c r="BSE240" s="44"/>
      <c r="BSF240" s="44"/>
      <c r="BSG240" s="44"/>
      <c r="BSH240" s="44"/>
      <c r="BSI240" s="44"/>
      <c r="BSJ240" s="44"/>
      <c r="BSK240" s="44"/>
      <c r="BSL240" s="44"/>
      <c r="BSM240" s="44"/>
      <c r="BSN240" s="44"/>
      <c r="BSO240" s="44"/>
      <c r="BSP240" s="44"/>
      <c r="BSQ240" s="44"/>
      <c r="BSR240" s="44"/>
      <c r="BSS240" s="44"/>
      <c r="BST240" s="44"/>
      <c r="BSU240" s="44"/>
      <c r="BSV240" s="44"/>
      <c r="BSW240" s="44"/>
      <c r="BSX240" s="44"/>
      <c r="BSY240" s="44"/>
      <c r="BSZ240" s="44"/>
      <c r="BTA240" s="44"/>
      <c r="BTB240" s="44"/>
      <c r="BTC240" s="44"/>
      <c r="BTD240" s="44"/>
      <c r="BTE240" s="44"/>
      <c r="BTF240" s="44"/>
      <c r="BTG240" s="44"/>
      <c r="BTH240" s="44"/>
      <c r="BTI240" s="44"/>
      <c r="BTJ240" s="44"/>
      <c r="BTK240" s="44"/>
      <c r="BTL240" s="44"/>
      <c r="BTM240" s="44"/>
      <c r="BTN240" s="44"/>
      <c r="BTO240" s="44"/>
      <c r="BTP240" s="44"/>
      <c r="BTQ240" s="44"/>
      <c r="BTR240" s="44"/>
      <c r="BTS240" s="44"/>
      <c r="BTT240" s="44"/>
      <c r="BTU240" s="44"/>
      <c r="BTV240" s="44"/>
      <c r="BTW240" s="44"/>
      <c r="BTX240" s="44"/>
      <c r="BTY240" s="44"/>
      <c r="BTZ240" s="44"/>
      <c r="BUA240" s="44"/>
      <c r="BUB240" s="44"/>
      <c r="BUC240" s="44"/>
      <c r="BUD240" s="44"/>
      <c r="BUE240" s="44"/>
      <c r="BUF240" s="44"/>
      <c r="BUG240" s="44"/>
      <c r="BUH240" s="44"/>
      <c r="BUI240" s="44"/>
      <c r="BUJ240" s="44"/>
      <c r="BUK240" s="44"/>
      <c r="BUL240" s="44"/>
      <c r="BUM240" s="44"/>
      <c r="BUN240" s="44"/>
      <c r="BUO240" s="44"/>
      <c r="BUP240" s="44"/>
      <c r="BUQ240" s="44"/>
      <c r="BUR240" s="44"/>
      <c r="BUS240" s="44"/>
      <c r="BUT240" s="44"/>
      <c r="BUU240" s="44"/>
      <c r="BUV240" s="44"/>
      <c r="BUW240" s="44"/>
      <c r="BUX240" s="44"/>
      <c r="BUY240" s="44"/>
      <c r="BUZ240" s="44"/>
      <c r="BVA240" s="44"/>
      <c r="BVB240" s="44"/>
      <c r="BVC240" s="44"/>
      <c r="BVD240" s="44"/>
      <c r="BVE240" s="44"/>
      <c r="BVF240" s="44"/>
      <c r="BVG240" s="44"/>
      <c r="BVH240" s="44"/>
      <c r="BVI240" s="44"/>
      <c r="BVJ240" s="44"/>
      <c r="BVK240" s="44"/>
      <c r="BVL240" s="44"/>
      <c r="BVM240" s="44"/>
      <c r="BVN240" s="44"/>
      <c r="BVO240" s="44"/>
      <c r="BVP240" s="44"/>
      <c r="BVQ240" s="44"/>
      <c r="BVR240" s="44"/>
      <c r="BVS240" s="44"/>
      <c r="BVT240" s="44"/>
      <c r="BVU240" s="44"/>
      <c r="BVV240" s="44"/>
      <c r="BVW240" s="44"/>
      <c r="BVX240" s="44"/>
      <c r="BVY240" s="44"/>
      <c r="BVZ240" s="44"/>
      <c r="BWA240" s="44"/>
      <c r="BWB240" s="44"/>
      <c r="BWC240" s="44"/>
      <c r="BWD240" s="44"/>
      <c r="BWE240" s="44"/>
      <c r="BWF240" s="44"/>
      <c r="BWG240" s="44"/>
      <c r="BWH240" s="44"/>
      <c r="BWI240" s="44"/>
      <c r="BWJ240" s="44"/>
      <c r="BWK240" s="44"/>
      <c r="BWL240" s="44"/>
      <c r="BWM240" s="44"/>
      <c r="BWN240" s="44"/>
      <c r="BWO240" s="44"/>
      <c r="BWP240" s="44"/>
      <c r="BWQ240" s="44"/>
      <c r="BWR240" s="44"/>
      <c r="BWS240" s="44"/>
      <c r="BWT240" s="44"/>
      <c r="BWU240" s="44"/>
      <c r="BWV240" s="44"/>
      <c r="BWW240" s="44"/>
      <c r="BWX240" s="44"/>
      <c r="BWY240" s="44"/>
      <c r="BWZ240" s="44"/>
      <c r="BXA240" s="44"/>
      <c r="BXB240" s="44"/>
      <c r="BXC240" s="44"/>
      <c r="BXD240" s="44"/>
      <c r="BXE240" s="44"/>
      <c r="BXF240" s="44"/>
      <c r="BXG240" s="44"/>
      <c r="BXH240" s="44"/>
      <c r="BXI240" s="44"/>
      <c r="BXJ240" s="44"/>
      <c r="BXK240" s="44"/>
      <c r="BXL240" s="44"/>
      <c r="BXM240" s="44"/>
      <c r="BXN240" s="44"/>
      <c r="BXO240" s="44"/>
      <c r="BXP240" s="44"/>
      <c r="BXQ240" s="44"/>
      <c r="BXR240" s="44"/>
      <c r="BXS240" s="44"/>
      <c r="BXT240" s="44"/>
      <c r="BXU240" s="44"/>
      <c r="BXV240" s="44"/>
      <c r="BXW240" s="44"/>
      <c r="BXX240" s="44"/>
      <c r="BXY240" s="44"/>
      <c r="BXZ240" s="44"/>
      <c r="BYA240" s="44"/>
      <c r="BYB240" s="44"/>
      <c r="BYC240" s="44"/>
      <c r="BYD240" s="44"/>
      <c r="BYE240" s="44"/>
      <c r="BYF240" s="44"/>
      <c r="BYG240" s="44"/>
      <c r="BYH240" s="44"/>
      <c r="BYI240" s="44"/>
      <c r="BYJ240" s="44"/>
      <c r="BYK240" s="44"/>
      <c r="BYL240" s="44"/>
      <c r="BYM240" s="44"/>
      <c r="BYN240" s="44"/>
      <c r="BYO240" s="44"/>
      <c r="BYP240" s="44"/>
      <c r="BYQ240" s="44"/>
      <c r="BYR240" s="44"/>
      <c r="BYS240" s="44"/>
      <c r="BYT240" s="44"/>
      <c r="BYU240" s="44"/>
      <c r="BYV240" s="44"/>
      <c r="BYW240" s="44"/>
      <c r="BYX240" s="44"/>
      <c r="BYY240" s="44"/>
      <c r="BYZ240" s="44"/>
      <c r="BZA240" s="44"/>
      <c r="BZB240" s="44"/>
      <c r="BZC240" s="44"/>
      <c r="BZD240" s="44"/>
      <c r="BZE240" s="44"/>
      <c r="BZF240" s="44"/>
      <c r="BZG240" s="44"/>
      <c r="BZH240" s="44"/>
      <c r="BZI240" s="44"/>
      <c r="BZJ240" s="44"/>
      <c r="BZK240" s="44"/>
      <c r="BZL240" s="44"/>
      <c r="BZM240" s="44"/>
      <c r="BZN240" s="44"/>
      <c r="BZO240" s="44"/>
      <c r="BZP240" s="44"/>
      <c r="BZQ240" s="44"/>
      <c r="BZR240" s="44"/>
      <c r="BZS240" s="44"/>
      <c r="BZT240" s="44"/>
      <c r="BZU240" s="44"/>
      <c r="BZV240" s="44"/>
      <c r="BZW240" s="44"/>
      <c r="BZX240" s="44"/>
      <c r="BZY240" s="44"/>
      <c r="BZZ240" s="44"/>
      <c r="CAA240" s="44"/>
      <c r="CAB240" s="44"/>
      <c r="CAC240" s="44"/>
      <c r="CAD240" s="44"/>
      <c r="CAE240" s="44"/>
      <c r="CAF240" s="44"/>
      <c r="CAG240" s="44"/>
      <c r="CAH240" s="44"/>
      <c r="CAI240" s="44"/>
      <c r="CAJ240" s="44"/>
      <c r="CAK240" s="44"/>
      <c r="CAL240" s="44"/>
      <c r="CAM240" s="44"/>
      <c r="CAN240" s="44"/>
      <c r="CAO240" s="44"/>
      <c r="CAP240" s="44"/>
      <c r="CAQ240" s="44"/>
      <c r="CAR240" s="44"/>
      <c r="CAS240" s="44"/>
      <c r="CAT240" s="44"/>
      <c r="CAU240" s="44"/>
      <c r="CAV240" s="44"/>
      <c r="CAW240" s="44"/>
      <c r="CAX240" s="44"/>
      <c r="CAY240" s="44"/>
      <c r="CAZ240" s="44"/>
      <c r="CBA240" s="44"/>
      <c r="CBB240" s="44"/>
      <c r="CBC240" s="44"/>
      <c r="CBD240" s="44"/>
      <c r="CBE240" s="44"/>
      <c r="CBF240" s="44"/>
      <c r="CBG240" s="44"/>
      <c r="CBH240" s="44"/>
      <c r="CBI240" s="44"/>
      <c r="CBJ240" s="44"/>
      <c r="CBK240" s="44"/>
      <c r="CBL240" s="44"/>
      <c r="CBM240" s="44"/>
      <c r="CBN240" s="44"/>
      <c r="CBO240" s="44"/>
      <c r="CBP240" s="44"/>
      <c r="CBQ240" s="44"/>
      <c r="CBR240" s="44"/>
      <c r="CBS240" s="44"/>
      <c r="CBT240" s="44"/>
      <c r="CBU240" s="44"/>
      <c r="CBV240" s="44"/>
      <c r="CBW240" s="44"/>
      <c r="CBX240" s="44"/>
      <c r="CBY240" s="44"/>
      <c r="CBZ240" s="44"/>
      <c r="CCA240" s="44"/>
      <c r="CCB240" s="44"/>
      <c r="CCC240" s="44"/>
      <c r="CCD240" s="44"/>
      <c r="CCE240" s="44"/>
      <c r="CCF240" s="44"/>
      <c r="CCG240" s="44"/>
      <c r="CCH240" s="44"/>
      <c r="CCI240" s="44"/>
      <c r="CCJ240" s="44"/>
      <c r="CCK240" s="44"/>
      <c r="CCL240" s="44"/>
      <c r="CCM240" s="44"/>
      <c r="CCN240" s="44"/>
      <c r="CCO240" s="44"/>
      <c r="CCP240" s="44"/>
      <c r="CCQ240" s="44"/>
      <c r="CCR240" s="44"/>
      <c r="CCS240" s="44"/>
      <c r="CCT240" s="44"/>
      <c r="CCU240" s="44"/>
      <c r="CCV240" s="44"/>
      <c r="CCW240" s="44"/>
      <c r="CCX240" s="44"/>
      <c r="CCY240" s="44"/>
      <c r="CCZ240" s="44"/>
      <c r="CDA240" s="44"/>
      <c r="CDB240" s="44"/>
      <c r="CDC240" s="44"/>
      <c r="CDD240" s="44"/>
      <c r="CDE240" s="44"/>
      <c r="CDF240" s="44"/>
      <c r="CDG240" s="44"/>
      <c r="CDH240" s="44"/>
      <c r="CDI240" s="44"/>
      <c r="CDJ240" s="44"/>
      <c r="CDK240" s="44"/>
      <c r="CDL240" s="44"/>
      <c r="CDM240" s="44"/>
      <c r="CDN240" s="44"/>
      <c r="CDO240" s="44"/>
      <c r="CDP240" s="44"/>
      <c r="CDQ240" s="44"/>
      <c r="CDR240" s="44"/>
      <c r="CDS240" s="44"/>
      <c r="CDT240" s="44"/>
      <c r="CDU240" s="44"/>
      <c r="CDV240" s="44"/>
      <c r="CDW240" s="44"/>
      <c r="CDX240" s="44"/>
      <c r="CDY240" s="44"/>
      <c r="CDZ240" s="44"/>
      <c r="CEA240" s="44"/>
      <c r="CEB240" s="44"/>
      <c r="CEC240" s="44"/>
      <c r="CED240" s="44"/>
      <c r="CEE240" s="44"/>
      <c r="CEF240" s="44"/>
      <c r="CEG240" s="44"/>
      <c r="CEH240" s="44"/>
      <c r="CEI240" s="44"/>
      <c r="CEJ240" s="44"/>
      <c r="CEK240" s="44"/>
      <c r="CEL240" s="44"/>
      <c r="CEM240" s="44"/>
      <c r="CEN240" s="44"/>
      <c r="CEO240" s="44"/>
      <c r="CEP240" s="44"/>
      <c r="CEQ240" s="44"/>
      <c r="CER240" s="44"/>
      <c r="CES240" s="44"/>
      <c r="CET240" s="44"/>
      <c r="CEU240" s="44"/>
      <c r="CEV240" s="44"/>
      <c r="CEW240" s="44"/>
      <c r="CEX240" s="44"/>
      <c r="CEY240" s="44"/>
      <c r="CEZ240" s="44"/>
      <c r="CFA240" s="44"/>
      <c r="CFB240" s="44"/>
      <c r="CFC240" s="44"/>
      <c r="CFD240" s="44"/>
      <c r="CFE240" s="44"/>
      <c r="CFF240" s="44"/>
      <c r="CFG240" s="44"/>
      <c r="CFH240" s="44"/>
      <c r="CFI240" s="44"/>
      <c r="CFJ240" s="44"/>
      <c r="CFK240" s="44"/>
      <c r="CFL240" s="44"/>
      <c r="CFM240" s="44"/>
      <c r="CFN240" s="44"/>
      <c r="CFO240" s="44"/>
      <c r="CFP240" s="44"/>
      <c r="CFQ240" s="44"/>
      <c r="CFR240" s="44"/>
      <c r="CFS240" s="44"/>
      <c r="CFT240" s="44"/>
      <c r="CFU240" s="44"/>
      <c r="CFV240" s="44"/>
      <c r="CFW240" s="44"/>
      <c r="CFX240" s="44"/>
      <c r="CFY240" s="44"/>
      <c r="CFZ240" s="44"/>
      <c r="CGA240" s="44"/>
      <c r="CGB240" s="44"/>
      <c r="CGC240" s="44"/>
      <c r="CGD240" s="44"/>
      <c r="CGE240" s="44"/>
      <c r="CGF240" s="44"/>
      <c r="CGG240" s="44"/>
      <c r="CGH240" s="44"/>
      <c r="CGI240" s="44"/>
      <c r="CGJ240" s="44"/>
      <c r="CGK240" s="44"/>
      <c r="CGL240" s="44"/>
      <c r="CGM240" s="44"/>
      <c r="CGN240" s="44"/>
      <c r="CGO240" s="44"/>
      <c r="CGP240" s="44"/>
      <c r="CGQ240" s="44"/>
      <c r="CGR240" s="44"/>
      <c r="CGS240" s="44"/>
      <c r="CGT240" s="44"/>
      <c r="CGU240" s="44"/>
      <c r="CGV240" s="44"/>
      <c r="CGW240" s="44"/>
      <c r="CGX240" s="44"/>
      <c r="CGY240" s="44"/>
      <c r="CGZ240" s="44"/>
      <c r="CHA240" s="44"/>
      <c r="CHB240" s="44"/>
      <c r="CHC240" s="44"/>
      <c r="CHD240" s="44"/>
      <c r="CHE240" s="44"/>
      <c r="CHF240" s="44"/>
      <c r="CHG240" s="44"/>
      <c r="CHH240" s="44"/>
      <c r="CHI240" s="44"/>
      <c r="CHJ240" s="44"/>
      <c r="CHK240" s="44"/>
      <c r="CHL240" s="44"/>
      <c r="CHM240" s="44"/>
      <c r="CHN240" s="44"/>
      <c r="CHO240" s="44"/>
      <c r="CHP240" s="44"/>
      <c r="CHQ240" s="44"/>
      <c r="CHR240" s="44"/>
      <c r="CHS240" s="44"/>
      <c r="CHT240" s="44"/>
      <c r="CHU240" s="44"/>
      <c r="CHV240" s="44"/>
      <c r="CHW240" s="44"/>
      <c r="CHX240" s="44"/>
      <c r="CHY240" s="44"/>
      <c r="CHZ240" s="44"/>
      <c r="CIA240" s="44"/>
      <c r="CIB240" s="44"/>
      <c r="CIC240" s="44"/>
      <c r="CID240" s="44"/>
      <c r="CIE240" s="44"/>
      <c r="CIF240" s="44"/>
      <c r="CIG240" s="44"/>
      <c r="CIH240" s="44"/>
      <c r="CII240" s="44"/>
      <c r="CIJ240" s="44"/>
      <c r="CIK240" s="44"/>
      <c r="CIL240" s="44"/>
      <c r="CIM240" s="44"/>
      <c r="CIN240" s="44"/>
      <c r="CIO240" s="44"/>
      <c r="CIP240" s="44"/>
      <c r="CIQ240" s="44"/>
      <c r="CIR240" s="44"/>
      <c r="CIS240" s="44"/>
      <c r="CIT240" s="44"/>
      <c r="CIU240" s="44"/>
      <c r="CIV240" s="44"/>
      <c r="CIW240" s="44"/>
      <c r="CIX240" s="44"/>
      <c r="CIY240" s="44"/>
      <c r="CIZ240" s="44"/>
      <c r="CJA240" s="44"/>
      <c r="CJB240" s="44"/>
      <c r="CJC240" s="44"/>
      <c r="CJD240" s="44"/>
      <c r="CJE240" s="44"/>
      <c r="CJF240" s="44"/>
      <c r="CJG240" s="44"/>
      <c r="CJH240" s="44"/>
      <c r="CJI240" s="44"/>
      <c r="CJJ240" s="44"/>
      <c r="CJK240" s="44"/>
      <c r="CJL240" s="44"/>
      <c r="CJM240" s="44"/>
      <c r="CJN240" s="44"/>
      <c r="CJO240" s="44"/>
      <c r="CJP240" s="44"/>
      <c r="CJQ240" s="44"/>
      <c r="CJR240" s="44"/>
      <c r="CJS240" s="44"/>
      <c r="CJT240" s="44"/>
      <c r="CJU240" s="44"/>
      <c r="CJV240" s="44"/>
      <c r="CJW240" s="44"/>
      <c r="CJX240" s="44"/>
      <c r="CJY240" s="44"/>
      <c r="CJZ240" s="44"/>
      <c r="CKA240" s="44"/>
      <c r="CKB240" s="44"/>
      <c r="CKC240" s="44"/>
      <c r="CKD240" s="44"/>
      <c r="CKE240" s="44"/>
      <c r="CKF240" s="44"/>
      <c r="CKG240" s="44"/>
      <c r="CKH240" s="44"/>
      <c r="CKI240" s="44"/>
      <c r="CKJ240" s="44"/>
      <c r="CKK240" s="44"/>
      <c r="CKL240" s="44"/>
      <c r="CKM240" s="44"/>
      <c r="CKN240" s="44"/>
      <c r="CKO240" s="44"/>
      <c r="CKP240" s="44"/>
      <c r="CKQ240" s="44"/>
      <c r="CKR240" s="44"/>
      <c r="CKS240" s="44"/>
      <c r="CKT240" s="44"/>
      <c r="CKU240" s="44"/>
      <c r="CKV240" s="44"/>
      <c r="CKW240" s="44"/>
      <c r="CKX240" s="44"/>
      <c r="CKY240" s="44"/>
      <c r="CKZ240" s="44"/>
      <c r="CLA240" s="44"/>
      <c r="CLB240" s="44"/>
      <c r="CLC240" s="44"/>
      <c r="CLD240" s="44"/>
      <c r="CLE240" s="44"/>
      <c r="CLF240" s="44"/>
      <c r="CLG240" s="44"/>
      <c r="CLH240" s="44"/>
      <c r="CLI240" s="44"/>
      <c r="CLJ240" s="44"/>
      <c r="CLK240" s="44"/>
      <c r="CLL240" s="44"/>
      <c r="CLM240" s="44"/>
      <c r="CLN240" s="44"/>
      <c r="CLO240" s="44"/>
      <c r="CLP240" s="44"/>
      <c r="CLQ240" s="44"/>
      <c r="CLR240" s="44"/>
      <c r="CLS240" s="44"/>
      <c r="CLT240" s="44"/>
      <c r="CLU240" s="44"/>
      <c r="CLV240" s="44"/>
      <c r="CLW240" s="44"/>
      <c r="CLX240" s="44"/>
      <c r="CLY240" s="44"/>
      <c r="CLZ240" s="44"/>
      <c r="CMA240" s="44"/>
      <c r="CMB240" s="44"/>
      <c r="CMC240" s="44"/>
      <c r="CMD240" s="44"/>
      <c r="CME240" s="44"/>
      <c r="CMF240" s="44"/>
      <c r="CMG240" s="44"/>
      <c r="CMH240" s="44"/>
      <c r="CMI240" s="44"/>
      <c r="CMJ240" s="44"/>
      <c r="CMK240" s="44"/>
      <c r="CML240" s="44"/>
      <c r="CMM240" s="44"/>
      <c r="CMN240" s="44"/>
      <c r="CMO240" s="44"/>
      <c r="CMP240" s="44"/>
      <c r="CMQ240" s="44"/>
      <c r="CMR240" s="44"/>
      <c r="CMS240" s="44"/>
      <c r="CMT240" s="44"/>
      <c r="CMU240" s="44"/>
      <c r="CMV240" s="44"/>
      <c r="CMW240" s="44"/>
      <c r="CMX240" s="44"/>
      <c r="CMY240" s="44"/>
      <c r="CMZ240" s="44"/>
      <c r="CNA240" s="44"/>
      <c r="CNB240" s="44"/>
      <c r="CNC240" s="44"/>
      <c r="CND240" s="44"/>
      <c r="CNE240" s="44"/>
      <c r="CNF240" s="44"/>
      <c r="CNG240" s="44"/>
      <c r="CNH240" s="44"/>
      <c r="CNI240" s="44"/>
      <c r="CNJ240" s="44"/>
      <c r="CNK240" s="44"/>
      <c r="CNL240" s="44"/>
      <c r="CNM240" s="44"/>
      <c r="CNN240" s="44"/>
      <c r="CNO240" s="44"/>
      <c r="CNP240" s="44"/>
      <c r="CNQ240" s="44"/>
      <c r="CNR240" s="44"/>
      <c r="CNS240" s="44"/>
      <c r="CNT240" s="44"/>
      <c r="CNU240" s="44"/>
      <c r="CNV240" s="44"/>
      <c r="CNW240" s="44"/>
      <c r="CNX240" s="44"/>
      <c r="CNY240" s="44"/>
      <c r="CNZ240" s="44"/>
      <c r="COA240" s="44"/>
      <c r="COB240" s="44"/>
      <c r="COC240" s="44"/>
      <c r="COD240" s="44"/>
      <c r="COE240" s="44"/>
      <c r="COF240" s="44"/>
      <c r="COG240" s="44"/>
      <c r="COH240" s="44"/>
      <c r="COI240" s="44"/>
      <c r="COJ240" s="44"/>
      <c r="COK240" s="44"/>
      <c r="COL240" s="44"/>
      <c r="COM240" s="44"/>
      <c r="CON240" s="44"/>
      <c r="COO240" s="44"/>
      <c r="COP240" s="44"/>
      <c r="COQ240" s="44"/>
      <c r="COR240" s="44"/>
      <c r="COS240" s="44"/>
      <c r="COT240" s="44"/>
      <c r="COU240" s="44"/>
      <c r="COV240" s="44"/>
      <c r="COW240" s="44"/>
      <c r="COX240" s="44"/>
      <c r="COY240" s="44"/>
      <c r="COZ240" s="44"/>
      <c r="CPA240" s="44"/>
      <c r="CPB240" s="44"/>
      <c r="CPC240" s="44"/>
      <c r="CPD240" s="44"/>
      <c r="CPE240" s="44"/>
      <c r="CPF240" s="44"/>
      <c r="CPG240" s="44"/>
      <c r="CPH240" s="44"/>
      <c r="CPI240" s="44"/>
      <c r="CPJ240" s="44"/>
      <c r="CPK240" s="44"/>
      <c r="CPL240" s="44"/>
      <c r="CPM240" s="44"/>
      <c r="CPN240" s="44"/>
      <c r="CPO240" s="44"/>
      <c r="CPP240" s="44"/>
      <c r="CPQ240" s="44"/>
      <c r="CPR240" s="44"/>
      <c r="CPS240" s="44"/>
      <c r="CPT240" s="44"/>
      <c r="CPU240" s="44"/>
      <c r="CPV240" s="44"/>
      <c r="CPW240" s="44"/>
      <c r="CPX240" s="44"/>
      <c r="CPY240" s="44"/>
      <c r="CPZ240" s="44"/>
      <c r="CQA240" s="44"/>
      <c r="CQB240" s="44"/>
      <c r="CQC240" s="44"/>
      <c r="CQD240" s="44"/>
      <c r="CQE240" s="44"/>
      <c r="CQF240" s="44"/>
      <c r="CQG240" s="44"/>
      <c r="CQH240" s="44"/>
      <c r="CQI240" s="44"/>
      <c r="CQJ240" s="44"/>
      <c r="CQK240" s="44"/>
      <c r="CQL240" s="44"/>
      <c r="CQM240" s="44"/>
      <c r="CQN240" s="44"/>
      <c r="CQO240" s="44"/>
      <c r="CQP240" s="44"/>
      <c r="CQQ240" s="44"/>
      <c r="CQR240" s="44"/>
      <c r="CQS240" s="44"/>
      <c r="CQT240" s="44"/>
      <c r="CQU240" s="44"/>
      <c r="CQV240" s="44"/>
      <c r="CQW240" s="44"/>
      <c r="CQX240" s="44"/>
      <c r="CQY240" s="44"/>
      <c r="CQZ240" s="44"/>
      <c r="CRA240" s="44"/>
      <c r="CRB240" s="44"/>
      <c r="CRC240" s="44"/>
      <c r="CRD240" s="44"/>
      <c r="CRE240" s="44"/>
      <c r="CRF240" s="44"/>
      <c r="CRG240" s="44"/>
      <c r="CRH240" s="44"/>
      <c r="CRI240" s="44"/>
      <c r="CRJ240" s="44"/>
      <c r="CRK240" s="44"/>
      <c r="CRL240" s="44"/>
      <c r="CRM240" s="44"/>
      <c r="CRN240" s="44"/>
      <c r="CRO240" s="44"/>
      <c r="CRP240" s="44"/>
      <c r="CRQ240" s="44"/>
      <c r="CRR240" s="44"/>
      <c r="CRS240" s="44"/>
      <c r="CRT240" s="44"/>
      <c r="CRU240" s="44"/>
      <c r="CRV240" s="44"/>
      <c r="CRW240" s="44"/>
      <c r="CRX240" s="44"/>
      <c r="CRY240" s="44"/>
      <c r="CRZ240" s="44"/>
      <c r="CSA240" s="44"/>
      <c r="CSB240" s="44"/>
      <c r="CSC240" s="44"/>
      <c r="CSD240" s="44"/>
      <c r="CSE240" s="44"/>
      <c r="CSF240" s="44"/>
      <c r="CSG240" s="44"/>
      <c r="CSH240" s="44"/>
      <c r="CSI240" s="44"/>
      <c r="CSJ240" s="44"/>
      <c r="CSK240" s="44"/>
      <c r="CSL240" s="44"/>
      <c r="CSM240" s="44"/>
      <c r="CSN240" s="44"/>
      <c r="CSO240" s="44"/>
      <c r="CSP240" s="44"/>
      <c r="CSQ240" s="44"/>
      <c r="CSR240" s="44"/>
      <c r="CSS240" s="44"/>
      <c r="CST240" s="44"/>
      <c r="CSU240" s="44"/>
      <c r="CSV240" s="44"/>
      <c r="CSW240" s="44"/>
      <c r="CSX240" s="44"/>
      <c r="CSY240" s="44"/>
      <c r="CSZ240" s="44"/>
      <c r="CTA240" s="44"/>
      <c r="CTB240" s="44"/>
      <c r="CTC240" s="44"/>
      <c r="CTD240" s="44"/>
      <c r="CTE240" s="44"/>
      <c r="CTF240" s="44"/>
      <c r="CTG240" s="44"/>
      <c r="CTH240" s="44"/>
      <c r="CTI240" s="44"/>
      <c r="CTJ240" s="44"/>
      <c r="CTK240" s="44"/>
      <c r="CTL240" s="44"/>
      <c r="CTM240" s="44"/>
      <c r="CTN240" s="44"/>
      <c r="CTO240" s="44"/>
      <c r="CTP240" s="44"/>
      <c r="CTQ240" s="44"/>
      <c r="CTR240" s="44"/>
      <c r="CTS240" s="44"/>
      <c r="CTT240" s="44"/>
      <c r="CTU240" s="44"/>
      <c r="CTV240" s="44"/>
      <c r="CTW240" s="44"/>
      <c r="CTX240" s="44"/>
      <c r="CTY240" s="44"/>
      <c r="CTZ240" s="44"/>
      <c r="CUA240" s="44"/>
      <c r="CUB240" s="44"/>
      <c r="CUC240" s="44"/>
      <c r="CUD240" s="44"/>
      <c r="CUE240" s="44"/>
      <c r="CUF240" s="44"/>
      <c r="CUG240" s="44"/>
      <c r="CUH240" s="44"/>
      <c r="CUI240" s="44"/>
      <c r="CUJ240" s="44"/>
      <c r="CUK240" s="44"/>
      <c r="CUL240" s="44"/>
      <c r="CUM240" s="44"/>
      <c r="CUN240" s="44"/>
      <c r="CUO240" s="44"/>
      <c r="CUP240" s="44"/>
      <c r="CUQ240" s="44"/>
      <c r="CUR240" s="44"/>
      <c r="CUS240" s="44"/>
      <c r="CUT240" s="44"/>
      <c r="CUU240" s="44"/>
      <c r="CUV240" s="44"/>
      <c r="CUW240" s="44"/>
      <c r="CUX240" s="44"/>
      <c r="CUY240" s="44"/>
      <c r="CUZ240" s="44"/>
      <c r="CVA240" s="44"/>
      <c r="CVB240" s="44"/>
      <c r="CVC240" s="44"/>
      <c r="CVD240" s="44"/>
      <c r="CVE240" s="44"/>
      <c r="CVF240" s="44"/>
      <c r="CVG240" s="44"/>
      <c r="CVH240" s="44"/>
      <c r="CVI240" s="44"/>
      <c r="CVJ240" s="44"/>
      <c r="CVK240" s="44"/>
      <c r="CVL240" s="44"/>
      <c r="CVM240" s="44"/>
      <c r="CVN240" s="44"/>
      <c r="CVO240" s="44"/>
      <c r="CVP240" s="44"/>
      <c r="CVQ240" s="44"/>
      <c r="CVR240" s="44"/>
      <c r="CVS240" s="44"/>
      <c r="CVT240" s="44"/>
      <c r="CVU240" s="44"/>
      <c r="CVV240" s="44"/>
      <c r="CVW240" s="44"/>
      <c r="CVX240" s="44"/>
      <c r="CVY240" s="44"/>
      <c r="CVZ240" s="44"/>
      <c r="CWA240" s="44"/>
      <c r="CWB240" s="44"/>
      <c r="CWC240" s="44"/>
      <c r="CWD240" s="44"/>
      <c r="CWE240" s="44"/>
      <c r="CWF240" s="44"/>
      <c r="CWG240" s="44"/>
      <c r="CWH240" s="44"/>
      <c r="CWI240" s="44"/>
      <c r="CWJ240" s="44"/>
      <c r="CWK240" s="44"/>
      <c r="CWL240" s="44"/>
      <c r="CWM240" s="44"/>
      <c r="CWN240" s="44"/>
      <c r="CWO240" s="44"/>
      <c r="CWP240" s="44"/>
      <c r="CWQ240" s="44"/>
      <c r="CWR240" s="44"/>
      <c r="CWS240" s="44"/>
      <c r="CWT240" s="44"/>
      <c r="CWU240" s="44"/>
      <c r="CWV240" s="44"/>
      <c r="CWW240" s="44"/>
      <c r="CWX240" s="44"/>
      <c r="CWY240" s="44"/>
      <c r="CWZ240" s="44"/>
      <c r="CXA240" s="44"/>
      <c r="CXB240" s="44"/>
      <c r="CXC240" s="44"/>
      <c r="CXD240" s="44"/>
      <c r="CXE240" s="44"/>
      <c r="CXF240" s="44"/>
      <c r="CXG240" s="44"/>
      <c r="CXH240" s="44"/>
      <c r="CXI240" s="44"/>
      <c r="CXJ240" s="44"/>
      <c r="CXK240" s="44"/>
      <c r="CXL240" s="44"/>
      <c r="CXM240" s="44"/>
      <c r="CXN240" s="44"/>
      <c r="CXO240" s="44"/>
      <c r="CXP240" s="44"/>
      <c r="CXQ240" s="44"/>
      <c r="CXR240" s="44"/>
      <c r="CXS240" s="44"/>
      <c r="CXT240" s="44"/>
      <c r="CXU240" s="44"/>
      <c r="CXV240" s="44"/>
      <c r="CXW240" s="44"/>
      <c r="CXX240" s="44"/>
      <c r="CXY240" s="44"/>
      <c r="CXZ240" s="44"/>
      <c r="CYA240" s="44"/>
      <c r="CYB240" s="44"/>
      <c r="CYC240" s="44"/>
      <c r="CYD240" s="44"/>
      <c r="CYE240" s="44"/>
      <c r="CYF240" s="44"/>
      <c r="CYG240" s="44"/>
      <c r="CYH240" s="44"/>
      <c r="CYI240" s="44"/>
      <c r="CYJ240" s="44"/>
      <c r="CYK240" s="44"/>
      <c r="CYL240" s="44"/>
      <c r="CYM240" s="44"/>
      <c r="CYN240" s="44"/>
      <c r="CYO240" s="44"/>
      <c r="CYP240" s="44"/>
      <c r="CYQ240" s="44"/>
      <c r="CYR240" s="44"/>
      <c r="CYS240" s="44"/>
      <c r="CYT240" s="44"/>
      <c r="CYU240" s="44"/>
      <c r="CYV240" s="44"/>
      <c r="CYW240" s="44"/>
      <c r="CYX240" s="44"/>
      <c r="CYY240" s="44"/>
      <c r="CYZ240" s="44"/>
      <c r="CZA240" s="44"/>
      <c r="CZB240" s="44"/>
      <c r="CZC240" s="44"/>
      <c r="CZD240" s="44"/>
      <c r="CZE240" s="44"/>
      <c r="CZF240" s="44"/>
      <c r="CZG240" s="44"/>
      <c r="CZH240" s="44"/>
      <c r="CZI240" s="44"/>
      <c r="CZJ240" s="44"/>
      <c r="CZK240" s="44"/>
      <c r="CZL240" s="44"/>
      <c r="CZM240" s="44"/>
      <c r="CZN240" s="44"/>
      <c r="CZO240" s="44"/>
      <c r="CZP240" s="44"/>
      <c r="CZQ240" s="44"/>
      <c r="CZR240" s="44"/>
      <c r="CZS240" s="44"/>
      <c r="CZT240" s="44"/>
      <c r="CZU240" s="44"/>
      <c r="CZV240" s="44"/>
      <c r="CZW240" s="44"/>
      <c r="CZX240" s="44"/>
      <c r="CZY240" s="44"/>
      <c r="CZZ240" s="44"/>
      <c r="DAA240" s="44"/>
      <c r="DAB240" s="44"/>
      <c r="DAC240" s="44"/>
      <c r="DAD240" s="44"/>
      <c r="DAE240" s="44"/>
      <c r="DAF240" s="44"/>
      <c r="DAG240" s="44"/>
      <c r="DAH240" s="44"/>
      <c r="DAI240" s="44"/>
      <c r="DAJ240" s="44"/>
      <c r="DAK240" s="44"/>
      <c r="DAL240" s="44"/>
      <c r="DAM240" s="44"/>
      <c r="DAN240" s="44"/>
      <c r="DAO240" s="44"/>
      <c r="DAP240" s="44"/>
      <c r="DAQ240" s="44"/>
      <c r="DAR240" s="44"/>
      <c r="DAS240" s="44"/>
      <c r="DAT240" s="44"/>
      <c r="DAU240" s="44"/>
      <c r="DAV240" s="44"/>
      <c r="DAW240" s="44"/>
      <c r="DAX240" s="44"/>
      <c r="DAY240" s="44"/>
      <c r="DAZ240" s="44"/>
      <c r="DBA240" s="44"/>
      <c r="DBB240" s="44"/>
      <c r="DBC240" s="44"/>
      <c r="DBD240" s="44"/>
      <c r="DBE240" s="44"/>
      <c r="DBF240" s="44"/>
      <c r="DBG240" s="44"/>
      <c r="DBH240" s="44"/>
      <c r="DBI240" s="44"/>
      <c r="DBJ240" s="44"/>
      <c r="DBK240" s="44"/>
      <c r="DBL240" s="44"/>
      <c r="DBM240" s="44"/>
      <c r="DBN240" s="44"/>
      <c r="DBO240" s="44"/>
      <c r="DBP240" s="44"/>
      <c r="DBQ240" s="44"/>
      <c r="DBR240" s="44"/>
      <c r="DBS240" s="44"/>
      <c r="DBT240" s="44"/>
      <c r="DBU240" s="44"/>
      <c r="DBV240" s="44"/>
      <c r="DBW240" s="44"/>
      <c r="DBX240" s="44"/>
      <c r="DBY240" s="44"/>
      <c r="DBZ240" s="44"/>
      <c r="DCA240" s="44"/>
      <c r="DCB240" s="44"/>
      <c r="DCC240" s="44"/>
      <c r="DCD240" s="44"/>
      <c r="DCE240" s="44"/>
      <c r="DCF240" s="44"/>
      <c r="DCG240" s="44"/>
      <c r="DCH240" s="44"/>
      <c r="DCI240" s="44"/>
      <c r="DCJ240" s="44"/>
      <c r="DCK240" s="44"/>
      <c r="DCL240" s="44"/>
      <c r="DCM240" s="44"/>
      <c r="DCN240" s="44"/>
      <c r="DCO240" s="44"/>
      <c r="DCP240" s="44"/>
      <c r="DCQ240" s="44"/>
      <c r="DCR240" s="44"/>
      <c r="DCS240" s="44"/>
      <c r="DCT240" s="44"/>
      <c r="DCU240" s="44"/>
      <c r="DCV240" s="44"/>
      <c r="DCW240" s="44"/>
      <c r="DCX240" s="44"/>
      <c r="DCY240" s="44"/>
      <c r="DCZ240" s="44"/>
      <c r="DDA240" s="44"/>
      <c r="DDB240" s="44"/>
      <c r="DDC240" s="44"/>
      <c r="DDD240" s="44"/>
      <c r="DDE240" s="44"/>
      <c r="DDF240" s="44"/>
      <c r="DDG240" s="44"/>
      <c r="DDH240" s="44"/>
      <c r="DDI240" s="44"/>
      <c r="DDJ240" s="44"/>
      <c r="DDK240" s="44"/>
      <c r="DDL240" s="44"/>
      <c r="DDM240" s="44"/>
      <c r="DDN240" s="44"/>
      <c r="DDO240" s="44"/>
      <c r="DDP240" s="44"/>
      <c r="DDQ240" s="44"/>
      <c r="DDR240" s="44"/>
      <c r="DDS240" s="44"/>
      <c r="DDT240" s="44"/>
      <c r="DDU240" s="44"/>
      <c r="DDV240" s="44"/>
      <c r="DDW240" s="44"/>
      <c r="DDX240" s="44"/>
      <c r="DDY240" s="44"/>
      <c r="DDZ240" s="44"/>
      <c r="DEA240" s="44"/>
      <c r="DEB240" s="44"/>
      <c r="DEC240" s="44"/>
      <c r="DED240" s="44"/>
      <c r="DEE240" s="44"/>
      <c r="DEF240" s="44"/>
      <c r="DEG240" s="44"/>
      <c r="DEH240" s="44"/>
      <c r="DEI240" s="44"/>
      <c r="DEJ240" s="44"/>
      <c r="DEK240" s="44"/>
      <c r="DEL240" s="44"/>
      <c r="DEM240" s="44"/>
      <c r="DEN240" s="44"/>
      <c r="DEO240" s="44"/>
      <c r="DEP240" s="44"/>
      <c r="DEQ240" s="44"/>
      <c r="DER240" s="44"/>
      <c r="DES240" s="44"/>
      <c r="DET240" s="44"/>
      <c r="DEU240" s="44"/>
      <c r="DEV240" s="44"/>
      <c r="DEW240" s="44"/>
      <c r="DEX240" s="44"/>
      <c r="DEY240" s="44"/>
      <c r="DEZ240" s="44"/>
      <c r="DFA240" s="44"/>
      <c r="DFB240" s="44"/>
      <c r="DFC240" s="44"/>
      <c r="DFD240" s="44"/>
      <c r="DFE240" s="44"/>
      <c r="DFF240" s="44"/>
      <c r="DFG240" s="44"/>
      <c r="DFH240" s="44"/>
      <c r="DFI240" s="44"/>
      <c r="DFJ240" s="44"/>
      <c r="DFK240" s="44"/>
      <c r="DFL240" s="44"/>
      <c r="DFM240" s="44"/>
      <c r="DFN240" s="44"/>
      <c r="DFO240" s="44"/>
      <c r="DFP240" s="44"/>
      <c r="DFQ240" s="44"/>
      <c r="DFR240" s="44"/>
      <c r="DFS240" s="44"/>
      <c r="DFT240" s="44"/>
      <c r="DFU240" s="44"/>
      <c r="DFV240" s="44"/>
      <c r="DFW240" s="44"/>
      <c r="DFX240" s="44"/>
      <c r="DFY240" s="44"/>
      <c r="DFZ240" s="44"/>
      <c r="DGA240" s="44"/>
      <c r="DGB240" s="44"/>
      <c r="DGC240" s="44"/>
      <c r="DGD240" s="44"/>
      <c r="DGE240" s="44"/>
      <c r="DGF240" s="44"/>
      <c r="DGG240" s="44"/>
      <c r="DGH240" s="44"/>
      <c r="DGI240" s="44"/>
      <c r="DGJ240" s="44"/>
      <c r="DGK240" s="44"/>
      <c r="DGL240" s="44"/>
      <c r="DGM240" s="44"/>
      <c r="DGN240" s="44"/>
      <c r="DGO240" s="44"/>
      <c r="DGP240" s="44"/>
      <c r="DGQ240" s="44"/>
      <c r="DGR240" s="44"/>
      <c r="DGS240" s="44"/>
      <c r="DGT240" s="44"/>
      <c r="DGU240" s="44"/>
      <c r="DGV240" s="44"/>
      <c r="DGW240" s="44"/>
      <c r="DGX240" s="44"/>
      <c r="DGY240" s="44"/>
      <c r="DGZ240" s="44"/>
      <c r="DHA240" s="44"/>
      <c r="DHB240" s="44"/>
      <c r="DHC240" s="44"/>
      <c r="DHD240" s="44"/>
      <c r="DHE240" s="44"/>
      <c r="DHF240" s="44"/>
      <c r="DHG240" s="44"/>
      <c r="DHH240" s="44"/>
      <c r="DHI240" s="44"/>
      <c r="DHJ240" s="44"/>
      <c r="DHK240" s="44"/>
      <c r="DHL240" s="44"/>
      <c r="DHM240" s="44"/>
      <c r="DHN240" s="44"/>
      <c r="DHO240" s="44"/>
      <c r="DHP240" s="44"/>
      <c r="DHQ240" s="44"/>
      <c r="DHR240" s="44"/>
      <c r="DHS240" s="44"/>
      <c r="DHT240" s="44"/>
      <c r="DHU240" s="44"/>
      <c r="DHV240" s="44"/>
      <c r="DHW240" s="44"/>
      <c r="DHX240" s="44"/>
      <c r="DHY240" s="44"/>
      <c r="DHZ240" s="44"/>
      <c r="DIA240" s="44"/>
      <c r="DIB240" s="44"/>
      <c r="DIC240" s="44"/>
      <c r="DID240" s="44"/>
      <c r="DIE240" s="44"/>
      <c r="DIF240" s="44"/>
      <c r="DIG240" s="44"/>
      <c r="DIH240" s="44"/>
      <c r="DII240" s="44"/>
      <c r="DIJ240" s="44"/>
      <c r="DIK240" s="44"/>
      <c r="DIL240" s="44"/>
      <c r="DIM240" s="44"/>
      <c r="DIN240" s="44"/>
      <c r="DIO240" s="44"/>
      <c r="DIP240" s="44"/>
      <c r="DIQ240" s="44"/>
      <c r="DIR240" s="44"/>
      <c r="DIS240" s="44"/>
      <c r="DIT240" s="44"/>
      <c r="DIU240" s="44"/>
      <c r="DIV240" s="44"/>
      <c r="DIW240" s="44"/>
      <c r="DIX240" s="44"/>
      <c r="DIY240" s="44"/>
      <c r="DIZ240" s="44"/>
      <c r="DJA240" s="44"/>
      <c r="DJB240" s="44"/>
      <c r="DJC240" s="44"/>
      <c r="DJD240" s="44"/>
      <c r="DJE240" s="44"/>
      <c r="DJF240" s="44"/>
      <c r="DJG240" s="44"/>
      <c r="DJH240" s="44"/>
      <c r="DJI240" s="44"/>
      <c r="DJJ240" s="44"/>
      <c r="DJK240" s="44"/>
      <c r="DJL240" s="44"/>
      <c r="DJM240" s="44"/>
      <c r="DJN240" s="44"/>
      <c r="DJO240" s="44"/>
      <c r="DJP240" s="44"/>
      <c r="DJQ240" s="44"/>
      <c r="DJR240" s="44"/>
      <c r="DJS240" s="44"/>
      <c r="DJT240" s="44"/>
      <c r="DJU240" s="44"/>
      <c r="DJV240" s="44"/>
      <c r="DJW240" s="44"/>
      <c r="DJX240" s="44"/>
      <c r="DJY240" s="44"/>
      <c r="DJZ240" s="44"/>
      <c r="DKA240" s="44"/>
      <c r="DKB240" s="44"/>
      <c r="DKC240" s="44"/>
      <c r="DKD240" s="44"/>
      <c r="DKE240" s="44"/>
      <c r="DKF240" s="44"/>
      <c r="DKG240" s="44"/>
      <c r="DKH240" s="44"/>
      <c r="DKI240" s="44"/>
      <c r="DKJ240" s="44"/>
      <c r="DKK240" s="44"/>
      <c r="DKL240" s="44"/>
      <c r="DKM240" s="44"/>
      <c r="DKN240" s="44"/>
      <c r="DKO240" s="44"/>
      <c r="DKP240" s="44"/>
      <c r="DKQ240" s="44"/>
      <c r="DKR240" s="44"/>
      <c r="DKS240" s="44"/>
      <c r="DKT240" s="44"/>
      <c r="DKU240" s="44"/>
      <c r="DKV240" s="44"/>
      <c r="DKW240" s="44"/>
      <c r="DKX240" s="44"/>
      <c r="DKY240" s="44"/>
      <c r="DKZ240" s="44"/>
      <c r="DLA240" s="44"/>
      <c r="DLB240" s="44"/>
      <c r="DLC240" s="44"/>
      <c r="DLD240" s="44"/>
      <c r="DLE240" s="44"/>
      <c r="DLF240" s="44"/>
      <c r="DLG240" s="44"/>
      <c r="DLH240" s="44"/>
      <c r="DLI240" s="44"/>
      <c r="DLJ240" s="44"/>
      <c r="DLK240" s="44"/>
      <c r="DLL240" s="44"/>
      <c r="DLM240" s="44"/>
      <c r="DLN240" s="44"/>
      <c r="DLO240" s="44"/>
      <c r="DLP240" s="44"/>
      <c r="DLQ240" s="44"/>
      <c r="DLR240" s="44"/>
      <c r="DLS240" s="44"/>
      <c r="DLT240" s="44"/>
      <c r="DLU240" s="44"/>
      <c r="DLV240" s="44"/>
      <c r="DLW240" s="44"/>
      <c r="DLX240" s="44"/>
      <c r="DLY240" s="44"/>
      <c r="DLZ240" s="44"/>
      <c r="DMA240" s="44"/>
      <c r="DMB240" s="44"/>
      <c r="DMC240" s="44"/>
      <c r="DMD240" s="44"/>
      <c r="DME240" s="44"/>
      <c r="DMF240" s="44"/>
      <c r="DMG240" s="44"/>
      <c r="DMH240" s="44"/>
      <c r="DMI240" s="44"/>
      <c r="DMJ240" s="44"/>
      <c r="DMK240" s="44"/>
      <c r="DML240" s="44"/>
      <c r="DMM240" s="44"/>
      <c r="DMN240" s="44"/>
      <c r="DMO240" s="44"/>
      <c r="DMP240" s="44"/>
      <c r="DMQ240" s="44"/>
      <c r="DMR240" s="44"/>
      <c r="DMS240" s="44"/>
      <c r="DMT240" s="44"/>
      <c r="DMU240" s="44"/>
      <c r="DMV240" s="44"/>
      <c r="DMW240" s="44"/>
      <c r="DMX240" s="44"/>
      <c r="DMY240" s="44"/>
      <c r="DMZ240" s="44"/>
      <c r="DNA240" s="44"/>
      <c r="DNB240" s="44"/>
      <c r="DNC240" s="44"/>
      <c r="DND240" s="44"/>
      <c r="DNE240" s="44"/>
      <c r="DNF240" s="44"/>
      <c r="DNG240" s="44"/>
      <c r="DNH240" s="44"/>
      <c r="DNI240" s="44"/>
      <c r="DNJ240" s="44"/>
      <c r="DNK240" s="44"/>
      <c r="DNL240" s="44"/>
      <c r="DNM240" s="44"/>
      <c r="DNN240" s="44"/>
      <c r="DNO240" s="44"/>
      <c r="DNP240" s="44"/>
      <c r="DNQ240" s="44"/>
      <c r="DNR240" s="44"/>
      <c r="DNS240" s="44"/>
      <c r="DNT240" s="44"/>
      <c r="DNU240" s="44"/>
      <c r="DNV240" s="44"/>
      <c r="DNW240" s="44"/>
      <c r="DNX240" s="44"/>
      <c r="DNY240" s="44"/>
      <c r="DNZ240" s="44"/>
      <c r="DOA240" s="44"/>
      <c r="DOB240" s="44"/>
      <c r="DOC240" s="44"/>
      <c r="DOD240" s="44"/>
      <c r="DOE240" s="44"/>
      <c r="DOF240" s="44"/>
      <c r="DOG240" s="44"/>
      <c r="DOH240" s="44"/>
      <c r="DOI240" s="44"/>
      <c r="DOJ240" s="44"/>
      <c r="DOK240" s="44"/>
      <c r="DOL240" s="44"/>
      <c r="DOM240" s="44"/>
      <c r="DON240" s="44"/>
      <c r="DOO240" s="44"/>
      <c r="DOP240" s="44"/>
      <c r="DOQ240" s="44"/>
      <c r="DOR240" s="44"/>
      <c r="DOS240" s="44"/>
      <c r="DOT240" s="44"/>
      <c r="DOU240" s="44"/>
      <c r="DOV240" s="44"/>
      <c r="DOW240" s="44"/>
      <c r="DOX240" s="44"/>
      <c r="DOY240" s="44"/>
      <c r="DOZ240" s="44"/>
      <c r="DPA240" s="44"/>
      <c r="DPB240" s="44"/>
      <c r="DPC240" s="44"/>
      <c r="DPD240" s="44"/>
      <c r="DPE240" s="44"/>
      <c r="DPF240" s="44"/>
      <c r="DPG240" s="44"/>
      <c r="DPH240" s="44"/>
      <c r="DPI240" s="44"/>
      <c r="DPJ240" s="44"/>
      <c r="DPK240" s="44"/>
      <c r="DPL240" s="44"/>
      <c r="DPM240" s="44"/>
      <c r="DPN240" s="44"/>
      <c r="DPO240" s="44"/>
      <c r="DPP240" s="44"/>
      <c r="DPQ240" s="44"/>
      <c r="DPR240" s="44"/>
      <c r="DPS240" s="44"/>
      <c r="DPT240" s="44"/>
      <c r="DPU240" s="44"/>
      <c r="DPV240" s="44"/>
      <c r="DPW240" s="44"/>
      <c r="DPX240" s="44"/>
      <c r="DPY240" s="44"/>
      <c r="DPZ240" s="44"/>
      <c r="DQA240" s="44"/>
      <c r="DQB240" s="44"/>
      <c r="DQC240" s="44"/>
      <c r="DQD240" s="44"/>
      <c r="DQE240" s="44"/>
      <c r="DQF240" s="44"/>
      <c r="DQG240" s="44"/>
      <c r="DQH240" s="44"/>
      <c r="DQI240" s="44"/>
      <c r="DQJ240" s="44"/>
      <c r="DQK240" s="44"/>
      <c r="DQL240" s="44"/>
      <c r="DQM240" s="44"/>
      <c r="DQN240" s="44"/>
      <c r="DQO240" s="44"/>
      <c r="DQP240" s="44"/>
      <c r="DQQ240" s="44"/>
      <c r="DQR240" s="44"/>
      <c r="DQS240" s="44"/>
      <c r="DQT240" s="44"/>
      <c r="DQU240" s="44"/>
      <c r="DQV240" s="44"/>
      <c r="DQW240" s="44"/>
      <c r="DQX240" s="44"/>
      <c r="DQY240" s="44"/>
      <c r="DQZ240" s="44"/>
      <c r="DRA240" s="44"/>
      <c r="DRB240" s="44"/>
      <c r="DRC240" s="44"/>
      <c r="DRD240" s="44"/>
      <c r="DRE240" s="44"/>
      <c r="DRF240" s="44"/>
      <c r="DRG240" s="44"/>
      <c r="DRH240" s="44"/>
      <c r="DRI240" s="44"/>
      <c r="DRJ240" s="44"/>
      <c r="DRK240" s="44"/>
      <c r="DRL240" s="44"/>
      <c r="DRM240" s="44"/>
      <c r="DRN240" s="44"/>
      <c r="DRO240" s="44"/>
      <c r="DRP240" s="44"/>
      <c r="DRQ240" s="44"/>
      <c r="DRR240" s="44"/>
      <c r="DRS240" s="44"/>
      <c r="DRT240" s="44"/>
      <c r="DRU240" s="44"/>
      <c r="DRV240" s="44"/>
      <c r="DRW240" s="44"/>
      <c r="DRX240" s="44"/>
      <c r="DRY240" s="44"/>
      <c r="DRZ240" s="44"/>
      <c r="DSA240" s="44"/>
      <c r="DSB240" s="44"/>
      <c r="DSC240" s="44"/>
      <c r="DSD240" s="44"/>
      <c r="DSE240" s="44"/>
      <c r="DSF240" s="44"/>
      <c r="DSG240" s="44"/>
      <c r="DSH240" s="44"/>
      <c r="DSI240" s="44"/>
      <c r="DSJ240" s="44"/>
      <c r="DSK240" s="44"/>
      <c r="DSL240" s="44"/>
      <c r="DSM240" s="44"/>
      <c r="DSN240" s="44"/>
      <c r="DSO240" s="44"/>
      <c r="DSP240" s="44"/>
      <c r="DSQ240" s="44"/>
      <c r="DSR240" s="44"/>
      <c r="DSS240" s="44"/>
      <c r="DST240" s="44"/>
      <c r="DSU240" s="44"/>
      <c r="DSV240" s="44"/>
      <c r="DSW240" s="44"/>
      <c r="DSX240" s="44"/>
      <c r="DSY240" s="44"/>
      <c r="DSZ240" s="44"/>
      <c r="DTA240" s="44"/>
      <c r="DTB240" s="44"/>
      <c r="DTC240" s="44"/>
      <c r="DTD240" s="44"/>
      <c r="DTE240" s="44"/>
      <c r="DTF240" s="44"/>
      <c r="DTG240" s="44"/>
      <c r="DTH240" s="44"/>
      <c r="DTI240" s="44"/>
      <c r="DTJ240" s="44"/>
      <c r="DTK240" s="44"/>
      <c r="DTL240" s="44"/>
      <c r="DTM240" s="44"/>
      <c r="DTN240" s="44"/>
      <c r="DTO240" s="44"/>
      <c r="DTP240" s="44"/>
      <c r="DTQ240" s="44"/>
      <c r="DTR240" s="44"/>
      <c r="DTS240" s="44"/>
      <c r="DTT240" s="44"/>
      <c r="DTU240" s="44"/>
      <c r="DTV240" s="44"/>
      <c r="DTW240" s="44"/>
      <c r="DTX240" s="44"/>
      <c r="DTY240" s="44"/>
      <c r="DTZ240" s="44"/>
      <c r="DUA240" s="44"/>
      <c r="DUB240" s="44"/>
      <c r="DUC240" s="44"/>
      <c r="DUD240" s="44"/>
      <c r="DUE240" s="44"/>
      <c r="DUF240" s="44"/>
      <c r="DUG240" s="44"/>
      <c r="DUH240" s="44"/>
      <c r="DUI240" s="44"/>
      <c r="DUJ240" s="44"/>
      <c r="DUK240" s="44"/>
      <c r="DUL240" s="44"/>
      <c r="DUM240" s="44"/>
      <c r="DUN240" s="44"/>
      <c r="DUO240" s="44"/>
      <c r="DUP240" s="44"/>
      <c r="DUQ240" s="44"/>
      <c r="DUR240" s="44"/>
      <c r="DUS240" s="44"/>
      <c r="DUT240" s="44"/>
      <c r="DUU240" s="44"/>
      <c r="DUV240" s="44"/>
      <c r="DUW240" s="44"/>
      <c r="DUX240" s="44"/>
      <c r="DUY240" s="44"/>
      <c r="DUZ240" s="44"/>
      <c r="DVA240" s="44"/>
      <c r="DVB240" s="44"/>
      <c r="DVC240" s="44"/>
      <c r="DVD240" s="44"/>
      <c r="DVE240" s="44"/>
      <c r="DVF240" s="44"/>
      <c r="DVG240" s="44"/>
      <c r="DVH240" s="44"/>
      <c r="DVI240" s="44"/>
      <c r="DVJ240" s="44"/>
      <c r="DVK240" s="44"/>
      <c r="DVL240" s="44"/>
      <c r="DVM240" s="44"/>
      <c r="DVN240" s="44"/>
      <c r="DVO240" s="44"/>
      <c r="DVP240" s="44"/>
      <c r="DVQ240" s="44"/>
      <c r="DVR240" s="44"/>
      <c r="DVS240" s="44"/>
      <c r="DVT240" s="44"/>
      <c r="DVU240" s="44"/>
      <c r="DVV240" s="44"/>
      <c r="DVW240" s="44"/>
      <c r="DVX240" s="44"/>
      <c r="DVY240" s="44"/>
      <c r="DVZ240" s="44"/>
      <c r="DWA240" s="44"/>
      <c r="DWB240" s="44"/>
      <c r="DWC240" s="44"/>
      <c r="DWD240" s="44"/>
      <c r="DWE240" s="44"/>
      <c r="DWF240" s="44"/>
      <c r="DWG240" s="44"/>
      <c r="DWH240" s="44"/>
      <c r="DWI240" s="44"/>
      <c r="DWJ240" s="44"/>
      <c r="DWK240" s="44"/>
      <c r="DWL240" s="44"/>
      <c r="DWM240" s="44"/>
      <c r="DWN240" s="44"/>
      <c r="DWO240" s="44"/>
      <c r="DWP240" s="44"/>
      <c r="DWQ240" s="44"/>
      <c r="DWR240" s="44"/>
      <c r="DWS240" s="44"/>
      <c r="DWT240" s="44"/>
      <c r="DWU240" s="44"/>
      <c r="DWV240" s="44"/>
      <c r="DWW240" s="44"/>
      <c r="DWX240" s="44"/>
      <c r="DWY240" s="44"/>
      <c r="DWZ240" s="44"/>
      <c r="DXA240" s="44"/>
      <c r="DXB240" s="44"/>
      <c r="DXC240" s="44"/>
      <c r="DXD240" s="44"/>
      <c r="DXE240" s="44"/>
      <c r="DXF240" s="44"/>
      <c r="DXG240" s="44"/>
      <c r="DXH240" s="44"/>
      <c r="DXI240" s="44"/>
      <c r="DXJ240" s="44"/>
      <c r="DXK240" s="44"/>
      <c r="DXL240" s="44"/>
      <c r="DXM240" s="44"/>
      <c r="DXN240" s="44"/>
      <c r="DXO240" s="44"/>
      <c r="DXP240" s="44"/>
      <c r="DXQ240" s="44"/>
      <c r="DXR240" s="44"/>
      <c r="DXS240" s="44"/>
      <c r="DXT240" s="44"/>
      <c r="DXU240" s="44"/>
      <c r="DXV240" s="44"/>
      <c r="DXW240" s="44"/>
      <c r="DXX240" s="44"/>
      <c r="DXY240" s="44"/>
      <c r="DXZ240" s="44"/>
      <c r="DYA240" s="44"/>
      <c r="DYB240" s="44"/>
      <c r="DYC240" s="44"/>
      <c r="DYD240" s="44"/>
      <c r="DYE240" s="44"/>
      <c r="DYF240" s="44"/>
      <c r="DYG240" s="44"/>
      <c r="DYH240" s="44"/>
      <c r="DYI240" s="44"/>
      <c r="DYJ240" s="44"/>
      <c r="DYK240" s="44"/>
      <c r="DYL240" s="44"/>
      <c r="DYM240" s="44"/>
      <c r="DYN240" s="44"/>
      <c r="DYO240" s="44"/>
      <c r="DYP240" s="44"/>
      <c r="DYQ240" s="44"/>
      <c r="DYR240" s="44"/>
      <c r="DYS240" s="44"/>
      <c r="DYT240" s="44"/>
      <c r="DYU240" s="44"/>
      <c r="DYV240" s="44"/>
      <c r="DYW240" s="44"/>
      <c r="DYX240" s="44"/>
      <c r="DYY240" s="44"/>
      <c r="DYZ240" s="44"/>
      <c r="DZA240" s="44"/>
      <c r="DZB240" s="44"/>
      <c r="DZC240" s="44"/>
      <c r="DZD240" s="44"/>
      <c r="DZE240" s="44"/>
      <c r="DZF240" s="44"/>
      <c r="DZG240" s="44"/>
      <c r="DZH240" s="44"/>
      <c r="DZI240" s="44"/>
      <c r="DZJ240" s="44"/>
      <c r="DZK240" s="44"/>
      <c r="DZL240" s="44"/>
      <c r="DZM240" s="44"/>
      <c r="DZN240" s="44"/>
      <c r="DZO240" s="44"/>
      <c r="DZP240" s="44"/>
      <c r="DZQ240" s="44"/>
      <c r="DZR240" s="44"/>
      <c r="DZS240" s="44"/>
      <c r="DZT240" s="44"/>
      <c r="DZU240" s="44"/>
      <c r="DZV240" s="44"/>
      <c r="DZW240" s="44"/>
      <c r="DZX240" s="44"/>
      <c r="DZY240" s="44"/>
      <c r="DZZ240" s="44"/>
      <c r="EAA240" s="44"/>
      <c r="EAB240" s="44"/>
      <c r="EAC240" s="44"/>
      <c r="EAD240" s="44"/>
      <c r="EAE240" s="44"/>
      <c r="EAF240" s="44"/>
      <c r="EAG240" s="44"/>
      <c r="EAH240" s="44"/>
      <c r="EAI240" s="44"/>
      <c r="EAJ240" s="44"/>
      <c r="EAK240" s="44"/>
      <c r="EAL240" s="44"/>
      <c r="EAM240" s="44"/>
      <c r="EAN240" s="44"/>
      <c r="EAO240" s="44"/>
      <c r="EAP240" s="44"/>
      <c r="EAQ240" s="44"/>
      <c r="EAR240" s="44"/>
      <c r="EAS240" s="44"/>
      <c r="EAT240" s="44"/>
      <c r="EAU240" s="44"/>
      <c r="EAV240" s="44"/>
      <c r="EAW240" s="44"/>
      <c r="EAX240" s="44"/>
      <c r="EAY240" s="44"/>
      <c r="EAZ240" s="44"/>
      <c r="EBA240" s="44"/>
      <c r="EBB240" s="44"/>
      <c r="EBC240" s="44"/>
      <c r="EBD240" s="44"/>
      <c r="EBE240" s="44"/>
      <c r="EBF240" s="44"/>
      <c r="EBG240" s="44"/>
      <c r="EBH240" s="44"/>
      <c r="EBI240" s="44"/>
      <c r="EBJ240" s="44"/>
      <c r="EBK240" s="44"/>
      <c r="EBL240" s="44"/>
      <c r="EBM240" s="44"/>
      <c r="EBN240" s="44"/>
      <c r="EBO240" s="44"/>
      <c r="EBP240" s="44"/>
      <c r="EBQ240" s="44"/>
      <c r="EBR240" s="44"/>
      <c r="EBS240" s="44"/>
      <c r="EBT240" s="44"/>
      <c r="EBU240" s="44"/>
      <c r="EBV240" s="44"/>
      <c r="EBW240" s="44"/>
      <c r="EBX240" s="44"/>
      <c r="EBY240" s="44"/>
      <c r="EBZ240" s="44"/>
      <c r="ECA240" s="44"/>
      <c r="ECB240" s="44"/>
      <c r="ECC240" s="44"/>
      <c r="ECD240" s="44"/>
      <c r="ECE240" s="44"/>
      <c r="ECF240" s="44"/>
      <c r="ECG240" s="44"/>
      <c r="ECH240" s="44"/>
      <c r="ECI240" s="44"/>
      <c r="ECJ240" s="44"/>
      <c r="ECK240" s="44"/>
      <c r="ECL240" s="44"/>
      <c r="ECM240" s="44"/>
      <c r="ECN240" s="44"/>
      <c r="ECO240" s="44"/>
      <c r="ECP240" s="44"/>
      <c r="ECQ240" s="44"/>
      <c r="ECR240" s="44"/>
      <c r="ECS240" s="44"/>
      <c r="ECT240" s="44"/>
      <c r="ECU240" s="44"/>
      <c r="ECV240" s="44"/>
      <c r="ECW240" s="44"/>
      <c r="ECX240" s="44"/>
      <c r="ECY240" s="44"/>
      <c r="ECZ240" s="44"/>
      <c r="EDA240" s="44"/>
      <c r="EDB240" s="44"/>
      <c r="EDC240" s="44"/>
      <c r="EDD240" s="44"/>
      <c r="EDE240" s="44"/>
      <c r="EDF240" s="44"/>
      <c r="EDG240" s="44"/>
      <c r="EDH240" s="44"/>
      <c r="EDI240" s="44"/>
      <c r="EDJ240" s="44"/>
      <c r="EDK240" s="44"/>
      <c r="EDL240" s="44"/>
      <c r="EDM240" s="44"/>
      <c r="EDN240" s="44"/>
      <c r="EDO240" s="44"/>
      <c r="EDP240" s="44"/>
      <c r="EDQ240" s="44"/>
      <c r="EDR240" s="44"/>
      <c r="EDS240" s="44"/>
      <c r="EDT240" s="44"/>
      <c r="EDU240" s="44"/>
      <c r="EDV240" s="44"/>
      <c r="EDW240" s="44"/>
      <c r="EDX240" s="44"/>
      <c r="EDY240" s="44"/>
      <c r="EDZ240" s="44"/>
      <c r="EEA240" s="44"/>
      <c r="EEB240" s="44"/>
      <c r="EEC240" s="44"/>
      <c r="EED240" s="44"/>
      <c r="EEE240" s="44"/>
      <c r="EEF240" s="44"/>
      <c r="EEG240" s="44"/>
      <c r="EEH240" s="44"/>
      <c r="EEI240" s="44"/>
      <c r="EEJ240" s="44"/>
      <c r="EEK240" s="44"/>
      <c r="EEL240" s="44"/>
      <c r="EEM240" s="44"/>
      <c r="EEN240" s="44"/>
      <c r="EEO240" s="44"/>
      <c r="EEP240" s="44"/>
      <c r="EEQ240" s="44"/>
      <c r="EER240" s="44"/>
      <c r="EES240" s="44"/>
      <c r="EET240" s="44"/>
      <c r="EEU240" s="44"/>
      <c r="EEV240" s="44"/>
      <c r="EEW240" s="44"/>
      <c r="EEX240" s="44"/>
      <c r="EEY240" s="44"/>
      <c r="EEZ240" s="44"/>
      <c r="EFA240" s="44"/>
      <c r="EFB240" s="44"/>
      <c r="EFC240" s="44"/>
      <c r="EFD240" s="44"/>
      <c r="EFE240" s="44"/>
      <c r="EFF240" s="44"/>
      <c r="EFG240" s="44"/>
      <c r="EFH240" s="44"/>
      <c r="EFI240" s="44"/>
      <c r="EFJ240" s="44"/>
      <c r="EFK240" s="44"/>
      <c r="EFL240" s="44"/>
      <c r="EFM240" s="44"/>
      <c r="EFN240" s="44"/>
      <c r="EFO240" s="44"/>
      <c r="EFP240" s="44"/>
      <c r="EFQ240" s="44"/>
      <c r="EFR240" s="44"/>
      <c r="EFS240" s="44"/>
      <c r="EFT240" s="44"/>
      <c r="EFU240" s="44"/>
      <c r="EFV240" s="44"/>
      <c r="EFW240" s="44"/>
      <c r="EFX240" s="44"/>
      <c r="EFY240" s="44"/>
      <c r="EFZ240" s="44"/>
      <c r="EGA240" s="44"/>
      <c r="EGB240" s="44"/>
      <c r="EGC240" s="44"/>
      <c r="EGD240" s="44"/>
      <c r="EGE240" s="44"/>
      <c r="EGF240" s="44"/>
      <c r="EGG240" s="44"/>
      <c r="EGH240" s="44"/>
      <c r="EGI240" s="44"/>
      <c r="EGJ240" s="44"/>
      <c r="EGK240" s="44"/>
      <c r="EGL240" s="44"/>
      <c r="EGM240" s="44"/>
      <c r="EGN240" s="44"/>
      <c r="EGO240" s="44"/>
      <c r="EGP240" s="44"/>
      <c r="EGQ240" s="44"/>
      <c r="EGR240" s="44"/>
      <c r="EGS240" s="44"/>
      <c r="EGT240" s="44"/>
      <c r="EGU240" s="44"/>
      <c r="EGV240" s="44"/>
      <c r="EGW240" s="44"/>
      <c r="EGX240" s="44"/>
      <c r="EGY240" s="44"/>
      <c r="EGZ240" s="44"/>
      <c r="EHA240" s="44"/>
      <c r="EHB240" s="44"/>
      <c r="EHC240" s="44"/>
      <c r="EHD240" s="44"/>
      <c r="EHE240" s="44"/>
      <c r="EHF240" s="44"/>
      <c r="EHG240" s="44"/>
      <c r="EHH240" s="44"/>
      <c r="EHI240" s="44"/>
      <c r="EHJ240" s="44"/>
      <c r="EHK240" s="44"/>
      <c r="EHL240" s="44"/>
      <c r="EHM240" s="44"/>
      <c r="EHN240" s="44"/>
      <c r="EHO240" s="44"/>
      <c r="EHP240" s="44"/>
      <c r="EHQ240" s="44"/>
      <c r="EHR240" s="44"/>
      <c r="EHS240" s="44"/>
      <c r="EHT240" s="44"/>
      <c r="EHU240" s="44"/>
      <c r="EHV240" s="44"/>
      <c r="EHW240" s="44"/>
      <c r="EHX240" s="44"/>
      <c r="EHY240" s="44"/>
      <c r="EHZ240" s="44"/>
      <c r="EIA240" s="44"/>
      <c r="EIB240" s="44"/>
      <c r="EIC240" s="44"/>
      <c r="EID240" s="44"/>
      <c r="EIE240" s="44"/>
      <c r="EIF240" s="44"/>
      <c r="EIG240" s="44"/>
      <c r="EIH240" s="44"/>
      <c r="EII240" s="44"/>
      <c r="EIJ240" s="44"/>
      <c r="EIK240" s="44"/>
      <c r="EIL240" s="44"/>
      <c r="EIM240" s="44"/>
      <c r="EIN240" s="44"/>
      <c r="EIO240" s="44"/>
      <c r="EIP240" s="44"/>
      <c r="EIQ240" s="44"/>
      <c r="EIR240" s="44"/>
      <c r="EIS240" s="44"/>
      <c r="EIT240" s="44"/>
      <c r="EIU240" s="44"/>
      <c r="EIV240" s="44"/>
      <c r="EIW240" s="44"/>
      <c r="EIX240" s="44"/>
      <c r="EIY240" s="44"/>
      <c r="EIZ240" s="44"/>
      <c r="EJA240" s="44"/>
      <c r="EJB240" s="44"/>
      <c r="EJC240" s="44"/>
      <c r="EJD240" s="44"/>
      <c r="EJE240" s="44"/>
      <c r="EJF240" s="44"/>
      <c r="EJG240" s="44"/>
      <c r="EJH240" s="44"/>
      <c r="EJI240" s="44"/>
      <c r="EJJ240" s="44"/>
      <c r="EJK240" s="44"/>
      <c r="EJL240" s="44"/>
      <c r="EJM240" s="44"/>
      <c r="EJN240" s="44"/>
      <c r="EJO240" s="44"/>
      <c r="EJP240" s="44"/>
      <c r="EJQ240" s="44"/>
      <c r="EJR240" s="44"/>
      <c r="EJS240" s="44"/>
      <c r="EJT240" s="44"/>
      <c r="EJU240" s="44"/>
      <c r="EJV240" s="44"/>
      <c r="EJW240" s="44"/>
      <c r="EJX240" s="44"/>
      <c r="EJY240" s="44"/>
      <c r="EJZ240" s="44"/>
      <c r="EKA240" s="44"/>
      <c r="EKB240" s="44"/>
      <c r="EKC240" s="44"/>
      <c r="EKD240" s="44"/>
      <c r="EKE240" s="44"/>
      <c r="EKF240" s="44"/>
      <c r="EKG240" s="44"/>
      <c r="EKH240" s="44"/>
      <c r="EKI240" s="44"/>
      <c r="EKJ240" s="44"/>
      <c r="EKK240" s="44"/>
      <c r="EKL240" s="44"/>
      <c r="EKM240" s="44"/>
      <c r="EKN240" s="44"/>
      <c r="EKO240" s="44"/>
      <c r="EKP240" s="44"/>
      <c r="EKQ240" s="44"/>
      <c r="EKR240" s="44"/>
      <c r="EKS240" s="44"/>
      <c r="EKT240" s="44"/>
      <c r="EKU240" s="44"/>
      <c r="EKV240" s="44"/>
      <c r="EKW240" s="44"/>
      <c r="EKX240" s="44"/>
      <c r="EKY240" s="44"/>
      <c r="EKZ240" s="44"/>
      <c r="ELA240" s="44"/>
      <c r="ELB240" s="44"/>
      <c r="ELC240" s="44"/>
      <c r="ELD240" s="44"/>
      <c r="ELE240" s="44"/>
      <c r="ELF240" s="44"/>
      <c r="ELG240" s="44"/>
      <c r="ELH240" s="44"/>
      <c r="ELI240" s="44"/>
      <c r="ELJ240" s="44"/>
      <c r="ELK240" s="44"/>
      <c r="ELL240" s="44"/>
      <c r="ELM240" s="44"/>
      <c r="ELN240" s="44"/>
      <c r="ELO240" s="44"/>
      <c r="ELP240" s="44"/>
      <c r="ELQ240" s="44"/>
      <c r="ELR240" s="44"/>
      <c r="ELS240" s="44"/>
      <c r="ELT240" s="44"/>
      <c r="ELU240" s="44"/>
      <c r="ELV240" s="44"/>
      <c r="ELW240" s="44"/>
      <c r="ELX240" s="44"/>
      <c r="ELY240" s="44"/>
      <c r="ELZ240" s="44"/>
      <c r="EMA240" s="44"/>
      <c r="EMB240" s="44"/>
      <c r="EMC240" s="44"/>
      <c r="EMD240" s="44"/>
      <c r="EME240" s="44"/>
      <c r="EMF240" s="44"/>
      <c r="EMG240" s="44"/>
      <c r="EMH240" s="44"/>
      <c r="EMI240" s="44"/>
      <c r="EMJ240" s="44"/>
      <c r="EMK240" s="44"/>
      <c r="EML240" s="44"/>
      <c r="EMM240" s="44"/>
      <c r="EMN240" s="44"/>
      <c r="EMO240" s="44"/>
      <c r="EMP240" s="44"/>
      <c r="EMQ240" s="44"/>
      <c r="EMR240" s="44"/>
      <c r="EMS240" s="44"/>
      <c r="EMT240" s="44"/>
      <c r="EMU240" s="44"/>
      <c r="EMV240" s="44"/>
      <c r="EMW240" s="44"/>
      <c r="EMX240" s="44"/>
      <c r="EMY240" s="44"/>
      <c r="EMZ240" s="44"/>
      <c r="ENA240" s="44"/>
      <c r="ENB240" s="44"/>
      <c r="ENC240" s="44"/>
      <c r="END240" s="44"/>
      <c r="ENE240" s="44"/>
      <c r="ENF240" s="44"/>
      <c r="ENG240" s="44"/>
      <c r="ENH240" s="44"/>
      <c r="ENI240" s="44"/>
      <c r="ENJ240" s="44"/>
      <c r="ENK240" s="44"/>
      <c r="ENL240" s="44"/>
      <c r="ENM240" s="44"/>
      <c r="ENN240" s="44"/>
      <c r="ENO240" s="44"/>
      <c r="ENP240" s="44"/>
      <c r="ENQ240" s="44"/>
      <c r="ENR240" s="44"/>
      <c r="ENS240" s="44"/>
      <c r="ENT240" s="44"/>
      <c r="ENU240" s="44"/>
      <c r="ENV240" s="44"/>
      <c r="ENW240" s="44"/>
      <c r="ENX240" s="44"/>
      <c r="ENY240" s="44"/>
      <c r="ENZ240" s="44"/>
      <c r="EOA240" s="44"/>
      <c r="EOB240" s="44"/>
      <c r="EOC240" s="44"/>
      <c r="EOD240" s="44"/>
      <c r="EOE240" s="44"/>
      <c r="EOF240" s="44"/>
      <c r="EOG240" s="44"/>
      <c r="EOH240" s="44"/>
      <c r="EOI240" s="44"/>
      <c r="EOJ240" s="44"/>
      <c r="EOK240" s="44"/>
      <c r="EOL240" s="44"/>
      <c r="EOM240" s="44"/>
      <c r="EON240" s="44"/>
      <c r="EOO240" s="44"/>
      <c r="EOP240" s="44"/>
      <c r="EOQ240" s="44"/>
      <c r="EOR240" s="44"/>
      <c r="EOS240" s="44"/>
      <c r="EOT240" s="44"/>
      <c r="EOU240" s="44"/>
      <c r="EOV240" s="44"/>
      <c r="EOW240" s="44"/>
      <c r="EOX240" s="44"/>
      <c r="EOY240" s="44"/>
      <c r="EOZ240" s="44"/>
      <c r="EPA240" s="44"/>
      <c r="EPB240" s="44"/>
      <c r="EPC240" s="44"/>
      <c r="EPD240" s="44"/>
      <c r="EPE240" s="44"/>
      <c r="EPF240" s="44"/>
      <c r="EPG240" s="44"/>
      <c r="EPH240" s="44"/>
      <c r="EPI240" s="44"/>
      <c r="EPJ240" s="44"/>
      <c r="EPK240" s="44"/>
      <c r="EPL240" s="44"/>
      <c r="EPM240" s="44"/>
      <c r="EPN240" s="44"/>
      <c r="EPO240" s="44"/>
      <c r="EPP240" s="44"/>
      <c r="EPQ240" s="44"/>
      <c r="EPR240" s="44"/>
      <c r="EPS240" s="44"/>
      <c r="EPT240" s="44"/>
      <c r="EPU240" s="44"/>
      <c r="EPV240" s="44"/>
      <c r="EPW240" s="44"/>
      <c r="EPX240" s="44"/>
      <c r="EPY240" s="44"/>
      <c r="EPZ240" s="44"/>
      <c r="EQA240" s="44"/>
      <c r="EQB240" s="44"/>
      <c r="EQC240" s="44"/>
      <c r="EQD240" s="44"/>
      <c r="EQE240" s="44"/>
      <c r="EQF240" s="44"/>
      <c r="EQG240" s="44"/>
      <c r="EQH240" s="44"/>
      <c r="EQI240" s="44"/>
      <c r="EQJ240" s="44"/>
      <c r="EQK240" s="44"/>
      <c r="EQL240" s="44"/>
      <c r="EQM240" s="44"/>
      <c r="EQN240" s="44"/>
      <c r="EQO240" s="44"/>
      <c r="EQP240" s="44"/>
      <c r="EQQ240" s="44"/>
      <c r="EQR240" s="44"/>
      <c r="EQS240" s="44"/>
      <c r="EQT240" s="44"/>
      <c r="EQU240" s="44"/>
      <c r="EQV240" s="44"/>
      <c r="EQW240" s="44"/>
      <c r="EQX240" s="44"/>
      <c r="EQY240" s="44"/>
      <c r="EQZ240" s="44"/>
      <c r="ERA240" s="44"/>
      <c r="ERB240" s="44"/>
      <c r="ERC240" s="44"/>
      <c r="ERD240" s="44"/>
      <c r="ERE240" s="44"/>
      <c r="ERF240" s="44"/>
      <c r="ERG240" s="44"/>
      <c r="ERH240" s="44"/>
      <c r="ERI240" s="44"/>
      <c r="ERJ240" s="44"/>
      <c r="ERK240" s="44"/>
      <c r="ERL240" s="44"/>
      <c r="ERM240" s="44"/>
      <c r="ERN240" s="44"/>
      <c r="ERO240" s="44"/>
      <c r="ERP240" s="44"/>
      <c r="ERQ240" s="44"/>
      <c r="ERR240" s="44"/>
      <c r="ERS240" s="44"/>
      <c r="ERT240" s="44"/>
      <c r="ERU240" s="44"/>
      <c r="ERV240" s="44"/>
      <c r="ERW240" s="44"/>
      <c r="ERX240" s="44"/>
      <c r="ERY240" s="44"/>
      <c r="ERZ240" s="44"/>
      <c r="ESA240" s="44"/>
      <c r="ESB240" s="44"/>
      <c r="ESC240" s="44"/>
      <c r="ESD240" s="44"/>
      <c r="ESE240" s="44"/>
      <c r="ESF240" s="44"/>
      <c r="ESG240" s="44"/>
      <c r="ESH240" s="44"/>
      <c r="ESI240" s="44"/>
      <c r="ESJ240" s="44"/>
      <c r="ESK240" s="44"/>
      <c r="ESL240" s="44"/>
      <c r="ESM240" s="44"/>
      <c r="ESN240" s="44"/>
      <c r="ESO240" s="44"/>
      <c r="ESP240" s="44"/>
      <c r="ESQ240" s="44"/>
      <c r="ESR240" s="44"/>
      <c r="ESS240" s="44"/>
      <c r="EST240" s="44"/>
      <c r="ESU240" s="44"/>
      <c r="ESV240" s="44"/>
      <c r="ESW240" s="44"/>
      <c r="ESX240" s="44"/>
      <c r="ESY240" s="44"/>
      <c r="ESZ240" s="44"/>
      <c r="ETA240" s="44"/>
      <c r="ETB240" s="44"/>
      <c r="ETC240" s="44"/>
      <c r="ETD240" s="44"/>
      <c r="ETE240" s="44"/>
      <c r="ETF240" s="44"/>
      <c r="ETG240" s="44"/>
      <c r="ETH240" s="44"/>
      <c r="ETI240" s="44"/>
      <c r="ETJ240" s="44"/>
      <c r="ETK240" s="44"/>
      <c r="ETL240" s="44"/>
      <c r="ETM240" s="44"/>
      <c r="ETN240" s="44"/>
      <c r="ETO240" s="44"/>
      <c r="ETP240" s="44"/>
      <c r="ETQ240" s="44"/>
      <c r="ETR240" s="44"/>
      <c r="ETS240" s="44"/>
      <c r="ETT240" s="44"/>
      <c r="ETU240" s="44"/>
      <c r="ETV240" s="44"/>
      <c r="ETW240" s="44"/>
      <c r="ETX240" s="44"/>
      <c r="ETY240" s="44"/>
      <c r="ETZ240" s="44"/>
      <c r="EUA240" s="44"/>
      <c r="EUB240" s="44"/>
      <c r="EUC240" s="44"/>
      <c r="EUD240" s="44"/>
      <c r="EUE240" s="44"/>
      <c r="EUF240" s="44"/>
      <c r="EUG240" s="44"/>
      <c r="EUH240" s="44"/>
      <c r="EUI240" s="44"/>
      <c r="EUJ240" s="44"/>
      <c r="EUK240" s="44"/>
      <c r="EUL240" s="44"/>
      <c r="EUM240" s="44"/>
      <c r="EUN240" s="44"/>
      <c r="EUO240" s="44"/>
      <c r="EUP240" s="44"/>
      <c r="EUQ240" s="44"/>
      <c r="EUR240" s="44"/>
      <c r="EUS240" s="44"/>
      <c r="EUT240" s="44"/>
      <c r="EUU240" s="44"/>
      <c r="EUV240" s="44"/>
      <c r="EUW240" s="44"/>
      <c r="EUX240" s="44"/>
      <c r="EUY240" s="44"/>
      <c r="EUZ240" s="44"/>
      <c r="EVA240" s="44"/>
      <c r="EVB240" s="44"/>
      <c r="EVC240" s="44"/>
      <c r="EVD240" s="44"/>
      <c r="EVE240" s="44"/>
      <c r="EVF240" s="44"/>
      <c r="EVG240" s="44"/>
      <c r="EVH240" s="44"/>
      <c r="EVI240" s="44"/>
      <c r="EVJ240" s="44"/>
      <c r="EVK240" s="44"/>
      <c r="EVL240" s="44"/>
      <c r="EVM240" s="44"/>
      <c r="EVN240" s="44"/>
      <c r="EVO240" s="44"/>
      <c r="EVP240" s="44"/>
      <c r="EVQ240" s="44"/>
      <c r="EVR240" s="44"/>
      <c r="EVS240" s="44"/>
      <c r="EVT240" s="44"/>
      <c r="EVU240" s="44"/>
      <c r="EVV240" s="44"/>
      <c r="EVW240" s="44"/>
      <c r="EVX240" s="44"/>
      <c r="EVY240" s="44"/>
      <c r="EVZ240" s="44"/>
      <c r="EWA240" s="44"/>
      <c r="EWB240" s="44"/>
      <c r="EWC240" s="44"/>
      <c r="EWD240" s="44"/>
      <c r="EWE240" s="44"/>
      <c r="EWF240" s="44"/>
      <c r="EWG240" s="44"/>
      <c r="EWH240" s="44"/>
      <c r="EWI240" s="44"/>
      <c r="EWJ240" s="44"/>
      <c r="EWK240" s="44"/>
      <c r="EWL240" s="44"/>
      <c r="EWM240" s="44"/>
      <c r="EWN240" s="44"/>
      <c r="EWO240" s="44"/>
      <c r="EWP240" s="44"/>
      <c r="EWQ240" s="44"/>
      <c r="EWR240" s="44"/>
      <c r="EWS240" s="44"/>
      <c r="EWT240" s="44"/>
      <c r="EWU240" s="44"/>
      <c r="EWV240" s="44"/>
      <c r="EWW240" s="44"/>
      <c r="EWX240" s="44"/>
      <c r="EWY240" s="44"/>
      <c r="EWZ240" s="44"/>
      <c r="EXA240" s="44"/>
      <c r="EXB240" s="44"/>
      <c r="EXC240" s="44"/>
      <c r="EXD240" s="44"/>
      <c r="EXE240" s="44"/>
      <c r="EXF240" s="44"/>
      <c r="EXG240" s="44"/>
      <c r="EXH240" s="44"/>
      <c r="EXI240" s="44"/>
      <c r="EXJ240" s="44"/>
      <c r="EXK240" s="44"/>
      <c r="EXL240" s="44"/>
      <c r="EXM240" s="44"/>
      <c r="EXN240" s="44"/>
      <c r="EXO240" s="44"/>
      <c r="EXP240" s="44"/>
      <c r="EXQ240" s="44"/>
      <c r="EXR240" s="44"/>
      <c r="EXS240" s="44"/>
      <c r="EXT240" s="44"/>
      <c r="EXU240" s="44"/>
      <c r="EXV240" s="44"/>
      <c r="EXW240" s="44"/>
      <c r="EXX240" s="44"/>
      <c r="EXY240" s="44"/>
      <c r="EXZ240" s="44"/>
      <c r="EYA240" s="44"/>
      <c r="EYB240" s="44"/>
      <c r="EYC240" s="44"/>
      <c r="EYD240" s="44"/>
      <c r="EYE240" s="44"/>
      <c r="EYF240" s="44"/>
      <c r="EYG240" s="44"/>
      <c r="EYH240" s="44"/>
      <c r="EYI240" s="44"/>
      <c r="EYJ240" s="44"/>
      <c r="EYK240" s="44"/>
      <c r="EYL240" s="44"/>
      <c r="EYM240" s="44"/>
      <c r="EYN240" s="44"/>
      <c r="EYO240" s="44"/>
      <c r="EYP240" s="44"/>
      <c r="EYQ240" s="44"/>
      <c r="EYR240" s="44"/>
      <c r="EYS240" s="44"/>
      <c r="EYT240" s="44"/>
      <c r="EYU240" s="44"/>
      <c r="EYV240" s="44"/>
      <c r="EYW240" s="44"/>
      <c r="EYX240" s="44"/>
      <c r="EYY240" s="44"/>
      <c r="EYZ240" s="44"/>
      <c r="EZA240" s="44"/>
      <c r="EZB240" s="44"/>
      <c r="EZC240" s="44"/>
      <c r="EZD240" s="44"/>
      <c r="EZE240" s="44"/>
      <c r="EZF240" s="44"/>
      <c r="EZG240" s="44"/>
      <c r="EZH240" s="44"/>
      <c r="EZI240" s="44"/>
      <c r="EZJ240" s="44"/>
      <c r="EZK240" s="44"/>
      <c r="EZL240" s="44"/>
      <c r="EZM240" s="44"/>
      <c r="EZN240" s="44"/>
      <c r="EZO240" s="44"/>
      <c r="EZP240" s="44"/>
      <c r="EZQ240" s="44"/>
      <c r="EZR240" s="44"/>
      <c r="EZS240" s="44"/>
      <c r="EZT240" s="44"/>
      <c r="EZU240" s="44"/>
      <c r="EZV240" s="44"/>
      <c r="EZW240" s="44"/>
      <c r="EZX240" s="44"/>
      <c r="EZY240" s="44"/>
      <c r="EZZ240" s="44"/>
      <c r="FAA240" s="44"/>
      <c r="FAB240" s="44"/>
      <c r="FAC240" s="44"/>
      <c r="FAD240" s="44"/>
      <c r="FAE240" s="44"/>
      <c r="FAF240" s="44"/>
      <c r="FAG240" s="44"/>
      <c r="FAH240" s="44"/>
      <c r="FAI240" s="44"/>
      <c r="FAJ240" s="44"/>
      <c r="FAK240" s="44"/>
      <c r="FAL240" s="44"/>
      <c r="FAM240" s="44"/>
      <c r="FAN240" s="44"/>
      <c r="FAO240" s="44"/>
      <c r="FAP240" s="44"/>
      <c r="FAQ240" s="44"/>
      <c r="FAR240" s="44"/>
      <c r="FAS240" s="44"/>
      <c r="FAT240" s="44"/>
      <c r="FAU240" s="44"/>
      <c r="FAV240" s="44"/>
      <c r="FAW240" s="44"/>
      <c r="FAX240" s="44"/>
      <c r="FAY240" s="44"/>
      <c r="FAZ240" s="44"/>
      <c r="FBA240" s="44"/>
      <c r="FBB240" s="44"/>
      <c r="FBC240" s="44"/>
      <c r="FBD240" s="44"/>
      <c r="FBE240" s="44"/>
      <c r="FBF240" s="44"/>
      <c r="FBG240" s="44"/>
      <c r="FBH240" s="44"/>
      <c r="FBI240" s="44"/>
      <c r="FBJ240" s="44"/>
      <c r="FBK240" s="44"/>
      <c r="FBL240" s="44"/>
      <c r="FBM240" s="44"/>
      <c r="FBN240" s="44"/>
      <c r="FBO240" s="44"/>
      <c r="FBP240" s="44"/>
      <c r="FBQ240" s="44"/>
      <c r="FBR240" s="44"/>
      <c r="FBS240" s="44"/>
      <c r="FBT240" s="44"/>
      <c r="FBU240" s="44"/>
      <c r="FBV240" s="44"/>
      <c r="FBW240" s="44"/>
      <c r="FBX240" s="44"/>
      <c r="FBY240" s="44"/>
      <c r="FBZ240" s="44"/>
      <c r="FCA240" s="44"/>
      <c r="FCB240" s="44"/>
      <c r="FCC240" s="44"/>
      <c r="FCD240" s="44"/>
      <c r="FCE240" s="44"/>
      <c r="FCF240" s="44"/>
      <c r="FCG240" s="44"/>
      <c r="FCH240" s="44"/>
      <c r="FCI240" s="44"/>
      <c r="FCJ240" s="44"/>
      <c r="FCK240" s="44"/>
      <c r="FCL240" s="44"/>
      <c r="FCM240" s="44"/>
      <c r="FCN240" s="44"/>
      <c r="FCO240" s="44"/>
      <c r="FCP240" s="44"/>
      <c r="FCQ240" s="44"/>
      <c r="FCR240" s="44"/>
      <c r="FCS240" s="44"/>
      <c r="FCT240" s="44"/>
      <c r="FCU240" s="44"/>
      <c r="FCV240" s="44"/>
      <c r="FCW240" s="44"/>
      <c r="FCX240" s="44"/>
      <c r="FCY240" s="44"/>
      <c r="FCZ240" s="44"/>
      <c r="FDA240" s="44"/>
      <c r="FDB240" s="44"/>
      <c r="FDC240" s="44"/>
      <c r="FDD240" s="44"/>
      <c r="FDE240" s="44"/>
      <c r="FDF240" s="44"/>
      <c r="FDG240" s="44"/>
      <c r="FDH240" s="44"/>
      <c r="FDI240" s="44"/>
      <c r="FDJ240" s="44"/>
      <c r="FDK240" s="44"/>
      <c r="FDL240" s="44"/>
      <c r="FDM240" s="44"/>
      <c r="FDN240" s="44"/>
      <c r="FDO240" s="44"/>
      <c r="FDP240" s="44"/>
      <c r="FDQ240" s="44"/>
      <c r="FDR240" s="44"/>
      <c r="FDS240" s="44"/>
      <c r="FDT240" s="44"/>
      <c r="FDU240" s="44"/>
      <c r="FDV240" s="44"/>
      <c r="FDW240" s="44"/>
      <c r="FDX240" s="44"/>
      <c r="FDY240" s="44"/>
      <c r="FDZ240" s="44"/>
      <c r="FEA240" s="44"/>
      <c r="FEB240" s="44"/>
      <c r="FEC240" s="44"/>
      <c r="FED240" s="44"/>
      <c r="FEE240" s="44"/>
      <c r="FEF240" s="44"/>
      <c r="FEG240" s="44"/>
      <c r="FEH240" s="44"/>
      <c r="FEI240" s="44"/>
      <c r="FEJ240" s="44"/>
      <c r="FEK240" s="44"/>
      <c r="FEL240" s="44"/>
      <c r="FEM240" s="44"/>
      <c r="FEN240" s="44"/>
      <c r="FEO240" s="44"/>
      <c r="FEP240" s="44"/>
      <c r="FEQ240" s="44"/>
      <c r="FER240" s="44"/>
      <c r="FES240" s="44"/>
      <c r="FET240" s="44"/>
      <c r="FEU240" s="44"/>
      <c r="FEV240" s="44"/>
      <c r="FEW240" s="44"/>
      <c r="FEX240" s="44"/>
      <c r="FEY240" s="44"/>
      <c r="FEZ240" s="44"/>
      <c r="FFA240" s="44"/>
      <c r="FFB240" s="44"/>
      <c r="FFC240" s="44"/>
      <c r="FFD240" s="44"/>
      <c r="FFE240" s="44"/>
      <c r="FFF240" s="44"/>
      <c r="FFG240" s="44"/>
      <c r="FFH240" s="44"/>
      <c r="FFI240" s="44"/>
      <c r="FFJ240" s="44"/>
      <c r="FFK240" s="44"/>
      <c r="FFL240" s="44"/>
      <c r="FFM240" s="44"/>
      <c r="FFN240" s="44"/>
      <c r="FFO240" s="44"/>
      <c r="FFP240" s="44"/>
      <c r="FFQ240" s="44"/>
      <c r="FFR240" s="44"/>
      <c r="FFS240" s="44"/>
      <c r="FFT240" s="44"/>
      <c r="FFU240" s="44"/>
      <c r="FFV240" s="44"/>
      <c r="FFW240" s="44"/>
      <c r="FFX240" s="44"/>
      <c r="FFY240" s="44"/>
      <c r="FFZ240" s="44"/>
      <c r="FGA240" s="44"/>
      <c r="FGB240" s="44"/>
      <c r="FGC240" s="44"/>
      <c r="FGD240" s="44"/>
      <c r="FGE240" s="44"/>
      <c r="FGF240" s="44"/>
      <c r="FGG240" s="44"/>
      <c r="FGH240" s="44"/>
      <c r="FGI240" s="44"/>
      <c r="FGJ240" s="44"/>
      <c r="FGK240" s="44"/>
      <c r="FGL240" s="44"/>
      <c r="FGM240" s="44"/>
      <c r="FGN240" s="44"/>
      <c r="FGO240" s="44"/>
      <c r="FGP240" s="44"/>
      <c r="FGQ240" s="44"/>
      <c r="FGR240" s="44"/>
      <c r="FGS240" s="44"/>
      <c r="FGT240" s="44"/>
      <c r="FGU240" s="44"/>
      <c r="FGV240" s="44"/>
      <c r="FGW240" s="44"/>
      <c r="FGX240" s="44"/>
      <c r="FGY240" s="44"/>
      <c r="FGZ240" s="44"/>
      <c r="FHA240" s="44"/>
      <c r="FHB240" s="44"/>
      <c r="FHC240" s="44"/>
      <c r="FHD240" s="44"/>
      <c r="FHE240" s="44"/>
      <c r="FHF240" s="44"/>
      <c r="FHG240" s="44"/>
      <c r="FHH240" s="44"/>
      <c r="FHI240" s="44"/>
      <c r="FHJ240" s="44"/>
      <c r="FHK240" s="44"/>
      <c r="FHL240" s="44"/>
      <c r="FHM240" s="44"/>
      <c r="FHN240" s="44"/>
      <c r="FHO240" s="44"/>
      <c r="FHP240" s="44"/>
      <c r="FHQ240" s="44"/>
      <c r="FHR240" s="44"/>
      <c r="FHS240" s="44"/>
      <c r="FHT240" s="44"/>
      <c r="FHU240" s="44"/>
      <c r="FHV240" s="44"/>
      <c r="FHW240" s="44"/>
      <c r="FHX240" s="44"/>
      <c r="FHY240" s="44"/>
      <c r="FHZ240" s="44"/>
      <c r="FIA240" s="44"/>
      <c r="FIB240" s="44"/>
      <c r="FIC240" s="44"/>
      <c r="FID240" s="44"/>
      <c r="FIE240" s="44"/>
      <c r="FIF240" s="44"/>
      <c r="FIG240" s="44"/>
      <c r="FIH240" s="44"/>
      <c r="FII240" s="44"/>
      <c r="FIJ240" s="44"/>
      <c r="FIK240" s="44"/>
      <c r="FIL240" s="44"/>
      <c r="FIM240" s="44"/>
      <c r="FIN240" s="44"/>
      <c r="FIO240" s="44"/>
      <c r="FIP240" s="44"/>
      <c r="FIQ240" s="44"/>
      <c r="FIR240" s="44"/>
      <c r="FIS240" s="44"/>
      <c r="FIT240" s="44"/>
      <c r="FIU240" s="44"/>
      <c r="FIV240" s="44"/>
      <c r="FIW240" s="44"/>
      <c r="FIX240" s="44"/>
      <c r="FIY240" s="44"/>
      <c r="FIZ240" s="44"/>
      <c r="FJA240" s="44"/>
      <c r="FJB240" s="44"/>
      <c r="FJC240" s="44"/>
      <c r="FJD240" s="44"/>
      <c r="FJE240" s="44"/>
      <c r="FJF240" s="44"/>
      <c r="FJG240" s="44"/>
      <c r="FJH240" s="44"/>
      <c r="FJI240" s="44"/>
      <c r="FJJ240" s="44"/>
      <c r="FJK240" s="44"/>
      <c r="FJL240" s="44"/>
      <c r="FJM240" s="44"/>
      <c r="FJN240" s="44"/>
      <c r="FJO240" s="44"/>
      <c r="FJP240" s="44"/>
      <c r="FJQ240" s="44"/>
      <c r="FJR240" s="44"/>
      <c r="FJS240" s="44"/>
      <c r="FJT240" s="44"/>
      <c r="FJU240" s="44"/>
      <c r="FJV240" s="44"/>
      <c r="FJW240" s="44"/>
      <c r="FJX240" s="44"/>
      <c r="FJY240" s="44"/>
      <c r="FJZ240" s="44"/>
      <c r="FKA240" s="44"/>
      <c r="FKB240" s="44"/>
      <c r="FKC240" s="44"/>
      <c r="FKD240" s="44"/>
      <c r="FKE240" s="44"/>
      <c r="FKF240" s="44"/>
      <c r="FKG240" s="44"/>
      <c r="FKH240" s="44"/>
      <c r="FKI240" s="44"/>
      <c r="FKJ240" s="44"/>
      <c r="FKK240" s="44"/>
      <c r="FKL240" s="44"/>
      <c r="FKM240" s="44"/>
      <c r="FKN240" s="44"/>
      <c r="FKO240" s="44"/>
      <c r="FKP240" s="44"/>
      <c r="FKQ240" s="44"/>
      <c r="FKR240" s="44"/>
      <c r="FKS240" s="44"/>
      <c r="FKT240" s="44"/>
      <c r="FKU240" s="44"/>
      <c r="FKV240" s="44"/>
      <c r="FKW240" s="44"/>
      <c r="FKX240" s="44"/>
      <c r="FKY240" s="44"/>
      <c r="FKZ240" s="44"/>
      <c r="FLA240" s="44"/>
      <c r="FLB240" s="44"/>
      <c r="FLC240" s="44"/>
      <c r="FLD240" s="44"/>
      <c r="FLE240" s="44"/>
      <c r="FLF240" s="44"/>
      <c r="FLG240" s="44"/>
      <c r="FLH240" s="44"/>
      <c r="FLI240" s="44"/>
      <c r="FLJ240" s="44"/>
      <c r="FLK240" s="44"/>
      <c r="FLL240" s="44"/>
      <c r="FLM240" s="44"/>
      <c r="FLN240" s="44"/>
      <c r="FLO240" s="44"/>
      <c r="FLP240" s="44"/>
      <c r="FLQ240" s="44"/>
      <c r="FLR240" s="44"/>
      <c r="FLS240" s="44"/>
      <c r="FLT240" s="44"/>
      <c r="FLU240" s="44"/>
      <c r="FLV240" s="44"/>
      <c r="FLW240" s="44"/>
      <c r="FLX240" s="44"/>
      <c r="FLY240" s="44"/>
      <c r="FLZ240" s="44"/>
      <c r="FMA240" s="44"/>
      <c r="FMB240" s="44"/>
      <c r="FMC240" s="44"/>
      <c r="FMD240" s="44"/>
      <c r="FME240" s="44"/>
      <c r="FMF240" s="44"/>
      <c r="FMG240" s="44"/>
      <c r="FMH240" s="44"/>
      <c r="FMI240" s="44"/>
      <c r="FMJ240" s="44"/>
      <c r="FMK240" s="44"/>
      <c r="FML240" s="44"/>
      <c r="FMM240" s="44"/>
      <c r="FMN240" s="44"/>
      <c r="FMO240" s="44"/>
      <c r="FMP240" s="44"/>
      <c r="FMQ240" s="44"/>
      <c r="FMR240" s="44"/>
      <c r="FMS240" s="44"/>
      <c r="FMT240" s="44"/>
      <c r="FMU240" s="44"/>
      <c r="FMV240" s="44"/>
      <c r="FMW240" s="44"/>
      <c r="FMX240" s="44"/>
      <c r="FMY240" s="44"/>
      <c r="FMZ240" s="44"/>
      <c r="FNA240" s="44"/>
      <c r="FNB240" s="44"/>
      <c r="FNC240" s="44"/>
      <c r="FND240" s="44"/>
      <c r="FNE240" s="44"/>
      <c r="FNF240" s="44"/>
      <c r="FNG240" s="44"/>
      <c r="FNH240" s="44"/>
      <c r="FNI240" s="44"/>
      <c r="FNJ240" s="44"/>
      <c r="FNK240" s="44"/>
      <c r="FNL240" s="44"/>
      <c r="FNM240" s="44"/>
      <c r="FNN240" s="44"/>
      <c r="FNO240" s="44"/>
      <c r="FNP240" s="44"/>
      <c r="FNQ240" s="44"/>
      <c r="FNR240" s="44"/>
      <c r="FNS240" s="44"/>
      <c r="FNT240" s="44"/>
      <c r="FNU240" s="44"/>
      <c r="FNV240" s="44"/>
      <c r="FNW240" s="44"/>
      <c r="FNX240" s="44"/>
      <c r="FNY240" s="44"/>
      <c r="FNZ240" s="44"/>
      <c r="FOA240" s="44"/>
      <c r="FOB240" s="44"/>
      <c r="FOC240" s="44"/>
      <c r="FOD240" s="44"/>
      <c r="FOE240" s="44"/>
      <c r="FOF240" s="44"/>
      <c r="FOG240" s="44"/>
      <c r="FOH240" s="44"/>
      <c r="FOI240" s="44"/>
      <c r="FOJ240" s="44"/>
      <c r="FOK240" s="44"/>
      <c r="FOL240" s="44"/>
      <c r="FOM240" s="44"/>
      <c r="FON240" s="44"/>
      <c r="FOO240" s="44"/>
      <c r="FOP240" s="44"/>
      <c r="FOQ240" s="44"/>
      <c r="FOR240" s="44"/>
      <c r="FOS240" s="44"/>
      <c r="FOT240" s="44"/>
      <c r="FOU240" s="44"/>
      <c r="FOV240" s="44"/>
      <c r="FOW240" s="44"/>
      <c r="FOX240" s="44"/>
      <c r="FOY240" s="44"/>
      <c r="FOZ240" s="44"/>
      <c r="FPA240" s="44"/>
      <c r="FPB240" s="44"/>
      <c r="FPC240" s="44"/>
      <c r="FPD240" s="44"/>
      <c r="FPE240" s="44"/>
      <c r="FPF240" s="44"/>
      <c r="FPG240" s="44"/>
      <c r="FPH240" s="44"/>
      <c r="FPI240" s="44"/>
      <c r="FPJ240" s="44"/>
      <c r="FPK240" s="44"/>
      <c r="FPL240" s="44"/>
      <c r="FPM240" s="44"/>
      <c r="FPN240" s="44"/>
      <c r="FPO240" s="44"/>
      <c r="FPP240" s="44"/>
      <c r="FPQ240" s="44"/>
      <c r="FPR240" s="44"/>
      <c r="FPS240" s="44"/>
      <c r="FPT240" s="44"/>
      <c r="FPU240" s="44"/>
      <c r="FPV240" s="44"/>
      <c r="FPW240" s="44"/>
      <c r="FPX240" s="44"/>
      <c r="FPY240" s="44"/>
      <c r="FPZ240" s="44"/>
      <c r="FQA240" s="44"/>
      <c r="FQB240" s="44"/>
      <c r="FQC240" s="44"/>
      <c r="FQD240" s="44"/>
      <c r="FQE240" s="44"/>
      <c r="FQF240" s="44"/>
      <c r="FQG240" s="44"/>
      <c r="FQH240" s="44"/>
      <c r="FQI240" s="44"/>
      <c r="FQJ240" s="44"/>
      <c r="FQK240" s="44"/>
      <c r="FQL240" s="44"/>
      <c r="FQM240" s="44"/>
      <c r="FQN240" s="44"/>
      <c r="FQO240" s="44"/>
      <c r="FQP240" s="44"/>
      <c r="FQQ240" s="44"/>
      <c r="FQR240" s="44"/>
      <c r="FQS240" s="44"/>
      <c r="FQT240" s="44"/>
      <c r="FQU240" s="44"/>
      <c r="FQV240" s="44"/>
      <c r="FQW240" s="44"/>
      <c r="FQX240" s="44"/>
      <c r="FQY240" s="44"/>
      <c r="FQZ240" s="44"/>
      <c r="FRA240" s="44"/>
      <c r="FRB240" s="44"/>
      <c r="FRC240" s="44"/>
      <c r="FRD240" s="44"/>
      <c r="FRE240" s="44"/>
      <c r="FRF240" s="44"/>
      <c r="FRG240" s="44"/>
      <c r="FRH240" s="44"/>
      <c r="FRI240" s="44"/>
      <c r="FRJ240" s="44"/>
      <c r="FRK240" s="44"/>
      <c r="FRL240" s="44"/>
      <c r="FRM240" s="44"/>
      <c r="FRN240" s="44"/>
      <c r="FRO240" s="44"/>
      <c r="FRP240" s="44"/>
      <c r="FRQ240" s="44"/>
      <c r="FRR240" s="44"/>
      <c r="FRS240" s="44"/>
      <c r="FRT240" s="44"/>
      <c r="FRU240" s="44"/>
      <c r="FRV240" s="44"/>
      <c r="FRW240" s="44"/>
      <c r="FRX240" s="44"/>
      <c r="FRY240" s="44"/>
      <c r="FRZ240" s="44"/>
      <c r="FSA240" s="44"/>
      <c r="FSB240" s="44"/>
      <c r="FSC240" s="44"/>
      <c r="FSD240" s="44"/>
      <c r="FSE240" s="44"/>
      <c r="FSF240" s="44"/>
      <c r="FSG240" s="44"/>
      <c r="FSH240" s="44"/>
      <c r="FSI240" s="44"/>
      <c r="FSJ240" s="44"/>
      <c r="FSK240" s="44"/>
      <c r="FSL240" s="44"/>
      <c r="FSM240" s="44"/>
      <c r="FSN240" s="44"/>
      <c r="FSO240" s="44"/>
      <c r="FSP240" s="44"/>
      <c r="FSQ240" s="44"/>
      <c r="FSR240" s="44"/>
      <c r="FSS240" s="44"/>
      <c r="FST240" s="44"/>
      <c r="FSU240" s="44"/>
      <c r="FSV240" s="44"/>
      <c r="FSW240" s="44"/>
      <c r="FSX240" s="44"/>
      <c r="FSY240" s="44"/>
      <c r="FSZ240" s="44"/>
      <c r="FTA240" s="44"/>
      <c r="FTB240" s="44"/>
      <c r="FTC240" s="44"/>
      <c r="FTD240" s="44"/>
      <c r="FTE240" s="44"/>
      <c r="FTF240" s="44"/>
      <c r="FTG240" s="44"/>
      <c r="FTH240" s="44"/>
      <c r="FTI240" s="44"/>
      <c r="FTJ240" s="44"/>
      <c r="FTK240" s="44"/>
      <c r="FTL240" s="44"/>
      <c r="FTM240" s="44"/>
      <c r="FTN240" s="44"/>
      <c r="FTO240" s="44"/>
      <c r="FTP240" s="44"/>
      <c r="FTQ240" s="44"/>
      <c r="FTR240" s="44"/>
      <c r="FTS240" s="44"/>
      <c r="FTT240" s="44"/>
      <c r="FTU240" s="44"/>
      <c r="FTV240" s="44"/>
      <c r="FTW240" s="44"/>
      <c r="FTX240" s="44"/>
      <c r="FTY240" s="44"/>
      <c r="FTZ240" s="44"/>
      <c r="FUA240" s="44"/>
      <c r="FUB240" s="44"/>
      <c r="FUC240" s="44"/>
      <c r="FUD240" s="44"/>
      <c r="FUE240" s="44"/>
      <c r="FUF240" s="44"/>
      <c r="FUG240" s="44"/>
      <c r="FUH240" s="44"/>
      <c r="FUI240" s="44"/>
      <c r="FUJ240" s="44"/>
      <c r="FUK240" s="44"/>
      <c r="FUL240" s="44"/>
      <c r="FUM240" s="44"/>
      <c r="FUN240" s="44"/>
      <c r="FUO240" s="44"/>
      <c r="FUP240" s="44"/>
      <c r="FUQ240" s="44"/>
      <c r="FUR240" s="44"/>
      <c r="FUS240" s="44"/>
      <c r="FUT240" s="44"/>
      <c r="FUU240" s="44"/>
      <c r="FUV240" s="44"/>
      <c r="FUW240" s="44"/>
      <c r="FUX240" s="44"/>
      <c r="FUY240" s="44"/>
      <c r="FUZ240" s="44"/>
      <c r="FVA240" s="44"/>
      <c r="FVB240" s="44"/>
      <c r="FVC240" s="44"/>
      <c r="FVD240" s="44"/>
      <c r="FVE240" s="44"/>
      <c r="FVF240" s="44"/>
      <c r="FVG240" s="44"/>
      <c r="FVH240" s="44"/>
      <c r="FVI240" s="44"/>
      <c r="FVJ240" s="44"/>
      <c r="FVK240" s="44"/>
      <c r="FVL240" s="44"/>
      <c r="FVM240" s="44"/>
      <c r="FVN240" s="44"/>
      <c r="FVO240" s="44"/>
      <c r="FVP240" s="44"/>
      <c r="FVQ240" s="44"/>
      <c r="FVR240" s="44"/>
      <c r="FVS240" s="44"/>
      <c r="FVT240" s="44"/>
      <c r="FVU240" s="44"/>
      <c r="FVV240" s="44"/>
      <c r="FVW240" s="44"/>
      <c r="FVX240" s="44"/>
      <c r="FVY240" s="44"/>
      <c r="FVZ240" s="44"/>
      <c r="FWA240" s="44"/>
      <c r="FWB240" s="44"/>
      <c r="FWC240" s="44"/>
      <c r="FWD240" s="44"/>
      <c r="FWE240" s="44"/>
      <c r="FWF240" s="44"/>
      <c r="FWG240" s="44"/>
      <c r="FWH240" s="44"/>
      <c r="FWI240" s="44"/>
      <c r="FWJ240" s="44"/>
      <c r="FWK240" s="44"/>
      <c r="FWL240" s="44"/>
      <c r="FWM240" s="44"/>
      <c r="FWN240" s="44"/>
      <c r="FWO240" s="44"/>
      <c r="FWP240" s="44"/>
      <c r="FWQ240" s="44"/>
      <c r="FWR240" s="44"/>
      <c r="FWS240" s="44"/>
      <c r="FWT240" s="44"/>
      <c r="FWU240" s="44"/>
      <c r="FWV240" s="44"/>
      <c r="FWW240" s="44"/>
      <c r="FWX240" s="44"/>
      <c r="FWY240" s="44"/>
      <c r="FWZ240" s="44"/>
      <c r="FXA240" s="44"/>
      <c r="FXB240" s="44"/>
      <c r="FXC240" s="44"/>
      <c r="FXD240" s="44"/>
      <c r="FXE240" s="44"/>
      <c r="FXF240" s="44"/>
      <c r="FXG240" s="44"/>
      <c r="FXH240" s="44"/>
      <c r="FXI240" s="44"/>
      <c r="FXJ240" s="44"/>
      <c r="FXK240" s="44"/>
      <c r="FXL240" s="44"/>
      <c r="FXM240" s="44"/>
      <c r="FXN240" s="44"/>
      <c r="FXO240" s="44"/>
      <c r="FXP240" s="44"/>
      <c r="FXQ240" s="44"/>
      <c r="FXR240" s="44"/>
      <c r="FXS240" s="44"/>
      <c r="FXT240" s="44"/>
      <c r="FXU240" s="44"/>
      <c r="FXV240" s="44"/>
      <c r="FXW240" s="44"/>
      <c r="FXX240" s="44"/>
      <c r="FXY240" s="44"/>
      <c r="FXZ240" s="44"/>
      <c r="FYA240" s="44"/>
      <c r="FYB240" s="44"/>
      <c r="FYC240" s="44"/>
      <c r="FYD240" s="44"/>
      <c r="FYE240" s="44"/>
      <c r="FYF240" s="44"/>
      <c r="FYG240" s="44"/>
      <c r="FYH240" s="44"/>
      <c r="FYI240" s="44"/>
      <c r="FYJ240" s="44"/>
      <c r="FYK240" s="44"/>
      <c r="FYL240" s="44"/>
      <c r="FYM240" s="44"/>
      <c r="FYN240" s="44"/>
      <c r="FYO240" s="44"/>
      <c r="FYP240" s="44"/>
      <c r="FYQ240" s="44"/>
      <c r="FYR240" s="44"/>
      <c r="FYS240" s="44"/>
      <c r="FYT240" s="44"/>
      <c r="FYU240" s="44"/>
      <c r="FYV240" s="44"/>
      <c r="FYW240" s="44"/>
      <c r="FYX240" s="44"/>
      <c r="FYY240" s="44"/>
      <c r="FYZ240" s="44"/>
      <c r="FZA240" s="44"/>
      <c r="FZB240" s="44"/>
      <c r="FZC240" s="44"/>
      <c r="FZD240" s="44"/>
      <c r="FZE240" s="44"/>
      <c r="FZF240" s="44"/>
      <c r="FZG240" s="44"/>
      <c r="FZH240" s="44"/>
      <c r="FZI240" s="44"/>
      <c r="FZJ240" s="44"/>
      <c r="FZK240" s="44"/>
      <c r="FZL240" s="44"/>
      <c r="FZM240" s="44"/>
      <c r="FZN240" s="44"/>
      <c r="FZO240" s="44"/>
      <c r="FZP240" s="44"/>
      <c r="FZQ240" s="44"/>
      <c r="FZR240" s="44"/>
      <c r="FZS240" s="44"/>
      <c r="FZT240" s="44"/>
      <c r="FZU240" s="44"/>
      <c r="FZV240" s="44"/>
      <c r="FZW240" s="44"/>
      <c r="FZX240" s="44"/>
      <c r="FZY240" s="44"/>
      <c r="FZZ240" s="44"/>
      <c r="GAA240" s="44"/>
      <c r="GAB240" s="44"/>
      <c r="GAC240" s="44"/>
      <c r="GAD240" s="44"/>
      <c r="GAE240" s="44"/>
      <c r="GAF240" s="44"/>
      <c r="GAG240" s="44"/>
      <c r="GAH240" s="44"/>
      <c r="GAI240" s="44"/>
      <c r="GAJ240" s="44"/>
      <c r="GAK240" s="44"/>
      <c r="GAL240" s="44"/>
      <c r="GAM240" s="44"/>
      <c r="GAN240" s="44"/>
      <c r="GAO240" s="44"/>
      <c r="GAP240" s="44"/>
      <c r="GAQ240" s="44"/>
      <c r="GAR240" s="44"/>
      <c r="GAS240" s="44"/>
      <c r="GAT240" s="44"/>
      <c r="GAU240" s="44"/>
      <c r="GAV240" s="44"/>
      <c r="GAW240" s="44"/>
      <c r="GAX240" s="44"/>
      <c r="GAY240" s="44"/>
      <c r="GAZ240" s="44"/>
      <c r="GBA240" s="44"/>
      <c r="GBB240" s="44"/>
      <c r="GBC240" s="44"/>
      <c r="GBD240" s="44"/>
      <c r="GBE240" s="44"/>
      <c r="GBF240" s="44"/>
      <c r="GBG240" s="44"/>
      <c r="GBH240" s="44"/>
      <c r="GBI240" s="44"/>
      <c r="GBJ240" s="44"/>
      <c r="GBK240" s="44"/>
      <c r="GBL240" s="44"/>
      <c r="GBM240" s="44"/>
      <c r="GBN240" s="44"/>
      <c r="GBO240" s="44"/>
      <c r="GBP240" s="44"/>
      <c r="GBQ240" s="44"/>
      <c r="GBR240" s="44"/>
      <c r="GBS240" s="44"/>
      <c r="GBT240" s="44"/>
      <c r="GBU240" s="44"/>
      <c r="GBV240" s="44"/>
      <c r="GBW240" s="44"/>
      <c r="GBX240" s="44"/>
      <c r="GBY240" s="44"/>
      <c r="GBZ240" s="44"/>
      <c r="GCA240" s="44"/>
      <c r="GCB240" s="44"/>
      <c r="GCC240" s="44"/>
      <c r="GCD240" s="44"/>
      <c r="GCE240" s="44"/>
      <c r="GCF240" s="44"/>
      <c r="GCG240" s="44"/>
      <c r="GCH240" s="44"/>
      <c r="GCI240" s="44"/>
      <c r="GCJ240" s="44"/>
      <c r="GCK240" s="44"/>
      <c r="GCL240" s="44"/>
      <c r="GCM240" s="44"/>
      <c r="GCN240" s="44"/>
      <c r="GCO240" s="44"/>
      <c r="GCP240" s="44"/>
      <c r="GCQ240" s="44"/>
      <c r="GCR240" s="44"/>
      <c r="GCS240" s="44"/>
      <c r="GCT240" s="44"/>
      <c r="GCU240" s="44"/>
      <c r="GCV240" s="44"/>
      <c r="GCW240" s="44"/>
      <c r="GCX240" s="44"/>
      <c r="GCY240" s="44"/>
      <c r="GCZ240" s="44"/>
      <c r="GDA240" s="44"/>
      <c r="GDB240" s="44"/>
      <c r="GDC240" s="44"/>
      <c r="GDD240" s="44"/>
      <c r="GDE240" s="44"/>
      <c r="GDF240" s="44"/>
      <c r="GDG240" s="44"/>
      <c r="GDH240" s="44"/>
      <c r="GDI240" s="44"/>
      <c r="GDJ240" s="44"/>
      <c r="GDK240" s="44"/>
      <c r="GDL240" s="44"/>
      <c r="GDM240" s="44"/>
      <c r="GDN240" s="44"/>
      <c r="GDO240" s="44"/>
      <c r="GDP240" s="44"/>
      <c r="GDQ240" s="44"/>
      <c r="GDR240" s="44"/>
      <c r="GDS240" s="44"/>
      <c r="GDT240" s="44"/>
      <c r="GDU240" s="44"/>
      <c r="GDV240" s="44"/>
      <c r="GDW240" s="44"/>
      <c r="GDX240" s="44"/>
      <c r="GDY240" s="44"/>
      <c r="GDZ240" s="44"/>
      <c r="GEA240" s="44"/>
      <c r="GEB240" s="44"/>
      <c r="GEC240" s="44"/>
      <c r="GED240" s="44"/>
      <c r="GEE240" s="44"/>
      <c r="GEF240" s="44"/>
      <c r="GEG240" s="44"/>
      <c r="GEH240" s="44"/>
      <c r="GEI240" s="44"/>
      <c r="GEJ240" s="44"/>
      <c r="GEK240" s="44"/>
      <c r="GEL240" s="44"/>
      <c r="GEM240" s="44"/>
      <c r="GEN240" s="44"/>
      <c r="GEO240" s="44"/>
      <c r="GEP240" s="44"/>
      <c r="GEQ240" s="44"/>
      <c r="GER240" s="44"/>
      <c r="GES240" s="44"/>
      <c r="GET240" s="44"/>
      <c r="GEU240" s="44"/>
      <c r="GEV240" s="44"/>
      <c r="GEW240" s="44"/>
      <c r="GEX240" s="44"/>
      <c r="GEY240" s="44"/>
      <c r="GEZ240" s="44"/>
      <c r="GFA240" s="44"/>
      <c r="GFB240" s="44"/>
      <c r="GFC240" s="44"/>
      <c r="GFD240" s="44"/>
      <c r="GFE240" s="44"/>
      <c r="GFF240" s="44"/>
      <c r="GFG240" s="44"/>
      <c r="GFH240" s="44"/>
      <c r="GFI240" s="44"/>
      <c r="GFJ240" s="44"/>
      <c r="GFK240" s="44"/>
      <c r="GFL240" s="44"/>
      <c r="GFM240" s="44"/>
      <c r="GFN240" s="44"/>
      <c r="GFO240" s="44"/>
      <c r="GFP240" s="44"/>
      <c r="GFQ240" s="44"/>
      <c r="GFR240" s="44"/>
      <c r="GFS240" s="44"/>
      <c r="GFT240" s="44"/>
      <c r="GFU240" s="44"/>
      <c r="GFV240" s="44"/>
      <c r="GFW240" s="44"/>
      <c r="GFX240" s="44"/>
      <c r="GFY240" s="44"/>
      <c r="GFZ240" s="44"/>
      <c r="GGA240" s="44"/>
      <c r="GGB240" s="44"/>
      <c r="GGC240" s="44"/>
      <c r="GGD240" s="44"/>
      <c r="GGE240" s="44"/>
      <c r="GGF240" s="44"/>
      <c r="GGG240" s="44"/>
      <c r="GGH240" s="44"/>
      <c r="GGI240" s="44"/>
      <c r="GGJ240" s="44"/>
      <c r="GGK240" s="44"/>
      <c r="GGL240" s="44"/>
      <c r="GGM240" s="44"/>
      <c r="GGN240" s="44"/>
      <c r="GGO240" s="44"/>
      <c r="GGP240" s="44"/>
      <c r="GGQ240" s="44"/>
      <c r="GGR240" s="44"/>
      <c r="GGS240" s="44"/>
      <c r="GGT240" s="44"/>
      <c r="GGU240" s="44"/>
      <c r="GGV240" s="44"/>
      <c r="GGW240" s="44"/>
      <c r="GGX240" s="44"/>
      <c r="GGY240" s="44"/>
      <c r="GGZ240" s="44"/>
      <c r="GHA240" s="44"/>
      <c r="GHB240" s="44"/>
      <c r="GHC240" s="44"/>
      <c r="GHD240" s="44"/>
      <c r="GHE240" s="44"/>
      <c r="GHF240" s="44"/>
      <c r="GHG240" s="44"/>
      <c r="GHH240" s="44"/>
      <c r="GHI240" s="44"/>
      <c r="GHJ240" s="44"/>
      <c r="GHK240" s="44"/>
      <c r="GHL240" s="44"/>
      <c r="GHM240" s="44"/>
      <c r="GHN240" s="44"/>
      <c r="GHO240" s="44"/>
      <c r="GHP240" s="44"/>
      <c r="GHQ240" s="44"/>
      <c r="GHR240" s="44"/>
      <c r="GHS240" s="44"/>
      <c r="GHT240" s="44"/>
      <c r="GHU240" s="44"/>
      <c r="GHV240" s="44"/>
      <c r="GHW240" s="44"/>
      <c r="GHX240" s="44"/>
      <c r="GHY240" s="44"/>
      <c r="GHZ240" s="44"/>
      <c r="GIA240" s="44"/>
      <c r="GIB240" s="44"/>
      <c r="GIC240" s="44"/>
      <c r="GID240" s="44"/>
      <c r="GIE240" s="44"/>
      <c r="GIF240" s="44"/>
      <c r="GIG240" s="44"/>
      <c r="GIH240" s="44"/>
      <c r="GII240" s="44"/>
      <c r="GIJ240" s="44"/>
      <c r="GIK240" s="44"/>
      <c r="GIL240" s="44"/>
      <c r="GIM240" s="44"/>
      <c r="GIN240" s="44"/>
      <c r="GIO240" s="44"/>
      <c r="GIP240" s="44"/>
      <c r="GIQ240" s="44"/>
      <c r="GIR240" s="44"/>
      <c r="GIS240" s="44"/>
      <c r="GIT240" s="44"/>
      <c r="GIU240" s="44"/>
      <c r="GIV240" s="44"/>
      <c r="GIW240" s="44"/>
      <c r="GIX240" s="44"/>
      <c r="GIY240" s="44"/>
      <c r="GIZ240" s="44"/>
      <c r="GJA240" s="44"/>
      <c r="GJB240" s="44"/>
      <c r="GJC240" s="44"/>
      <c r="GJD240" s="44"/>
      <c r="GJE240" s="44"/>
      <c r="GJF240" s="44"/>
      <c r="GJG240" s="44"/>
      <c r="GJH240" s="44"/>
      <c r="GJI240" s="44"/>
      <c r="GJJ240" s="44"/>
      <c r="GJK240" s="44"/>
      <c r="GJL240" s="44"/>
      <c r="GJM240" s="44"/>
      <c r="GJN240" s="44"/>
      <c r="GJO240" s="44"/>
      <c r="GJP240" s="44"/>
      <c r="GJQ240" s="44"/>
      <c r="GJR240" s="44"/>
      <c r="GJS240" s="44"/>
      <c r="GJT240" s="44"/>
      <c r="GJU240" s="44"/>
      <c r="GJV240" s="44"/>
      <c r="GJW240" s="44"/>
      <c r="GJX240" s="44"/>
      <c r="GJY240" s="44"/>
      <c r="GJZ240" s="44"/>
      <c r="GKA240" s="44"/>
      <c r="GKB240" s="44"/>
      <c r="GKC240" s="44"/>
      <c r="GKD240" s="44"/>
      <c r="GKE240" s="44"/>
      <c r="GKF240" s="44"/>
      <c r="GKG240" s="44"/>
      <c r="GKH240" s="44"/>
      <c r="GKI240" s="44"/>
      <c r="GKJ240" s="44"/>
      <c r="GKK240" s="44"/>
      <c r="GKL240" s="44"/>
      <c r="GKM240" s="44"/>
      <c r="GKN240" s="44"/>
      <c r="GKO240" s="44"/>
      <c r="GKP240" s="44"/>
      <c r="GKQ240" s="44"/>
      <c r="GKR240" s="44"/>
      <c r="GKS240" s="44"/>
      <c r="GKT240" s="44"/>
      <c r="GKU240" s="44"/>
      <c r="GKV240" s="44"/>
      <c r="GKW240" s="44"/>
      <c r="GKX240" s="44"/>
      <c r="GKY240" s="44"/>
      <c r="GKZ240" s="44"/>
      <c r="GLA240" s="44"/>
      <c r="GLB240" s="44"/>
      <c r="GLC240" s="44"/>
      <c r="GLD240" s="44"/>
      <c r="GLE240" s="44"/>
      <c r="GLF240" s="44"/>
      <c r="GLG240" s="44"/>
      <c r="GLH240" s="44"/>
      <c r="GLI240" s="44"/>
      <c r="GLJ240" s="44"/>
      <c r="GLK240" s="44"/>
      <c r="GLL240" s="44"/>
      <c r="GLM240" s="44"/>
      <c r="GLN240" s="44"/>
      <c r="GLO240" s="44"/>
      <c r="GLP240" s="44"/>
      <c r="GLQ240" s="44"/>
      <c r="GLR240" s="44"/>
      <c r="GLS240" s="44"/>
      <c r="GLT240" s="44"/>
      <c r="GLU240" s="44"/>
      <c r="GLV240" s="44"/>
      <c r="GLW240" s="44"/>
      <c r="GLX240" s="44"/>
      <c r="GLY240" s="44"/>
      <c r="GLZ240" s="44"/>
      <c r="GMA240" s="44"/>
      <c r="GMB240" s="44"/>
      <c r="GMC240" s="44"/>
      <c r="GMD240" s="44"/>
      <c r="GME240" s="44"/>
      <c r="GMF240" s="44"/>
      <c r="GMG240" s="44"/>
      <c r="GMH240" s="44"/>
      <c r="GMI240" s="44"/>
      <c r="GMJ240" s="44"/>
      <c r="GMK240" s="44"/>
      <c r="GML240" s="44"/>
      <c r="GMM240" s="44"/>
      <c r="GMN240" s="44"/>
      <c r="GMO240" s="44"/>
      <c r="GMP240" s="44"/>
      <c r="GMQ240" s="44"/>
      <c r="GMR240" s="44"/>
      <c r="GMS240" s="44"/>
      <c r="GMT240" s="44"/>
      <c r="GMU240" s="44"/>
      <c r="GMV240" s="44"/>
      <c r="GMW240" s="44"/>
      <c r="GMX240" s="44"/>
      <c r="GMY240" s="44"/>
      <c r="GMZ240" s="44"/>
      <c r="GNA240" s="44"/>
      <c r="GNB240" s="44"/>
      <c r="GNC240" s="44"/>
      <c r="GND240" s="44"/>
      <c r="GNE240" s="44"/>
      <c r="GNF240" s="44"/>
      <c r="GNG240" s="44"/>
      <c r="GNH240" s="44"/>
      <c r="GNI240" s="44"/>
      <c r="GNJ240" s="44"/>
      <c r="GNK240" s="44"/>
      <c r="GNL240" s="44"/>
      <c r="GNM240" s="44"/>
      <c r="GNN240" s="44"/>
      <c r="GNO240" s="44"/>
      <c r="GNP240" s="44"/>
      <c r="GNQ240" s="44"/>
      <c r="GNR240" s="44"/>
      <c r="GNS240" s="44"/>
      <c r="GNT240" s="44"/>
      <c r="GNU240" s="44"/>
      <c r="GNV240" s="44"/>
      <c r="GNW240" s="44"/>
      <c r="GNX240" s="44"/>
      <c r="GNY240" s="44"/>
      <c r="GNZ240" s="44"/>
      <c r="GOA240" s="44"/>
      <c r="GOB240" s="44"/>
      <c r="GOC240" s="44"/>
      <c r="GOD240" s="44"/>
      <c r="GOE240" s="44"/>
      <c r="GOF240" s="44"/>
      <c r="GOG240" s="44"/>
      <c r="GOH240" s="44"/>
      <c r="GOI240" s="44"/>
      <c r="GOJ240" s="44"/>
      <c r="GOK240" s="44"/>
      <c r="GOL240" s="44"/>
      <c r="GOM240" s="44"/>
      <c r="GON240" s="44"/>
      <c r="GOO240" s="44"/>
      <c r="GOP240" s="44"/>
      <c r="GOQ240" s="44"/>
      <c r="GOR240" s="44"/>
      <c r="GOS240" s="44"/>
      <c r="GOT240" s="44"/>
      <c r="GOU240" s="44"/>
      <c r="GOV240" s="44"/>
      <c r="GOW240" s="44"/>
      <c r="GOX240" s="44"/>
      <c r="GOY240" s="44"/>
      <c r="GOZ240" s="44"/>
      <c r="GPA240" s="44"/>
      <c r="GPB240" s="44"/>
      <c r="GPC240" s="44"/>
      <c r="GPD240" s="44"/>
      <c r="GPE240" s="44"/>
      <c r="GPF240" s="44"/>
      <c r="GPG240" s="44"/>
      <c r="GPH240" s="44"/>
      <c r="GPI240" s="44"/>
      <c r="GPJ240" s="44"/>
      <c r="GPK240" s="44"/>
      <c r="GPL240" s="44"/>
      <c r="GPM240" s="44"/>
      <c r="GPN240" s="44"/>
      <c r="GPO240" s="44"/>
      <c r="GPP240" s="44"/>
      <c r="GPQ240" s="44"/>
      <c r="GPR240" s="44"/>
      <c r="GPS240" s="44"/>
      <c r="GPT240" s="44"/>
      <c r="GPU240" s="44"/>
      <c r="GPV240" s="44"/>
      <c r="GPW240" s="44"/>
      <c r="GPX240" s="44"/>
      <c r="GPY240" s="44"/>
      <c r="GPZ240" s="44"/>
      <c r="GQA240" s="44"/>
      <c r="GQB240" s="44"/>
      <c r="GQC240" s="44"/>
      <c r="GQD240" s="44"/>
      <c r="GQE240" s="44"/>
      <c r="GQF240" s="44"/>
      <c r="GQG240" s="44"/>
      <c r="GQH240" s="44"/>
      <c r="GQI240" s="44"/>
      <c r="GQJ240" s="44"/>
      <c r="GQK240" s="44"/>
      <c r="GQL240" s="44"/>
      <c r="GQM240" s="44"/>
      <c r="GQN240" s="44"/>
      <c r="GQO240" s="44"/>
      <c r="GQP240" s="44"/>
      <c r="GQQ240" s="44"/>
      <c r="GQR240" s="44"/>
      <c r="GQS240" s="44"/>
      <c r="GQT240" s="44"/>
      <c r="GQU240" s="44"/>
      <c r="GQV240" s="44"/>
      <c r="GQW240" s="44"/>
      <c r="GQX240" s="44"/>
      <c r="GQY240" s="44"/>
      <c r="GQZ240" s="44"/>
      <c r="GRA240" s="44"/>
      <c r="GRB240" s="44"/>
      <c r="GRC240" s="44"/>
      <c r="GRD240" s="44"/>
      <c r="GRE240" s="44"/>
      <c r="GRF240" s="44"/>
      <c r="GRG240" s="44"/>
      <c r="GRH240" s="44"/>
      <c r="GRI240" s="44"/>
      <c r="GRJ240" s="44"/>
      <c r="GRK240" s="44"/>
      <c r="GRL240" s="44"/>
      <c r="GRM240" s="44"/>
      <c r="GRN240" s="44"/>
      <c r="GRO240" s="44"/>
      <c r="GRP240" s="44"/>
      <c r="GRQ240" s="44"/>
      <c r="GRR240" s="44"/>
      <c r="GRS240" s="44"/>
      <c r="GRT240" s="44"/>
      <c r="GRU240" s="44"/>
      <c r="GRV240" s="44"/>
      <c r="GRW240" s="44"/>
      <c r="GRX240" s="44"/>
      <c r="GRY240" s="44"/>
      <c r="GRZ240" s="44"/>
      <c r="GSA240" s="44"/>
      <c r="GSB240" s="44"/>
      <c r="GSC240" s="44"/>
      <c r="GSD240" s="44"/>
      <c r="GSE240" s="44"/>
      <c r="GSF240" s="44"/>
      <c r="GSG240" s="44"/>
      <c r="GSH240" s="44"/>
      <c r="GSI240" s="44"/>
      <c r="GSJ240" s="44"/>
      <c r="GSK240" s="44"/>
      <c r="GSL240" s="44"/>
      <c r="GSM240" s="44"/>
      <c r="GSN240" s="44"/>
      <c r="GSO240" s="44"/>
      <c r="GSP240" s="44"/>
      <c r="GSQ240" s="44"/>
      <c r="GSR240" s="44"/>
      <c r="GSS240" s="44"/>
      <c r="GST240" s="44"/>
      <c r="GSU240" s="44"/>
      <c r="GSV240" s="44"/>
      <c r="GSW240" s="44"/>
      <c r="GSX240" s="44"/>
      <c r="GSY240" s="44"/>
      <c r="GSZ240" s="44"/>
      <c r="GTA240" s="44"/>
      <c r="GTB240" s="44"/>
      <c r="GTC240" s="44"/>
      <c r="GTD240" s="44"/>
      <c r="GTE240" s="44"/>
      <c r="GTF240" s="44"/>
      <c r="GTG240" s="44"/>
      <c r="GTH240" s="44"/>
      <c r="GTI240" s="44"/>
      <c r="GTJ240" s="44"/>
      <c r="GTK240" s="44"/>
      <c r="GTL240" s="44"/>
      <c r="GTM240" s="44"/>
      <c r="GTN240" s="44"/>
      <c r="GTO240" s="44"/>
      <c r="GTP240" s="44"/>
      <c r="GTQ240" s="44"/>
      <c r="GTR240" s="44"/>
      <c r="GTS240" s="44"/>
      <c r="GTT240" s="44"/>
      <c r="GTU240" s="44"/>
      <c r="GTV240" s="44"/>
      <c r="GTW240" s="44"/>
      <c r="GTX240" s="44"/>
      <c r="GTY240" s="44"/>
      <c r="GTZ240" s="44"/>
      <c r="GUA240" s="44"/>
      <c r="GUB240" s="44"/>
      <c r="GUC240" s="44"/>
      <c r="GUD240" s="44"/>
      <c r="GUE240" s="44"/>
      <c r="GUF240" s="44"/>
      <c r="GUG240" s="44"/>
      <c r="GUH240" s="44"/>
      <c r="GUI240" s="44"/>
      <c r="GUJ240" s="44"/>
      <c r="GUK240" s="44"/>
      <c r="GUL240" s="44"/>
      <c r="GUM240" s="44"/>
      <c r="GUN240" s="44"/>
      <c r="GUO240" s="44"/>
      <c r="GUP240" s="44"/>
      <c r="GUQ240" s="44"/>
      <c r="GUR240" s="44"/>
      <c r="GUS240" s="44"/>
      <c r="GUT240" s="44"/>
      <c r="GUU240" s="44"/>
      <c r="GUV240" s="44"/>
      <c r="GUW240" s="44"/>
      <c r="GUX240" s="44"/>
      <c r="GUY240" s="44"/>
      <c r="GUZ240" s="44"/>
      <c r="GVA240" s="44"/>
      <c r="GVB240" s="44"/>
      <c r="GVC240" s="44"/>
      <c r="GVD240" s="44"/>
      <c r="GVE240" s="44"/>
      <c r="GVF240" s="44"/>
      <c r="GVG240" s="44"/>
      <c r="GVH240" s="44"/>
      <c r="GVI240" s="44"/>
      <c r="GVJ240" s="44"/>
      <c r="GVK240" s="44"/>
      <c r="GVL240" s="44"/>
      <c r="GVM240" s="44"/>
      <c r="GVN240" s="44"/>
      <c r="GVO240" s="44"/>
      <c r="GVP240" s="44"/>
      <c r="GVQ240" s="44"/>
      <c r="GVR240" s="44"/>
      <c r="GVS240" s="44"/>
      <c r="GVT240" s="44"/>
      <c r="GVU240" s="44"/>
      <c r="GVV240" s="44"/>
      <c r="GVW240" s="44"/>
      <c r="GVX240" s="44"/>
      <c r="GVY240" s="44"/>
      <c r="GVZ240" s="44"/>
      <c r="GWA240" s="44"/>
      <c r="GWB240" s="44"/>
      <c r="GWC240" s="44"/>
      <c r="GWD240" s="44"/>
      <c r="GWE240" s="44"/>
      <c r="GWF240" s="44"/>
      <c r="GWG240" s="44"/>
      <c r="GWH240" s="44"/>
      <c r="GWI240" s="44"/>
      <c r="GWJ240" s="44"/>
      <c r="GWK240" s="44"/>
      <c r="GWL240" s="44"/>
      <c r="GWM240" s="44"/>
      <c r="GWN240" s="44"/>
      <c r="GWO240" s="44"/>
      <c r="GWP240" s="44"/>
      <c r="GWQ240" s="44"/>
      <c r="GWR240" s="44"/>
      <c r="GWS240" s="44"/>
      <c r="GWT240" s="44"/>
      <c r="GWU240" s="44"/>
      <c r="GWV240" s="44"/>
      <c r="GWW240" s="44"/>
      <c r="GWX240" s="44"/>
      <c r="GWY240" s="44"/>
      <c r="GWZ240" s="44"/>
      <c r="GXA240" s="44"/>
      <c r="GXB240" s="44"/>
      <c r="GXC240" s="44"/>
      <c r="GXD240" s="44"/>
      <c r="GXE240" s="44"/>
      <c r="GXF240" s="44"/>
      <c r="GXG240" s="44"/>
      <c r="GXH240" s="44"/>
      <c r="GXI240" s="44"/>
      <c r="GXJ240" s="44"/>
      <c r="GXK240" s="44"/>
      <c r="GXL240" s="44"/>
      <c r="GXM240" s="44"/>
      <c r="GXN240" s="44"/>
      <c r="GXO240" s="44"/>
      <c r="GXP240" s="44"/>
      <c r="GXQ240" s="44"/>
      <c r="GXR240" s="44"/>
      <c r="GXS240" s="44"/>
      <c r="GXT240" s="44"/>
      <c r="GXU240" s="44"/>
      <c r="GXV240" s="44"/>
      <c r="GXW240" s="44"/>
      <c r="GXX240" s="44"/>
      <c r="GXY240" s="44"/>
      <c r="GXZ240" s="44"/>
      <c r="GYA240" s="44"/>
      <c r="GYB240" s="44"/>
      <c r="GYC240" s="44"/>
      <c r="GYD240" s="44"/>
      <c r="GYE240" s="44"/>
      <c r="GYF240" s="44"/>
      <c r="GYG240" s="44"/>
      <c r="GYH240" s="44"/>
      <c r="GYI240" s="44"/>
      <c r="GYJ240" s="44"/>
      <c r="GYK240" s="44"/>
      <c r="GYL240" s="44"/>
      <c r="GYM240" s="44"/>
      <c r="GYN240" s="44"/>
      <c r="GYO240" s="44"/>
      <c r="GYP240" s="44"/>
      <c r="GYQ240" s="44"/>
      <c r="GYR240" s="44"/>
      <c r="GYS240" s="44"/>
      <c r="GYT240" s="44"/>
      <c r="GYU240" s="44"/>
      <c r="GYV240" s="44"/>
      <c r="GYW240" s="44"/>
      <c r="GYX240" s="44"/>
      <c r="GYY240" s="44"/>
      <c r="GYZ240" s="44"/>
      <c r="GZA240" s="44"/>
      <c r="GZB240" s="44"/>
      <c r="GZC240" s="44"/>
      <c r="GZD240" s="44"/>
      <c r="GZE240" s="44"/>
      <c r="GZF240" s="44"/>
      <c r="GZG240" s="44"/>
      <c r="GZH240" s="44"/>
      <c r="GZI240" s="44"/>
      <c r="GZJ240" s="44"/>
      <c r="GZK240" s="44"/>
      <c r="GZL240" s="44"/>
      <c r="GZM240" s="44"/>
      <c r="GZN240" s="44"/>
      <c r="GZO240" s="44"/>
      <c r="GZP240" s="44"/>
      <c r="GZQ240" s="44"/>
      <c r="GZR240" s="44"/>
      <c r="GZS240" s="44"/>
      <c r="GZT240" s="44"/>
      <c r="GZU240" s="44"/>
      <c r="GZV240" s="44"/>
      <c r="GZW240" s="44"/>
      <c r="GZX240" s="44"/>
      <c r="GZY240" s="44"/>
      <c r="GZZ240" s="44"/>
      <c r="HAA240" s="44"/>
      <c r="HAB240" s="44"/>
      <c r="HAC240" s="44"/>
      <c r="HAD240" s="44"/>
      <c r="HAE240" s="44"/>
      <c r="HAF240" s="44"/>
      <c r="HAG240" s="44"/>
      <c r="HAH240" s="44"/>
      <c r="HAI240" s="44"/>
      <c r="HAJ240" s="44"/>
      <c r="HAK240" s="44"/>
      <c r="HAL240" s="44"/>
      <c r="HAM240" s="44"/>
      <c r="HAN240" s="44"/>
      <c r="HAO240" s="44"/>
      <c r="HAP240" s="44"/>
      <c r="HAQ240" s="44"/>
      <c r="HAR240" s="44"/>
      <c r="HAS240" s="44"/>
      <c r="HAT240" s="44"/>
      <c r="HAU240" s="44"/>
      <c r="HAV240" s="44"/>
      <c r="HAW240" s="44"/>
      <c r="HAX240" s="44"/>
      <c r="HAY240" s="44"/>
      <c r="HAZ240" s="44"/>
      <c r="HBA240" s="44"/>
      <c r="HBB240" s="44"/>
      <c r="HBC240" s="44"/>
      <c r="HBD240" s="44"/>
      <c r="HBE240" s="44"/>
      <c r="HBF240" s="44"/>
      <c r="HBG240" s="44"/>
      <c r="HBH240" s="44"/>
      <c r="HBI240" s="44"/>
      <c r="HBJ240" s="44"/>
      <c r="HBK240" s="44"/>
      <c r="HBL240" s="44"/>
      <c r="HBM240" s="44"/>
      <c r="HBN240" s="44"/>
      <c r="HBO240" s="44"/>
      <c r="HBP240" s="44"/>
      <c r="HBQ240" s="44"/>
      <c r="HBR240" s="44"/>
      <c r="HBS240" s="44"/>
      <c r="HBT240" s="44"/>
      <c r="HBU240" s="44"/>
      <c r="HBV240" s="44"/>
      <c r="HBW240" s="44"/>
      <c r="HBX240" s="44"/>
      <c r="HBY240" s="44"/>
      <c r="HBZ240" s="44"/>
      <c r="HCA240" s="44"/>
      <c r="HCB240" s="44"/>
      <c r="HCC240" s="44"/>
      <c r="HCD240" s="44"/>
      <c r="HCE240" s="44"/>
      <c r="HCF240" s="44"/>
      <c r="HCG240" s="44"/>
      <c r="HCH240" s="44"/>
      <c r="HCI240" s="44"/>
      <c r="HCJ240" s="44"/>
      <c r="HCK240" s="44"/>
      <c r="HCL240" s="44"/>
      <c r="HCM240" s="44"/>
      <c r="HCN240" s="44"/>
      <c r="HCO240" s="44"/>
      <c r="HCP240" s="44"/>
      <c r="HCQ240" s="44"/>
      <c r="HCR240" s="44"/>
      <c r="HCS240" s="44"/>
      <c r="HCT240" s="44"/>
      <c r="HCU240" s="44"/>
      <c r="HCV240" s="44"/>
      <c r="HCW240" s="44"/>
      <c r="HCX240" s="44"/>
      <c r="HCY240" s="44"/>
      <c r="HCZ240" s="44"/>
      <c r="HDA240" s="44"/>
      <c r="HDB240" s="44"/>
      <c r="HDC240" s="44"/>
      <c r="HDD240" s="44"/>
      <c r="HDE240" s="44"/>
      <c r="HDF240" s="44"/>
      <c r="HDG240" s="44"/>
      <c r="HDH240" s="44"/>
      <c r="HDI240" s="44"/>
      <c r="HDJ240" s="44"/>
      <c r="HDK240" s="44"/>
      <c r="HDL240" s="44"/>
      <c r="HDM240" s="44"/>
      <c r="HDN240" s="44"/>
      <c r="HDO240" s="44"/>
      <c r="HDP240" s="44"/>
      <c r="HDQ240" s="44"/>
      <c r="HDR240" s="44"/>
      <c r="HDS240" s="44"/>
      <c r="HDT240" s="44"/>
      <c r="HDU240" s="44"/>
      <c r="HDV240" s="44"/>
      <c r="HDW240" s="44"/>
      <c r="HDX240" s="44"/>
      <c r="HDY240" s="44"/>
      <c r="HDZ240" s="44"/>
      <c r="HEA240" s="44"/>
      <c r="HEB240" s="44"/>
      <c r="HEC240" s="44"/>
      <c r="HED240" s="44"/>
      <c r="HEE240" s="44"/>
      <c r="HEF240" s="44"/>
      <c r="HEG240" s="44"/>
      <c r="HEH240" s="44"/>
      <c r="HEI240" s="44"/>
      <c r="HEJ240" s="44"/>
      <c r="HEK240" s="44"/>
      <c r="HEL240" s="44"/>
      <c r="HEM240" s="44"/>
      <c r="HEN240" s="44"/>
      <c r="HEO240" s="44"/>
      <c r="HEP240" s="44"/>
      <c r="HEQ240" s="44"/>
      <c r="HER240" s="44"/>
      <c r="HES240" s="44"/>
      <c r="HET240" s="44"/>
      <c r="HEU240" s="44"/>
      <c r="HEV240" s="44"/>
      <c r="HEW240" s="44"/>
      <c r="HEX240" s="44"/>
      <c r="HEY240" s="44"/>
      <c r="HEZ240" s="44"/>
      <c r="HFA240" s="44"/>
      <c r="HFB240" s="44"/>
      <c r="HFC240" s="44"/>
      <c r="HFD240" s="44"/>
      <c r="HFE240" s="44"/>
      <c r="HFF240" s="44"/>
      <c r="HFG240" s="44"/>
      <c r="HFH240" s="44"/>
      <c r="HFI240" s="44"/>
      <c r="HFJ240" s="44"/>
      <c r="HFK240" s="44"/>
      <c r="HFL240" s="44"/>
      <c r="HFM240" s="44"/>
      <c r="HFN240" s="44"/>
      <c r="HFO240" s="44"/>
      <c r="HFP240" s="44"/>
      <c r="HFQ240" s="44"/>
      <c r="HFR240" s="44"/>
      <c r="HFS240" s="44"/>
      <c r="HFT240" s="44"/>
      <c r="HFU240" s="44"/>
      <c r="HFV240" s="44"/>
      <c r="HFW240" s="44"/>
      <c r="HFX240" s="44"/>
      <c r="HFY240" s="44"/>
      <c r="HFZ240" s="44"/>
      <c r="HGA240" s="44"/>
      <c r="HGB240" s="44"/>
      <c r="HGC240" s="44"/>
      <c r="HGD240" s="44"/>
      <c r="HGE240" s="44"/>
      <c r="HGF240" s="44"/>
      <c r="HGG240" s="44"/>
      <c r="HGH240" s="44"/>
      <c r="HGI240" s="44"/>
      <c r="HGJ240" s="44"/>
      <c r="HGK240" s="44"/>
      <c r="HGL240" s="44"/>
      <c r="HGM240" s="44"/>
      <c r="HGN240" s="44"/>
      <c r="HGO240" s="44"/>
      <c r="HGP240" s="44"/>
      <c r="HGQ240" s="44"/>
      <c r="HGR240" s="44"/>
      <c r="HGS240" s="44"/>
      <c r="HGT240" s="44"/>
      <c r="HGU240" s="44"/>
      <c r="HGV240" s="44"/>
      <c r="HGW240" s="44"/>
      <c r="HGX240" s="44"/>
      <c r="HGY240" s="44"/>
      <c r="HGZ240" s="44"/>
      <c r="HHA240" s="44"/>
      <c r="HHB240" s="44"/>
      <c r="HHC240" s="44"/>
      <c r="HHD240" s="44"/>
      <c r="HHE240" s="44"/>
      <c r="HHF240" s="44"/>
      <c r="HHG240" s="44"/>
      <c r="HHH240" s="44"/>
      <c r="HHI240" s="44"/>
      <c r="HHJ240" s="44"/>
      <c r="HHK240" s="44"/>
      <c r="HHL240" s="44"/>
      <c r="HHM240" s="44"/>
      <c r="HHN240" s="44"/>
      <c r="HHO240" s="44"/>
      <c r="HHP240" s="44"/>
      <c r="HHQ240" s="44"/>
      <c r="HHR240" s="44"/>
      <c r="HHS240" s="44"/>
      <c r="HHT240" s="44"/>
      <c r="HHU240" s="44"/>
      <c r="HHV240" s="44"/>
      <c r="HHW240" s="44"/>
      <c r="HHX240" s="44"/>
      <c r="HHY240" s="44"/>
      <c r="HHZ240" s="44"/>
      <c r="HIA240" s="44"/>
      <c r="HIB240" s="44"/>
      <c r="HIC240" s="44"/>
      <c r="HID240" s="44"/>
      <c r="HIE240" s="44"/>
      <c r="HIF240" s="44"/>
      <c r="HIG240" s="44"/>
      <c r="HIH240" s="44"/>
      <c r="HII240" s="44"/>
      <c r="HIJ240" s="44"/>
      <c r="HIK240" s="44"/>
      <c r="HIL240" s="44"/>
      <c r="HIM240" s="44"/>
      <c r="HIN240" s="44"/>
      <c r="HIO240" s="44"/>
      <c r="HIP240" s="44"/>
      <c r="HIQ240" s="44"/>
      <c r="HIR240" s="44"/>
      <c r="HIS240" s="44"/>
      <c r="HIT240" s="44"/>
      <c r="HIU240" s="44"/>
      <c r="HIV240" s="44"/>
      <c r="HIW240" s="44"/>
      <c r="HIX240" s="44"/>
      <c r="HIY240" s="44"/>
      <c r="HIZ240" s="44"/>
      <c r="HJA240" s="44"/>
      <c r="HJB240" s="44"/>
      <c r="HJC240" s="44"/>
      <c r="HJD240" s="44"/>
      <c r="HJE240" s="44"/>
      <c r="HJF240" s="44"/>
      <c r="HJG240" s="44"/>
      <c r="HJH240" s="44"/>
      <c r="HJI240" s="44"/>
      <c r="HJJ240" s="44"/>
      <c r="HJK240" s="44"/>
      <c r="HJL240" s="44"/>
      <c r="HJM240" s="44"/>
      <c r="HJN240" s="44"/>
      <c r="HJO240" s="44"/>
      <c r="HJP240" s="44"/>
      <c r="HJQ240" s="44"/>
      <c r="HJR240" s="44"/>
      <c r="HJS240" s="44"/>
      <c r="HJT240" s="44"/>
      <c r="HJU240" s="44"/>
      <c r="HJV240" s="44"/>
      <c r="HJW240" s="44"/>
      <c r="HJX240" s="44"/>
      <c r="HJY240" s="44"/>
      <c r="HJZ240" s="44"/>
      <c r="HKA240" s="44"/>
      <c r="HKB240" s="44"/>
      <c r="HKC240" s="44"/>
      <c r="HKD240" s="44"/>
      <c r="HKE240" s="44"/>
      <c r="HKF240" s="44"/>
      <c r="HKG240" s="44"/>
      <c r="HKH240" s="44"/>
      <c r="HKI240" s="44"/>
      <c r="HKJ240" s="44"/>
      <c r="HKK240" s="44"/>
      <c r="HKL240" s="44"/>
      <c r="HKM240" s="44"/>
      <c r="HKN240" s="44"/>
      <c r="HKO240" s="44"/>
      <c r="HKP240" s="44"/>
      <c r="HKQ240" s="44"/>
      <c r="HKR240" s="44"/>
      <c r="HKS240" s="44"/>
      <c r="HKT240" s="44"/>
      <c r="HKU240" s="44"/>
      <c r="HKV240" s="44"/>
      <c r="HKW240" s="44"/>
      <c r="HKX240" s="44"/>
      <c r="HKY240" s="44"/>
      <c r="HKZ240" s="44"/>
      <c r="HLA240" s="44"/>
      <c r="HLB240" s="44"/>
      <c r="HLC240" s="44"/>
      <c r="HLD240" s="44"/>
      <c r="HLE240" s="44"/>
      <c r="HLF240" s="44"/>
      <c r="HLG240" s="44"/>
      <c r="HLH240" s="44"/>
      <c r="HLI240" s="44"/>
      <c r="HLJ240" s="44"/>
      <c r="HLK240" s="44"/>
      <c r="HLL240" s="44"/>
      <c r="HLM240" s="44"/>
      <c r="HLN240" s="44"/>
      <c r="HLO240" s="44"/>
      <c r="HLP240" s="44"/>
      <c r="HLQ240" s="44"/>
      <c r="HLR240" s="44"/>
      <c r="HLS240" s="44"/>
      <c r="HLT240" s="44"/>
      <c r="HLU240" s="44"/>
      <c r="HLV240" s="44"/>
      <c r="HLW240" s="44"/>
      <c r="HLX240" s="44"/>
      <c r="HLY240" s="44"/>
      <c r="HLZ240" s="44"/>
      <c r="HMA240" s="44"/>
      <c r="HMB240" s="44"/>
      <c r="HMC240" s="44"/>
      <c r="HMD240" s="44"/>
      <c r="HME240" s="44"/>
      <c r="HMF240" s="44"/>
      <c r="HMG240" s="44"/>
      <c r="HMH240" s="44"/>
      <c r="HMI240" s="44"/>
      <c r="HMJ240" s="44"/>
      <c r="HMK240" s="44"/>
      <c r="HML240" s="44"/>
      <c r="HMM240" s="44"/>
      <c r="HMN240" s="44"/>
      <c r="HMO240" s="44"/>
      <c r="HMP240" s="44"/>
      <c r="HMQ240" s="44"/>
      <c r="HMR240" s="44"/>
      <c r="HMS240" s="44"/>
      <c r="HMT240" s="44"/>
      <c r="HMU240" s="44"/>
      <c r="HMV240" s="44"/>
      <c r="HMW240" s="44"/>
      <c r="HMX240" s="44"/>
      <c r="HMY240" s="44"/>
      <c r="HMZ240" s="44"/>
      <c r="HNA240" s="44"/>
      <c r="HNB240" s="44"/>
      <c r="HNC240" s="44"/>
      <c r="HND240" s="44"/>
      <c r="HNE240" s="44"/>
      <c r="HNF240" s="44"/>
      <c r="HNG240" s="44"/>
      <c r="HNH240" s="44"/>
      <c r="HNI240" s="44"/>
      <c r="HNJ240" s="44"/>
      <c r="HNK240" s="44"/>
      <c r="HNL240" s="44"/>
      <c r="HNM240" s="44"/>
      <c r="HNN240" s="44"/>
      <c r="HNO240" s="44"/>
      <c r="HNP240" s="44"/>
      <c r="HNQ240" s="44"/>
      <c r="HNR240" s="44"/>
      <c r="HNS240" s="44"/>
      <c r="HNT240" s="44"/>
      <c r="HNU240" s="44"/>
      <c r="HNV240" s="44"/>
      <c r="HNW240" s="44"/>
      <c r="HNX240" s="44"/>
      <c r="HNY240" s="44"/>
      <c r="HNZ240" s="44"/>
      <c r="HOA240" s="44"/>
      <c r="HOB240" s="44"/>
      <c r="HOC240" s="44"/>
      <c r="HOD240" s="44"/>
      <c r="HOE240" s="44"/>
      <c r="HOF240" s="44"/>
      <c r="HOG240" s="44"/>
      <c r="HOH240" s="44"/>
      <c r="HOI240" s="44"/>
      <c r="HOJ240" s="44"/>
      <c r="HOK240" s="44"/>
      <c r="HOL240" s="44"/>
      <c r="HOM240" s="44"/>
      <c r="HON240" s="44"/>
      <c r="HOO240" s="44"/>
      <c r="HOP240" s="44"/>
      <c r="HOQ240" s="44"/>
      <c r="HOR240" s="44"/>
      <c r="HOS240" s="44"/>
      <c r="HOT240" s="44"/>
      <c r="HOU240" s="44"/>
      <c r="HOV240" s="44"/>
      <c r="HOW240" s="44"/>
      <c r="HOX240" s="44"/>
      <c r="HOY240" s="44"/>
      <c r="HOZ240" s="44"/>
      <c r="HPA240" s="44"/>
      <c r="HPB240" s="44"/>
      <c r="HPC240" s="44"/>
      <c r="HPD240" s="44"/>
      <c r="HPE240" s="44"/>
      <c r="HPF240" s="44"/>
      <c r="HPG240" s="44"/>
      <c r="HPH240" s="44"/>
      <c r="HPI240" s="44"/>
      <c r="HPJ240" s="44"/>
      <c r="HPK240" s="44"/>
      <c r="HPL240" s="44"/>
      <c r="HPM240" s="44"/>
      <c r="HPN240" s="44"/>
      <c r="HPO240" s="44"/>
      <c r="HPP240" s="44"/>
      <c r="HPQ240" s="44"/>
      <c r="HPR240" s="44"/>
      <c r="HPS240" s="44"/>
      <c r="HPT240" s="44"/>
      <c r="HPU240" s="44"/>
      <c r="HPV240" s="44"/>
      <c r="HPW240" s="44"/>
      <c r="HPX240" s="44"/>
      <c r="HPY240" s="44"/>
      <c r="HPZ240" s="44"/>
      <c r="HQA240" s="44"/>
      <c r="HQB240" s="44"/>
      <c r="HQC240" s="44"/>
      <c r="HQD240" s="44"/>
      <c r="HQE240" s="44"/>
      <c r="HQF240" s="44"/>
      <c r="HQG240" s="44"/>
      <c r="HQH240" s="44"/>
      <c r="HQI240" s="44"/>
      <c r="HQJ240" s="44"/>
      <c r="HQK240" s="44"/>
      <c r="HQL240" s="44"/>
      <c r="HQM240" s="44"/>
      <c r="HQN240" s="44"/>
      <c r="HQO240" s="44"/>
      <c r="HQP240" s="44"/>
      <c r="HQQ240" s="44"/>
      <c r="HQR240" s="44"/>
      <c r="HQS240" s="44"/>
      <c r="HQT240" s="44"/>
      <c r="HQU240" s="44"/>
      <c r="HQV240" s="44"/>
      <c r="HQW240" s="44"/>
      <c r="HQX240" s="44"/>
      <c r="HQY240" s="44"/>
      <c r="HQZ240" s="44"/>
      <c r="HRA240" s="44"/>
      <c r="HRB240" s="44"/>
      <c r="HRC240" s="44"/>
      <c r="HRD240" s="44"/>
      <c r="HRE240" s="44"/>
      <c r="HRF240" s="44"/>
      <c r="HRG240" s="44"/>
      <c r="HRH240" s="44"/>
      <c r="HRI240" s="44"/>
      <c r="HRJ240" s="44"/>
      <c r="HRK240" s="44"/>
      <c r="HRL240" s="44"/>
      <c r="HRM240" s="44"/>
      <c r="HRN240" s="44"/>
      <c r="HRO240" s="44"/>
      <c r="HRP240" s="44"/>
      <c r="HRQ240" s="44"/>
      <c r="HRR240" s="44"/>
      <c r="HRS240" s="44"/>
      <c r="HRT240" s="44"/>
      <c r="HRU240" s="44"/>
      <c r="HRV240" s="44"/>
      <c r="HRW240" s="44"/>
      <c r="HRX240" s="44"/>
      <c r="HRY240" s="44"/>
      <c r="HRZ240" s="44"/>
      <c r="HSA240" s="44"/>
      <c r="HSB240" s="44"/>
      <c r="HSC240" s="44"/>
      <c r="HSD240" s="44"/>
      <c r="HSE240" s="44"/>
      <c r="HSF240" s="44"/>
      <c r="HSG240" s="44"/>
      <c r="HSH240" s="44"/>
      <c r="HSI240" s="44"/>
      <c r="HSJ240" s="44"/>
      <c r="HSK240" s="44"/>
      <c r="HSL240" s="44"/>
      <c r="HSM240" s="44"/>
      <c r="HSN240" s="44"/>
      <c r="HSO240" s="44"/>
      <c r="HSP240" s="44"/>
      <c r="HSQ240" s="44"/>
      <c r="HSR240" s="44"/>
      <c r="HSS240" s="44"/>
      <c r="HST240" s="44"/>
      <c r="HSU240" s="44"/>
      <c r="HSV240" s="44"/>
      <c r="HSW240" s="44"/>
      <c r="HSX240" s="44"/>
      <c r="HSY240" s="44"/>
      <c r="HSZ240" s="44"/>
      <c r="HTA240" s="44"/>
      <c r="HTB240" s="44"/>
      <c r="HTC240" s="44"/>
      <c r="HTD240" s="44"/>
      <c r="HTE240" s="44"/>
      <c r="HTF240" s="44"/>
      <c r="HTG240" s="44"/>
      <c r="HTH240" s="44"/>
      <c r="HTI240" s="44"/>
      <c r="HTJ240" s="44"/>
      <c r="HTK240" s="44"/>
      <c r="HTL240" s="44"/>
      <c r="HTM240" s="44"/>
      <c r="HTN240" s="44"/>
      <c r="HTO240" s="44"/>
      <c r="HTP240" s="44"/>
      <c r="HTQ240" s="44"/>
      <c r="HTR240" s="44"/>
      <c r="HTS240" s="44"/>
      <c r="HTT240" s="44"/>
      <c r="HTU240" s="44"/>
      <c r="HTV240" s="44"/>
      <c r="HTW240" s="44"/>
      <c r="HTX240" s="44"/>
      <c r="HTY240" s="44"/>
      <c r="HTZ240" s="44"/>
      <c r="HUA240" s="44"/>
      <c r="HUB240" s="44"/>
      <c r="HUC240" s="44"/>
      <c r="HUD240" s="44"/>
      <c r="HUE240" s="44"/>
      <c r="HUF240" s="44"/>
      <c r="HUG240" s="44"/>
      <c r="HUH240" s="44"/>
      <c r="HUI240" s="44"/>
      <c r="HUJ240" s="44"/>
      <c r="HUK240" s="44"/>
      <c r="HUL240" s="44"/>
      <c r="HUM240" s="44"/>
      <c r="HUN240" s="44"/>
      <c r="HUO240" s="44"/>
      <c r="HUP240" s="44"/>
      <c r="HUQ240" s="44"/>
      <c r="HUR240" s="44"/>
      <c r="HUS240" s="44"/>
      <c r="HUT240" s="44"/>
      <c r="HUU240" s="44"/>
      <c r="HUV240" s="44"/>
      <c r="HUW240" s="44"/>
      <c r="HUX240" s="44"/>
      <c r="HUY240" s="44"/>
      <c r="HUZ240" s="44"/>
      <c r="HVA240" s="44"/>
      <c r="HVB240" s="44"/>
      <c r="HVC240" s="44"/>
      <c r="HVD240" s="44"/>
      <c r="HVE240" s="44"/>
      <c r="HVF240" s="44"/>
      <c r="HVG240" s="44"/>
      <c r="HVH240" s="44"/>
      <c r="HVI240" s="44"/>
      <c r="HVJ240" s="44"/>
      <c r="HVK240" s="44"/>
      <c r="HVL240" s="44"/>
      <c r="HVM240" s="44"/>
      <c r="HVN240" s="44"/>
      <c r="HVO240" s="44"/>
      <c r="HVP240" s="44"/>
      <c r="HVQ240" s="44"/>
      <c r="HVR240" s="44"/>
      <c r="HVS240" s="44"/>
      <c r="HVT240" s="44"/>
      <c r="HVU240" s="44"/>
      <c r="HVV240" s="44"/>
      <c r="HVW240" s="44"/>
      <c r="HVX240" s="44"/>
      <c r="HVY240" s="44"/>
      <c r="HVZ240" s="44"/>
      <c r="HWA240" s="44"/>
      <c r="HWB240" s="44"/>
      <c r="HWC240" s="44"/>
      <c r="HWD240" s="44"/>
      <c r="HWE240" s="44"/>
      <c r="HWF240" s="44"/>
      <c r="HWG240" s="44"/>
      <c r="HWH240" s="44"/>
      <c r="HWI240" s="44"/>
      <c r="HWJ240" s="44"/>
      <c r="HWK240" s="44"/>
      <c r="HWL240" s="44"/>
      <c r="HWM240" s="44"/>
      <c r="HWN240" s="44"/>
      <c r="HWO240" s="44"/>
      <c r="HWP240" s="44"/>
      <c r="HWQ240" s="44"/>
      <c r="HWR240" s="44"/>
      <c r="HWS240" s="44"/>
      <c r="HWT240" s="44"/>
      <c r="HWU240" s="44"/>
      <c r="HWV240" s="44"/>
      <c r="HWW240" s="44"/>
      <c r="HWX240" s="44"/>
      <c r="HWY240" s="44"/>
      <c r="HWZ240" s="44"/>
      <c r="HXA240" s="44"/>
      <c r="HXB240" s="44"/>
      <c r="HXC240" s="44"/>
      <c r="HXD240" s="44"/>
      <c r="HXE240" s="44"/>
      <c r="HXF240" s="44"/>
      <c r="HXG240" s="44"/>
      <c r="HXH240" s="44"/>
      <c r="HXI240" s="44"/>
      <c r="HXJ240" s="44"/>
      <c r="HXK240" s="44"/>
      <c r="HXL240" s="44"/>
      <c r="HXM240" s="44"/>
      <c r="HXN240" s="44"/>
      <c r="HXO240" s="44"/>
      <c r="HXP240" s="44"/>
      <c r="HXQ240" s="44"/>
      <c r="HXR240" s="44"/>
      <c r="HXS240" s="44"/>
      <c r="HXT240" s="44"/>
      <c r="HXU240" s="44"/>
      <c r="HXV240" s="44"/>
      <c r="HXW240" s="44"/>
      <c r="HXX240" s="44"/>
      <c r="HXY240" s="44"/>
      <c r="HXZ240" s="44"/>
      <c r="HYA240" s="44"/>
      <c r="HYB240" s="44"/>
      <c r="HYC240" s="44"/>
      <c r="HYD240" s="44"/>
      <c r="HYE240" s="44"/>
      <c r="HYF240" s="44"/>
      <c r="HYG240" s="44"/>
      <c r="HYH240" s="44"/>
      <c r="HYI240" s="44"/>
      <c r="HYJ240" s="44"/>
      <c r="HYK240" s="44"/>
      <c r="HYL240" s="44"/>
      <c r="HYM240" s="44"/>
      <c r="HYN240" s="44"/>
      <c r="HYO240" s="44"/>
      <c r="HYP240" s="44"/>
      <c r="HYQ240" s="44"/>
      <c r="HYR240" s="44"/>
      <c r="HYS240" s="44"/>
      <c r="HYT240" s="44"/>
      <c r="HYU240" s="44"/>
      <c r="HYV240" s="44"/>
      <c r="HYW240" s="44"/>
      <c r="HYX240" s="44"/>
      <c r="HYY240" s="44"/>
      <c r="HYZ240" s="44"/>
      <c r="HZA240" s="44"/>
      <c r="HZB240" s="44"/>
      <c r="HZC240" s="44"/>
      <c r="HZD240" s="44"/>
      <c r="HZE240" s="44"/>
      <c r="HZF240" s="44"/>
      <c r="HZG240" s="44"/>
      <c r="HZH240" s="44"/>
      <c r="HZI240" s="44"/>
      <c r="HZJ240" s="44"/>
      <c r="HZK240" s="44"/>
      <c r="HZL240" s="44"/>
      <c r="HZM240" s="44"/>
      <c r="HZN240" s="44"/>
      <c r="HZO240" s="44"/>
      <c r="HZP240" s="44"/>
      <c r="HZQ240" s="44"/>
      <c r="HZR240" s="44"/>
      <c r="HZS240" s="44"/>
      <c r="HZT240" s="44"/>
      <c r="HZU240" s="44"/>
      <c r="HZV240" s="44"/>
      <c r="HZW240" s="44"/>
      <c r="HZX240" s="44"/>
      <c r="HZY240" s="44"/>
      <c r="HZZ240" s="44"/>
      <c r="IAA240" s="44"/>
      <c r="IAB240" s="44"/>
      <c r="IAC240" s="44"/>
      <c r="IAD240" s="44"/>
      <c r="IAE240" s="44"/>
      <c r="IAF240" s="44"/>
      <c r="IAG240" s="44"/>
      <c r="IAH240" s="44"/>
      <c r="IAI240" s="44"/>
      <c r="IAJ240" s="44"/>
      <c r="IAK240" s="44"/>
      <c r="IAL240" s="44"/>
      <c r="IAM240" s="44"/>
      <c r="IAN240" s="44"/>
      <c r="IAO240" s="44"/>
      <c r="IAP240" s="44"/>
      <c r="IAQ240" s="44"/>
      <c r="IAR240" s="44"/>
      <c r="IAS240" s="44"/>
      <c r="IAT240" s="44"/>
      <c r="IAU240" s="44"/>
      <c r="IAV240" s="44"/>
      <c r="IAW240" s="44"/>
      <c r="IAX240" s="44"/>
      <c r="IAY240" s="44"/>
      <c r="IAZ240" s="44"/>
      <c r="IBA240" s="44"/>
      <c r="IBB240" s="44"/>
      <c r="IBC240" s="44"/>
      <c r="IBD240" s="44"/>
      <c r="IBE240" s="44"/>
      <c r="IBF240" s="44"/>
      <c r="IBG240" s="44"/>
      <c r="IBH240" s="44"/>
      <c r="IBI240" s="44"/>
      <c r="IBJ240" s="44"/>
      <c r="IBK240" s="44"/>
      <c r="IBL240" s="44"/>
      <c r="IBM240" s="44"/>
      <c r="IBN240" s="44"/>
      <c r="IBO240" s="44"/>
      <c r="IBP240" s="44"/>
      <c r="IBQ240" s="44"/>
      <c r="IBR240" s="44"/>
      <c r="IBS240" s="44"/>
      <c r="IBT240" s="44"/>
      <c r="IBU240" s="44"/>
      <c r="IBV240" s="44"/>
      <c r="IBW240" s="44"/>
      <c r="IBX240" s="44"/>
      <c r="IBY240" s="44"/>
      <c r="IBZ240" s="44"/>
      <c r="ICA240" s="44"/>
      <c r="ICB240" s="44"/>
      <c r="ICC240" s="44"/>
      <c r="ICD240" s="44"/>
      <c r="ICE240" s="44"/>
      <c r="ICF240" s="44"/>
      <c r="ICG240" s="44"/>
      <c r="ICH240" s="44"/>
      <c r="ICI240" s="44"/>
      <c r="ICJ240" s="44"/>
      <c r="ICK240" s="44"/>
      <c r="ICL240" s="44"/>
      <c r="ICM240" s="44"/>
      <c r="ICN240" s="44"/>
      <c r="ICO240" s="44"/>
      <c r="ICP240" s="44"/>
      <c r="ICQ240" s="44"/>
      <c r="ICR240" s="44"/>
      <c r="ICS240" s="44"/>
      <c r="ICT240" s="44"/>
      <c r="ICU240" s="44"/>
      <c r="ICV240" s="44"/>
      <c r="ICW240" s="44"/>
      <c r="ICX240" s="44"/>
      <c r="ICY240" s="44"/>
      <c r="ICZ240" s="44"/>
      <c r="IDA240" s="44"/>
      <c r="IDB240" s="44"/>
      <c r="IDC240" s="44"/>
      <c r="IDD240" s="44"/>
      <c r="IDE240" s="44"/>
      <c r="IDF240" s="44"/>
      <c r="IDG240" s="44"/>
      <c r="IDH240" s="44"/>
      <c r="IDI240" s="44"/>
      <c r="IDJ240" s="44"/>
      <c r="IDK240" s="44"/>
      <c r="IDL240" s="44"/>
      <c r="IDM240" s="44"/>
      <c r="IDN240" s="44"/>
      <c r="IDO240" s="44"/>
      <c r="IDP240" s="44"/>
      <c r="IDQ240" s="44"/>
      <c r="IDR240" s="44"/>
      <c r="IDS240" s="44"/>
      <c r="IDT240" s="44"/>
      <c r="IDU240" s="44"/>
      <c r="IDV240" s="44"/>
      <c r="IDW240" s="44"/>
      <c r="IDX240" s="44"/>
      <c r="IDY240" s="44"/>
      <c r="IDZ240" s="44"/>
      <c r="IEA240" s="44"/>
      <c r="IEB240" s="44"/>
      <c r="IEC240" s="44"/>
      <c r="IED240" s="44"/>
      <c r="IEE240" s="44"/>
      <c r="IEF240" s="44"/>
      <c r="IEG240" s="44"/>
      <c r="IEH240" s="44"/>
      <c r="IEI240" s="44"/>
      <c r="IEJ240" s="44"/>
      <c r="IEK240" s="44"/>
      <c r="IEL240" s="44"/>
      <c r="IEM240" s="44"/>
      <c r="IEN240" s="44"/>
      <c r="IEO240" s="44"/>
      <c r="IEP240" s="44"/>
      <c r="IEQ240" s="44"/>
      <c r="IER240" s="44"/>
      <c r="IES240" s="44"/>
      <c r="IET240" s="44"/>
      <c r="IEU240" s="44"/>
      <c r="IEV240" s="44"/>
      <c r="IEW240" s="44"/>
      <c r="IEX240" s="44"/>
      <c r="IEY240" s="44"/>
      <c r="IEZ240" s="44"/>
      <c r="IFA240" s="44"/>
      <c r="IFB240" s="44"/>
      <c r="IFC240" s="44"/>
      <c r="IFD240" s="44"/>
      <c r="IFE240" s="44"/>
      <c r="IFF240" s="44"/>
      <c r="IFG240" s="44"/>
      <c r="IFH240" s="44"/>
      <c r="IFI240" s="44"/>
      <c r="IFJ240" s="44"/>
      <c r="IFK240" s="44"/>
      <c r="IFL240" s="44"/>
      <c r="IFM240" s="44"/>
      <c r="IFN240" s="44"/>
      <c r="IFO240" s="44"/>
      <c r="IFP240" s="44"/>
      <c r="IFQ240" s="44"/>
      <c r="IFR240" s="44"/>
      <c r="IFS240" s="44"/>
      <c r="IFT240" s="44"/>
      <c r="IFU240" s="44"/>
      <c r="IFV240" s="44"/>
      <c r="IFW240" s="44"/>
      <c r="IFX240" s="44"/>
      <c r="IFY240" s="44"/>
      <c r="IFZ240" s="44"/>
      <c r="IGA240" s="44"/>
      <c r="IGB240" s="44"/>
      <c r="IGC240" s="44"/>
      <c r="IGD240" s="44"/>
      <c r="IGE240" s="44"/>
      <c r="IGF240" s="44"/>
      <c r="IGG240" s="44"/>
      <c r="IGH240" s="44"/>
      <c r="IGI240" s="44"/>
      <c r="IGJ240" s="44"/>
      <c r="IGK240" s="44"/>
      <c r="IGL240" s="44"/>
      <c r="IGM240" s="44"/>
      <c r="IGN240" s="44"/>
      <c r="IGO240" s="44"/>
      <c r="IGP240" s="44"/>
      <c r="IGQ240" s="44"/>
      <c r="IGR240" s="44"/>
      <c r="IGS240" s="44"/>
      <c r="IGT240" s="44"/>
      <c r="IGU240" s="44"/>
      <c r="IGV240" s="44"/>
      <c r="IGW240" s="44"/>
      <c r="IGX240" s="44"/>
      <c r="IGY240" s="44"/>
      <c r="IGZ240" s="44"/>
      <c r="IHA240" s="44"/>
      <c r="IHB240" s="44"/>
      <c r="IHC240" s="44"/>
      <c r="IHD240" s="44"/>
      <c r="IHE240" s="44"/>
      <c r="IHF240" s="44"/>
      <c r="IHG240" s="44"/>
      <c r="IHH240" s="44"/>
      <c r="IHI240" s="44"/>
      <c r="IHJ240" s="44"/>
      <c r="IHK240" s="44"/>
      <c r="IHL240" s="44"/>
      <c r="IHM240" s="44"/>
      <c r="IHN240" s="44"/>
      <c r="IHO240" s="44"/>
      <c r="IHP240" s="44"/>
      <c r="IHQ240" s="44"/>
      <c r="IHR240" s="44"/>
      <c r="IHS240" s="44"/>
      <c r="IHT240" s="44"/>
      <c r="IHU240" s="44"/>
      <c r="IHV240" s="44"/>
      <c r="IHW240" s="44"/>
      <c r="IHX240" s="44"/>
      <c r="IHY240" s="44"/>
      <c r="IHZ240" s="44"/>
      <c r="IIA240" s="44"/>
      <c r="IIB240" s="44"/>
      <c r="IIC240" s="44"/>
      <c r="IID240" s="44"/>
      <c r="IIE240" s="44"/>
      <c r="IIF240" s="44"/>
      <c r="IIG240" s="44"/>
      <c r="IIH240" s="44"/>
      <c r="III240" s="44"/>
      <c r="IIJ240" s="44"/>
      <c r="IIK240" s="44"/>
      <c r="IIL240" s="44"/>
      <c r="IIM240" s="44"/>
      <c r="IIN240" s="44"/>
      <c r="IIO240" s="44"/>
      <c r="IIP240" s="44"/>
      <c r="IIQ240" s="44"/>
      <c r="IIR240" s="44"/>
      <c r="IIS240" s="44"/>
      <c r="IIT240" s="44"/>
      <c r="IIU240" s="44"/>
      <c r="IIV240" s="44"/>
      <c r="IIW240" s="44"/>
      <c r="IIX240" s="44"/>
      <c r="IIY240" s="44"/>
      <c r="IIZ240" s="44"/>
      <c r="IJA240" s="44"/>
      <c r="IJB240" s="44"/>
      <c r="IJC240" s="44"/>
      <c r="IJD240" s="44"/>
      <c r="IJE240" s="44"/>
      <c r="IJF240" s="44"/>
      <c r="IJG240" s="44"/>
      <c r="IJH240" s="44"/>
      <c r="IJI240" s="44"/>
      <c r="IJJ240" s="44"/>
      <c r="IJK240" s="44"/>
      <c r="IJL240" s="44"/>
      <c r="IJM240" s="44"/>
      <c r="IJN240" s="44"/>
      <c r="IJO240" s="44"/>
      <c r="IJP240" s="44"/>
      <c r="IJQ240" s="44"/>
      <c r="IJR240" s="44"/>
      <c r="IJS240" s="44"/>
      <c r="IJT240" s="44"/>
      <c r="IJU240" s="44"/>
      <c r="IJV240" s="44"/>
      <c r="IJW240" s="44"/>
      <c r="IJX240" s="44"/>
      <c r="IJY240" s="44"/>
      <c r="IJZ240" s="44"/>
      <c r="IKA240" s="44"/>
      <c r="IKB240" s="44"/>
      <c r="IKC240" s="44"/>
      <c r="IKD240" s="44"/>
      <c r="IKE240" s="44"/>
      <c r="IKF240" s="44"/>
      <c r="IKG240" s="44"/>
      <c r="IKH240" s="44"/>
      <c r="IKI240" s="44"/>
      <c r="IKJ240" s="44"/>
      <c r="IKK240" s="44"/>
      <c r="IKL240" s="44"/>
      <c r="IKM240" s="44"/>
      <c r="IKN240" s="44"/>
      <c r="IKO240" s="44"/>
      <c r="IKP240" s="44"/>
      <c r="IKQ240" s="44"/>
      <c r="IKR240" s="44"/>
      <c r="IKS240" s="44"/>
      <c r="IKT240" s="44"/>
      <c r="IKU240" s="44"/>
      <c r="IKV240" s="44"/>
      <c r="IKW240" s="44"/>
      <c r="IKX240" s="44"/>
      <c r="IKY240" s="44"/>
      <c r="IKZ240" s="44"/>
      <c r="ILA240" s="44"/>
      <c r="ILB240" s="44"/>
      <c r="ILC240" s="44"/>
      <c r="ILD240" s="44"/>
      <c r="ILE240" s="44"/>
      <c r="ILF240" s="44"/>
      <c r="ILG240" s="44"/>
      <c r="ILH240" s="44"/>
      <c r="ILI240" s="44"/>
      <c r="ILJ240" s="44"/>
      <c r="ILK240" s="44"/>
      <c r="ILL240" s="44"/>
      <c r="ILM240" s="44"/>
      <c r="ILN240" s="44"/>
      <c r="ILO240" s="44"/>
      <c r="ILP240" s="44"/>
      <c r="ILQ240" s="44"/>
      <c r="ILR240" s="44"/>
      <c r="ILS240" s="44"/>
      <c r="ILT240" s="44"/>
      <c r="ILU240" s="44"/>
      <c r="ILV240" s="44"/>
      <c r="ILW240" s="44"/>
      <c r="ILX240" s="44"/>
      <c r="ILY240" s="44"/>
      <c r="ILZ240" s="44"/>
      <c r="IMA240" s="44"/>
      <c r="IMB240" s="44"/>
      <c r="IMC240" s="44"/>
      <c r="IMD240" s="44"/>
      <c r="IME240" s="44"/>
      <c r="IMF240" s="44"/>
      <c r="IMG240" s="44"/>
      <c r="IMH240" s="44"/>
      <c r="IMI240" s="44"/>
      <c r="IMJ240" s="44"/>
      <c r="IMK240" s="44"/>
      <c r="IML240" s="44"/>
      <c r="IMM240" s="44"/>
      <c r="IMN240" s="44"/>
      <c r="IMO240" s="44"/>
      <c r="IMP240" s="44"/>
      <c r="IMQ240" s="44"/>
      <c r="IMR240" s="44"/>
      <c r="IMS240" s="44"/>
      <c r="IMT240" s="44"/>
      <c r="IMU240" s="44"/>
      <c r="IMV240" s="44"/>
      <c r="IMW240" s="44"/>
      <c r="IMX240" s="44"/>
      <c r="IMY240" s="44"/>
      <c r="IMZ240" s="44"/>
      <c r="INA240" s="44"/>
      <c r="INB240" s="44"/>
      <c r="INC240" s="44"/>
      <c r="IND240" s="44"/>
      <c r="INE240" s="44"/>
      <c r="INF240" s="44"/>
      <c r="ING240" s="44"/>
      <c r="INH240" s="44"/>
      <c r="INI240" s="44"/>
      <c r="INJ240" s="44"/>
      <c r="INK240" s="44"/>
      <c r="INL240" s="44"/>
      <c r="INM240" s="44"/>
      <c r="INN240" s="44"/>
      <c r="INO240" s="44"/>
      <c r="INP240" s="44"/>
      <c r="INQ240" s="44"/>
      <c r="INR240" s="44"/>
      <c r="INS240" s="44"/>
      <c r="INT240" s="44"/>
      <c r="INU240" s="44"/>
      <c r="INV240" s="44"/>
      <c r="INW240" s="44"/>
      <c r="INX240" s="44"/>
      <c r="INY240" s="44"/>
      <c r="INZ240" s="44"/>
      <c r="IOA240" s="44"/>
      <c r="IOB240" s="44"/>
      <c r="IOC240" s="44"/>
      <c r="IOD240" s="44"/>
      <c r="IOE240" s="44"/>
      <c r="IOF240" s="44"/>
      <c r="IOG240" s="44"/>
      <c r="IOH240" s="44"/>
      <c r="IOI240" s="44"/>
      <c r="IOJ240" s="44"/>
      <c r="IOK240" s="44"/>
      <c r="IOL240" s="44"/>
      <c r="IOM240" s="44"/>
      <c r="ION240" s="44"/>
      <c r="IOO240" s="44"/>
      <c r="IOP240" s="44"/>
      <c r="IOQ240" s="44"/>
      <c r="IOR240" s="44"/>
      <c r="IOS240" s="44"/>
      <c r="IOT240" s="44"/>
      <c r="IOU240" s="44"/>
      <c r="IOV240" s="44"/>
      <c r="IOW240" s="44"/>
      <c r="IOX240" s="44"/>
      <c r="IOY240" s="44"/>
      <c r="IOZ240" s="44"/>
      <c r="IPA240" s="44"/>
      <c r="IPB240" s="44"/>
      <c r="IPC240" s="44"/>
      <c r="IPD240" s="44"/>
      <c r="IPE240" s="44"/>
      <c r="IPF240" s="44"/>
      <c r="IPG240" s="44"/>
      <c r="IPH240" s="44"/>
      <c r="IPI240" s="44"/>
      <c r="IPJ240" s="44"/>
      <c r="IPK240" s="44"/>
      <c r="IPL240" s="44"/>
      <c r="IPM240" s="44"/>
      <c r="IPN240" s="44"/>
      <c r="IPO240" s="44"/>
      <c r="IPP240" s="44"/>
      <c r="IPQ240" s="44"/>
      <c r="IPR240" s="44"/>
      <c r="IPS240" s="44"/>
      <c r="IPT240" s="44"/>
      <c r="IPU240" s="44"/>
      <c r="IPV240" s="44"/>
      <c r="IPW240" s="44"/>
      <c r="IPX240" s="44"/>
      <c r="IPY240" s="44"/>
      <c r="IPZ240" s="44"/>
      <c r="IQA240" s="44"/>
      <c r="IQB240" s="44"/>
      <c r="IQC240" s="44"/>
      <c r="IQD240" s="44"/>
      <c r="IQE240" s="44"/>
      <c r="IQF240" s="44"/>
      <c r="IQG240" s="44"/>
      <c r="IQH240" s="44"/>
      <c r="IQI240" s="44"/>
      <c r="IQJ240" s="44"/>
      <c r="IQK240" s="44"/>
      <c r="IQL240" s="44"/>
      <c r="IQM240" s="44"/>
      <c r="IQN240" s="44"/>
      <c r="IQO240" s="44"/>
      <c r="IQP240" s="44"/>
      <c r="IQQ240" s="44"/>
      <c r="IQR240" s="44"/>
      <c r="IQS240" s="44"/>
      <c r="IQT240" s="44"/>
      <c r="IQU240" s="44"/>
      <c r="IQV240" s="44"/>
      <c r="IQW240" s="44"/>
      <c r="IQX240" s="44"/>
      <c r="IQY240" s="44"/>
      <c r="IQZ240" s="44"/>
      <c r="IRA240" s="44"/>
      <c r="IRB240" s="44"/>
      <c r="IRC240" s="44"/>
      <c r="IRD240" s="44"/>
      <c r="IRE240" s="44"/>
      <c r="IRF240" s="44"/>
      <c r="IRG240" s="44"/>
      <c r="IRH240" s="44"/>
      <c r="IRI240" s="44"/>
      <c r="IRJ240" s="44"/>
      <c r="IRK240" s="44"/>
      <c r="IRL240" s="44"/>
      <c r="IRM240" s="44"/>
      <c r="IRN240" s="44"/>
      <c r="IRO240" s="44"/>
      <c r="IRP240" s="44"/>
      <c r="IRQ240" s="44"/>
      <c r="IRR240" s="44"/>
      <c r="IRS240" s="44"/>
      <c r="IRT240" s="44"/>
      <c r="IRU240" s="44"/>
      <c r="IRV240" s="44"/>
      <c r="IRW240" s="44"/>
      <c r="IRX240" s="44"/>
      <c r="IRY240" s="44"/>
      <c r="IRZ240" s="44"/>
      <c r="ISA240" s="44"/>
      <c r="ISB240" s="44"/>
      <c r="ISC240" s="44"/>
      <c r="ISD240" s="44"/>
      <c r="ISE240" s="44"/>
      <c r="ISF240" s="44"/>
      <c r="ISG240" s="44"/>
      <c r="ISH240" s="44"/>
      <c r="ISI240" s="44"/>
      <c r="ISJ240" s="44"/>
      <c r="ISK240" s="44"/>
      <c r="ISL240" s="44"/>
      <c r="ISM240" s="44"/>
      <c r="ISN240" s="44"/>
      <c r="ISO240" s="44"/>
      <c r="ISP240" s="44"/>
      <c r="ISQ240" s="44"/>
      <c r="ISR240" s="44"/>
      <c r="ISS240" s="44"/>
      <c r="IST240" s="44"/>
      <c r="ISU240" s="44"/>
      <c r="ISV240" s="44"/>
      <c r="ISW240" s="44"/>
      <c r="ISX240" s="44"/>
      <c r="ISY240" s="44"/>
      <c r="ISZ240" s="44"/>
      <c r="ITA240" s="44"/>
      <c r="ITB240" s="44"/>
      <c r="ITC240" s="44"/>
      <c r="ITD240" s="44"/>
      <c r="ITE240" s="44"/>
      <c r="ITF240" s="44"/>
      <c r="ITG240" s="44"/>
      <c r="ITH240" s="44"/>
      <c r="ITI240" s="44"/>
      <c r="ITJ240" s="44"/>
      <c r="ITK240" s="44"/>
      <c r="ITL240" s="44"/>
      <c r="ITM240" s="44"/>
      <c r="ITN240" s="44"/>
      <c r="ITO240" s="44"/>
      <c r="ITP240" s="44"/>
      <c r="ITQ240" s="44"/>
      <c r="ITR240" s="44"/>
      <c r="ITS240" s="44"/>
      <c r="ITT240" s="44"/>
      <c r="ITU240" s="44"/>
      <c r="ITV240" s="44"/>
      <c r="ITW240" s="44"/>
      <c r="ITX240" s="44"/>
      <c r="ITY240" s="44"/>
      <c r="ITZ240" s="44"/>
      <c r="IUA240" s="44"/>
      <c r="IUB240" s="44"/>
      <c r="IUC240" s="44"/>
      <c r="IUD240" s="44"/>
      <c r="IUE240" s="44"/>
      <c r="IUF240" s="44"/>
      <c r="IUG240" s="44"/>
      <c r="IUH240" s="44"/>
      <c r="IUI240" s="44"/>
      <c r="IUJ240" s="44"/>
      <c r="IUK240" s="44"/>
      <c r="IUL240" s="44"/>
      <c r="IUM240" s="44"/>
      <c r="IUN240" s="44"/>
      <c r="IUO240" s="44"/>
      <c r="IUP240" s="44"/>
      <c r="IUQ240" s="44"/>
      <c r="IUR240" s="44"/>
      <c r="IUS240" s="44"/>
      <c r="IUT240" s="44"/>
      <c r="IUU240" s="44"/>
      <c r="IUV240" s="44"/>
      <c r="IUW240" s="44"/>
      <c r="IUX240" s="44"/>
      <c r="IUY240" s="44"/>
      <c r="IUZ240" s="44"/>
      <c r="IVA240" s="44"/>
      <c r="IVB240" s="44"/>
      <c r="IVC240" s="44"/>
      <c r="IVD240" s="44"/>
      <c r="IVE240" s="44"/>
      <c r="IVF240" s="44"/>
      <c r="IVG240" s="44"/>
      <c r="IVH240" s="44"/>
      <c r="IVI240" s="44"/>
      <c r="IVJ240" s="44"/>
      <c r="IVK240" s="44"/>
      <c r="IVL240" s="44"/>
      <c r="IVM240" s="44"/>
      <c r="IVN240" s="44"/>
      <c r="IVO240" s="44"/>
      <c r="IVP240" s="44"/>
      <c r="IVQ240" s="44"/>
      <c r="IVR240" s="44"/>
      <c r="IVS240" s="44"/>
      <c r="IVT240" s="44"/>
      <c r="IVU240" s="44"/>
      <c r="IVV240" s="44"/>
      <c r="IVW240" s="44"/>
      <c r="IVX240" s="44"/>
      <c r="IVY240" s="44"/>
      <c r="IVZ240" s="44"/>
      <c r="IWA240" s="44"/>
      <c r="IWB240" s="44"/>
      <c r="IWC240" s="44"/>
      <c r="IWD240" s="44"/>
      <c r="IWE240" s="44"/>
      <c r="IWF240" s="44"/>
      <c r="IWG240" s="44"/>
      <c r="IWH240" s="44"/>
      <c r="IWI240" s="44"/>
      <c r="IWJ240" s="44"/>
      <c r="IWK240" s="44"/>
      <c r="IWL240" s="44"/>
      <c r="IWM240" s="44"/>
      <c r="IWN240" s="44"/>
      <c r="IWO240" s="44"/>
      <c r="IWP240" s="44"/>
      <c r="IWQ240" s="44"/>
      <c r="IWR240" s="44"/>
      <c r="IWS240" s="44"/>
      <c r="IWT240" s="44"/>
      <c r="IWU240" s="44"/>
      <c r="IWV240" s="44"/>
      <c r="IWW240" s="44"/>
      <c r="IWX240" s="44"/>
      <c r="IWY240" s="44"/>
      <c r="IWZ240" s="44"/>
      <c r="IXA240" s="44"/>
      <c r="IXB240" s="44"/>
      <c r="IXC240" s="44"/>
      <c r="IXD240" s="44"/>
      <c r="IXE240" s="44"/>
      <c r="IXF240" s="44"/>
      <c r="IXG240" s="44"/>
      <c r="IXH240" s="44"/>
      <c r="IXI240" s="44"/>
      <c r="IXJ240" s="44"/>
      <c r="IXK240" s="44"/>
      <c r="IXL240" s="44"/>
      <c r="IXM240" s="44"/>
      <c r="IXN240" s="44"/>
      <c r="IXO240" s="44"/>
      <c r="IXP240" s="44"/>
      <c r="IXQ240" s="44"/>
      <c r="IXR240" s="44"/>
      <c r="IXS240" s="44"/>
      <c r="IXT240" s="44"/>
      <c r="IXU240" s="44"/>
      <c r="IXV240" s="44"/>
      <c r="IXW240" s="44"/>
      <c r="IXX240" s="44"/>
      <c r="IXY240" s="44"/>
      <c r="IXZ240" s="44"/>
      <c r="IYA240" s="44"/>
      <c r="IYB240" s="44"/>
      <c r="IYC240" s="44"/>
      <c r="IYD240" s="44"/>
      <c r="IYE240" s="44"/>
      <c r="IYF240" s="44"/>
      <c r="IYG240" s="44"/>
      <c r="IYH240" s="44"/>
      <c r="IYI240" s="44"/>
      <c r="IYJ240" s="44"/>
      <c r="IYK240" s="44"/>
      <c r="IYL240" s="44"/>
      <c r="IYM240" s="44"/>
      <c r="IYN240" s="44"/>
      <c r="IYO240" s="44"/>
      <c r="IYP240" s="44"/>
      <c r="IYQ240" s="44"/>
      <c r="IYR240" s="44"/>
      <c r="IYS240" s="44"/>
      <c r="IYT240" s="44"/>
      <c r="IYU240" s="44"/>
      <c r="IYV240" s="44"/>
      <c r="IYW240" s="44"/>
      <c r="IYX240" s="44"/>
      <c r="IYY240" s="44"/>
      <c r="IYZ240" s="44"/>
      <c r="IZA240" s="44"/>
      <c r="IZB240" s="44"/>
      <c r="IZC240" s="44"/>
      <c r="IZD240" s="44"/>
      <c r="IZE240" s="44"/>
      <c r="IZF240" s="44"/>
      <c r="IZG240" s="44"/>
      <c r="IZH240" s="44"/>
      <c r="IZI240" s="44"/>
      <c r="IZJ240" s="44"/>
      <c r="IZK240" s="44"/>
      <c r="IZL240" s="44"/>
      <c r="IZM240" s="44"/>
      <c r="IZN240" s="44"/>
      <c r="IZO240" s="44"/>
      <c r="IZP240" s="44"/>
      <c r="IZQ240" s="44"/>
      <c r="IZR240" s="44"/>
      <c r="IZS240" s="44"/>
      <c r="IZT240" s="44"/>
      <c r="IZU240" s="44"/>
      <c r="IZV240" s="44"/>
      <c r="IZW240" s="44"/>
      <c r="IZX240" s="44"/>
      <c r="IZY240" s="44"/>
      <c r="IZZ240" s="44"/>
      <c r="JAA240" s="44"/>
      <c r="JAB240" s="44"/>
      <c r="JAC240" s="44"/>
      <c r="JAD240" s="44"/>
      <c r="JAE240" s="44"/>
      <c r="JAF240" s="44"/>
      <c r="JAG240" s="44"/>
      <c r="JAH240" s="44"/>
      <c r="JAI240" s="44"/>
      <c r="JAJ240" s="44"/>
      <c r="JAK240" s="44"/>
      <c r="JAL240" s="44"/>
      <c r="JAM240" s="44"/>
      <c r="JAN240" s="44"/>
      <c r="JAO240" s="44"/>
      <c r="JAP240" s="44"/>
      <c r="JAQ240" s="44"/>
      <c r="JAR240" s="44"/>
      <c r="JAS240" s="44"/>
      <c r="JAT240" s="44"/>
      <c r="JAU240" s="44"/>
      <c r="JAV240" s="44"/>
      <c r="JAW240" s="44"/>
      <c r="JAX240" s="44"/>
      <c r="JAY240" s="44"/>
      <c r="JAZ240" s="44"/>
      <c r="JBA240" s="44"/>
      <c r="JBB240" s="44"/>
      <c r="JBC240" s="44"/>
      <c r="JBD240" s="44"/>
      <c r="JBE240" s="44"/>
      <c r="JBF240" s="44"/>
      <c r="JBG240" s="44"/>
      <c r="JBH240" s="44"/>
      <c r="JBI240" s="44"/>
      <c r="JBJ240" s="44"/>
      <c r="JBK240" s="44"/>
      <c r="JBL240" s="44"/>
      <c r="JBM240" s="44"/>
      <c r="JBN240" s="44"/>
      <c r="JBO240" s="44"/>
      <c r="JBP240" s="44"/>
      <c r="JBQ240" s="44"/>
      <c r="JBR240" s="44"/>
      <c r="JBS240" s="44"/>
      <c r="JBT240" s="44"/>
      <c r="JBU240" s="44"/>
      <c r="JBV240" s="44"/>
      <c r="JBW240" s="44"/>
      <c r="JBX240" s="44"/>
      <c r="JBY240" s="44"/>
      <c r="JBZ240" s="44"/>
      <c r="JCA240" s="44"/>
      <c r="JCB240" s="44"/>
      <c r="JCC240" s="44"/>
      <c r="JCD240" s="44"/>
      <c r="JCE240" s="44"/>
      <c r="JCF240" s="44"/>
      <c r="JCG240" s="44"/>
      <c r="JCH240" s="44"/>
      <c r="JCI240" s="44"/>
      <c r="JCJ240" s="44"/>
      <c r="JCK240" s="44"/>
      <c r="JCL240" s="44"/>
      <c r="JCM240" s="44"/>
      <c r="JCN240" s="44"/>
      <c r="JCO240" s="44"/>
      <c r="JCP240" s="44"/>
      <c r="JCQ240" s="44"/>
      <c r="JCR240" s="44"/>
      <c r="JCS240" s="44"/>
      <c r="JCT240" s="44"/>
      <c r="JCU240" s="44"/>
      <c r="JCV240" s="44"/>
      <c r="JCW240" s="44"/>
      <c r="JCX240" s="44"/>
      <c r="JCY240" s="44"/>
      <c r="JCZ240" s="44"/>
      <c r="JDA240" s="44"/>
      <c r="JDB240" s="44"/>
      <c r="JDC240" s="44"/>
      <c r="JDD240" s="44"/>
      <c r="JDE240" s="44"/>
      <c r="JDF240" s="44"/>
      <c r="JDG240" s="44"/>
      <c r="JDH240" s="44"/>
      <c r="JDI240" s="44"/>
      <c r="JDJ240" s="44"/>
      <c r="JDK240" s="44"/>
      <c r="JDL240" s="44"/>
      <c r="JDM240" s="44"/>
      <c r="JDN240" s="44"/>
      <c r="JDO240" s="44"/>
      <c r="JDP240" s="44"/>
      <c r="JDQ240" s="44"/>
      <c r="JDR240" s="44"/>
      <c r="JDS240" s="44"/>
      <c r="JDT240" s="44"/>
      <c r="JDU240" s="44"/>
      <c r="JDV240" s="44"/>
      <c r="JDW240" s="44"/>
      <c r="JDX240" s="44"/>
      <c r="JDY240" s="44"/>
      <c r="JDZ240" s="44"/>
      <c r="JEA240" s="44"/>
      <c r="JEB240" s="44"/>
      <c r="JEC240" s="44"/>
      <c r="JED240" s="44"/>
      <c r="JEE240" s="44"/>
      <c r="JEF240" s="44"/>
      <c r="JEG240" s="44"/>
      <c r="JEH240" s="44"/>
      <c r="JEI240" s="44"/>
      <c r="JEJ240" s="44"/>
      <c r="JEK240" s="44"/>
      <c r="JEL240" s="44"/>
      <c r="JEM240" s="44"/>
      <c r="JEN240" s="44"/>
      <c r="JEO240" s="44"/>
      <c r="JEP240" s="44"/>
      <c r="JEQ240" s="44"/>
      <c r="JER240" s="44"/>
      <c r="JES240" s="44"/>
      <c r="JET240" s="44"/>
      <c r="JEU240" s="44"/>
      <c r="JEV240" s="44"/>
      <c r="JEW240" s="44"/>
      <c r="JEX240" s="44"/>
      <c r="JEY240" s="44"/>
      <c r="JEZ240" s="44"/>
      <c r="JFA240" s="44"/>
      <c r="JFB240" s="44"/>
      <c r="JFC240" s="44"/>
      <c r="JFD240" s="44"/>
      <c r="JFE240" s="44"/>
      <c r="JFF240" s="44"/>
      <c r="JFG240" s="44"/>
      <c r="JFH240" s="44"/>
      <c r="JFI240" s="44"/>
      <c r="JFJ240" s="44"/>
      <c r="JFK240" s="44"/>
      <c r="JFL240" s="44"/>
      <c r="JFM240" s="44"/>
      <c r="JFN240" s="44"/>
      <c r="JFO240" s="44"/>
      <c r="JFP240" s="44"/>
      <c r="JFQ240" s="44"/>
      <c r="JFR240" s="44"/>
      <c r="JFS240" s="44"/>
      <c r="JFT240" s="44"/>
      <c r="JFU240" s="44"/>
      <c r="JFV240" s="44"/>
      <c r="JFW240" s="44"/>
      <c r="JFX240" s="44"/>
      <c r="JFY240" s="44"/>
      <c r="JFZ240" s="44"/>
      <c r="JGA240" s="44"/>
      <c r="JGB240" s="44"/>
      <c r="JGC240" s="44"/>
      <c r="JGD240" s="44"/>
      <c r="JGE240" s="44"/>
      <c r="JGF240" s="44"/>
      <c r="JGG240" s="44"/>
      <c r="JGH240" s="44"/>
      <c r="JGI240" s="44"/>
      <c r="JGJ240" s="44"/>
      <c r="JGK240" s="44"/>
      <c r="JGL240" s="44"/>
      <c r="JGM240" s="44"/>
      <c r="JGN240" s="44"/>
      <c r="JGO240" s="44"/>
      <c r="JGP240" s="44"/>
      <c r="JGQ240" s="44"/>
      <c r="JGR240" s="44"/>
      <c r="JGS240" s="44"/>
      <c r="JGT240" s="44"/>
      <c r="JGU240" s="44"/>
      <c r="JGV240" s="44"/>
      <c r="JGW240" s="44"/>
      <c r="JGX240" s="44"/>
      <c r="JGY240" s="44"/>
      <c r="JGZ240" s="44"/>
      <c r="JHA240" s="44"/>
      <c r="JHB240" s="44"/>
      <c r="JHC240" s="44"/>
      <c r="JHD240" s="44"/>
      <c r="JHE240" s="44"/>
      <c r="JHF240" s="44"/>
      <c r="JHG240" s="44"/>
      <c r="JHH240" s="44"/>
      <c r="JHI240" s="44"/>
      <c r="JHJ240" s="44"/>
      <c r="JHK240" s="44"/>
      <c r="JHL240" s="44"/>
      <c r="JHM240" s="44"/>
      <c r="JHN240" s="44"/>
      <c r="JHO240" s="44"/>
      <c r="JHP240" s="44"/>
      <c r="JHQ240" s="44"/>
      <c r="JHR240" s="44"/>
      <c r="JHS240" s="44"/>
      <c r="JHT240" s="44"/>
      <c r="JHU240" s="44"/>
      <c r="JHV240" s="44"/>
      <c r="JHW240" s="44"/>
      <c r="JHX240" s="44"/>
      <c r="JHY240" s="44"/>
      <c r="JHZ240" s="44"/>
      <c r="JIA240" s="44"/>
      <c r="JIB240" s="44"/>
      <c r="JIC240" s="44"/>
      <c r="JID240" s="44"/>
      <c r="JIE240" s="44"/>
      <c r="JIF240" s="44"/>
      <c r="JIG240" s="44"/>
      <c r="JIH240" s="44"/>
      <c r="JII240" s="44"/>
      <c r="JIJ240" s="44"/>
      <c r="JIK240" s="44"/>
      <c r="JIL240" s="44"/>
      <c r="JIM240" s="44"/>
      <c r="JIN240" s="44"/>
      <c r="JIO240" s="44"/>
      <c r="JIP240" s="44"/>
      <c r="JIQ240" s="44"/>
      <c r="JIR240" s="44"/>
      <c r="JIS240" s="44"/>
      <c r="JIT240" s="44"/>
      <c r="JIU240" s="44"/>
      <c r="JIV240" s="44"/>
      <c r="JIW240" s="44"/>
      <c r="JIX240" s="44"/>
      <c r="JIY240" s="44"/>
      <c r="JIZ240" s="44"/>
      <c r="JJA240" s="44"/>
      <c r="JJB240" s="44"/>
      <c r="JJC240" s="44"/>
      <c r="JJD240" s="44"/>
      <c r="JJE240" s="44"/>
      <c r="JJF240" s="44"/>
      <c r="JJG240" s="44"/>
      <c r="JJH240" s="44"/>
      <c r="JJI240" s="44"/>
      <c r="JJJ240" s="44"/>
      <c r="JJK240" s="44"/>
      <c r="JJL240" s="44"/>
      <c r="JJM240" s="44"/>
      <c r="JJN240" s="44"/>
      <c r="JJO240" s="44"/>
      <c r="JJP240" s="44"/>
      <c r="JJQ240" s="44"/>
      <c r="JJR240" s="44"/>
      <c r="JJS240" s="44"/>
      <c r="JJT240" s="44"/>
      <c r="JJU240" s="44"/>
      <c r="JJV240" s="44"/>
      <c r="JJW240" s="44"/>
      <c r="JJX240" s="44"/>
      <c r="JJY240" s="44"/>
      <c r="JJZ240" s="44"/>
      <c r="JKA240" s="44"/>
      <c r="JKB240" s="44"/>
      <c r="JKC240" s="44"/>
      <c r="JKD240" s="44"/>
      <c r="JKE240" s="44"/>
      <c r="JKF240" s="44"/>
      <c r="JKG240" s="44"/>
      <c r="JKH240" s="44"/>
      <c r="JKI240" s="44"/>
      <c r="JKJ240" s="44"/>
      <c r="JKK240" s="44"/>
      <c r="JKL240" s="44"/>
      <c r="JKM240" s="44"/>
      <c r="JKN240" s="44"/>
      <c r="JKO240" s="44"/>
      <c r="JKP240" s="44"/>
      <c r="JKQ240" s="44"/>
      <c r="JKR240" s="44"/>
      <c r="JKS240" s="44"/>
      <c r="JKT240" s="44"/>
      <c r="JKU240" s="44"/>
      <c r="JKV240" s="44"/>
      <c r="JKW240" s="44"/>
      <c r="JKX240" s="44"/>
      <c r="JKY240" s="44"/>
      <c r="JKZ240" s="44"/>
      <c r="JLA240" s="44"/>
      <c r="JLB240" s="44"/>
      <c r="JLC240" s="44"/>
      <c r="JLD240" s="44"/>
      <c r="JLE240" s="44"/>
      <c r="JLF240" s="44"/>
      <c r="JLG240" s="44"/>
      <c r="JLH240" s="44"/>
      <c r="JLI240" s="44"/>
      <c r="JLJ240" s="44"/>
      <c r="JLK240" s="44"/>
      <c r="JLL240" s="44"/>
      <c r="JLM240" s="44"/>
      <c r="JLN240" s="44"/>
      <c r="JLO240" s="44"/>
      <c r="JLP240" s="44"/>
      <c r="JLQ240" s="44"/>
      <c r="JLR240" s="44"/>
      <c r="JLS240" s="44"/>
      <c r="JLT240" s="44"/>
      <c r="JLU240" s="44"/>
      <c r="JLV240" s="44"/>
      <c r="JLW240" s="44"/>
      <c r="JLX240" s="44"/>
      <c r="JLY240" s="44"/>
      <c r="JLZ240" s="44"/>
      <c r="JMA240" s="44"/>
      <c r="JMB240" s="44"/>
      <c r="JMC240" s="44"/>
      <c r="JMD240" s="44"/>
      <c r="JME240" s="44"/>
      <c r="JMF240" s="44"/>
      <c r="JMG240" s="44"/>
      <c r="JMH240" s="44"/>
      <c r="JMI240" s="44"/>
      <c r="JMJ240" s="44"/>
      <c r="JMK240" s="44"/>
      <c r="JML240" s="44"/>
      <c r="JMM240" s="44"/>
      <c r="JMN240" s="44"/>
      <c r="JMO240" s="44"/>
      <c r="JMP240" s="44"/>
      <c r="JMQ240" s="44"/>
      <c r="JMR240" s="44"/>
      <c r="JMS240" s="44"/>
      <c r="JMT240" s="44"/>
      <c r="JMU240" s="44"/>
      <c r="JMV240" s="44"/>
      <c r="JMW240" s="44"/>
      <c r="JMX240" s="44"/>
      <c r="JMY240" s="44"/>
      <c r="JMZ240" s="44"/>
      <c r="JNA240" s="44"/>
      <c r="JNB240" s="44"/>
      <c r="JNC240" s="44"/>
      <c r="JND240" s="44"/>
      <c r="JNE240" s="44"/>
      <c r="JNF240" s="44"/>
      <c r="JNG240" s="44"/>
      <c r="JNH240" s="44"/>
      <c r="JNI240" s="44"/>
      <c r="JNJ240" s="44"/>
      <c r="JNK240" s="44"/>
      <c r="JNL240" s="44"/>
      <c r="JNM240" s="44"/>
      <c r="JNN240" s="44"/>
      <c r="JNO240" s="44"/>
      <c r="JNP240" s="44"/>
      <c r="JNQ240" s="44"/>
      <c r="JNR240" s="44"/>
      <c r="JNS240" s="44"/>
      <c r="JNT240" s="44"/>
      <c r="JNU240" s="44"/>
      <c r="JNV240" s="44"/>
      <c r="JNW240" s="44"/>
      <c r="JNX240" s="44"/>
      <c r="JNY240" s="44"/>
      <c r="JNZ240" s="44"/>
      <c r="JOA240" s="44"/>
      <c r="JOB240" s="44"/>
      <c r="JOC240" s="44"/>
      <c r="JOD240" s="44"/>
      <c r="JOE240" s="44"/>
      <c r="JOF240" s="44"/>
      <c r="JOG240" s="44"/>
      <c r="JOH240" s="44"/>
      <c r="JOI240" s="44"/>
      <c r="JOJ240" s="44"/>
      <c r="JOK240" s="44"/>
      <c r="JOL240" s="44"/>
      <c r="JOM240" s="44"/>
      <c r="JON240" s="44"/>
      <c r="JOO240" s="44"/>
      <c r="JOP240" s="44"/>
      <c r="JOQ240" s="44"/>
      <c r="JOR240" s="44"/>
      <c r="JOS240" s="44"/>
      <c r="JOT240" s="44"/>
      <c r="JOU240" s="44"/>
      <c r="JOV240" s="44"/>
      <c r="JOW240" s="44"/>
      <c r="JOX240" s="44"/>
      <c r="JOY240" s="44"/>
      <c r="JOZ240" s="44"/>
      <c r="JPA240" s="44"/>
      <c r="JPB240" s="44"/>
      <c r="JPC240" s="44"/>
      <c r="JPD240" s="44"/>
      <c r="JPE240" s="44"/>
      <c r="JPF240" s="44"/>
      <c r="JPG240" s="44"/>
      <c r="JPH240" s="44"/>
      <c r="JPI240" s="44"/>
      <c r="JPJ240" s="44"/>
      <c r="JPK240" s="44"/>
      <c r="JPL240" s="44"/>
      <c r="JPM240" s="44"/>
      <c r="JPN240" s="44"/>
      <c r="JPO240" s="44"/>
      <c r="JPP240" s="44"/>
      <c r="JPQ240" s="44"/>
      <c r="JPR240" s="44"/>
      <c r="JPS240" s="44"/>
      <c r="JPT240" s="44"/>
      <c r="JPU240" s="44"/>
      <c r="JPV240" s="44"/>
      <c r="JPW240" s="44"/>
      <c r="JPX240" s="44"/>
      <c r="JPY240" s="44"/>
      <c r="JPZ240" s="44"/>
      <c r="JQA240" s="44"/>
      <c r="JQB240" s="44"/>
      <c r="JQC240" s="44"/>
      <c r="JQD240" s="44"/>
      <c r="JQE240" s="44"/>
      <c r="JQF240" s="44"/>
      <c r="JQG240" s="44"/>
      <c r="JQH240" s="44"/>
      <c r="JQI240" s="44"/>
      <c r="JQJ240" s="44"/>
      <c r="JQK240" s="44"/>
      <c r="JQL240" s="44"/>
      <c r="JQM240" s="44"/>
      <c r="JQN240" s="44"/>
      <c r="JQO240" s="44"/>
      <c r="JQP240" s="44"/>
      <c r="JQQ240" s="44"/>
      <c r="JQR240" s="44"/>
      <c r="JQS240" s="44"/>
      <c r="JQT240" s="44"/>
      <c r="JQU240" s="44"/>
      <c r="JQV240" s="44"/>
      <c r="JQW240" s="44"/>
      <c r="JQX240" s="44"/>
      <c r="JQY240" s="44"/>
      <c r="JQZ240" s="44"/>
      <c r="JRA240" s="44"/>
      <c r="JRB240" s="44"/>
      <c r="JRC240" s="44"/>
      <c r="JRD240" s="44"/>
      <c r="JRE240" s="44"/>
      <c r="JRF240" s="44"/>
      <c r="JRG240" s="44"/>
      <c r="JRH240" s="44"/>
      <c r="JRI240" s="44"/>
      <c r="JRJ240" s="44"/>
      <c r="JRK240" s="44"/>
      <c r="JRL240" s="44"/>
      <c r="JRM240" s="44"/>
      <c r="JRN240" s="44"/>
      <c r="JRO240" s="44"/>
      <c r="JRP240" s="44"/>
      <c r="JRQ240" s="44"/>
      <c r="JRR240" s="44"/>
      <c r="JRS240" s="44"/>
      <c r="JRT240" s="44"/>
      <c r="JRU240" s="44"/>
      <c r="JRV240" s="44"/>
      <c r="JRW240" s="44"/>
      <c r="JRX240" s="44"/>
      <c r="JRY240" s="44"/>
      <c r="JRZ240" s="44"/>
      <c r="JSA240" s="44"/>
      <c r="JSB240" s="44"/>
      <c r="JSC240" s="44"/>
      <c r="JSD240" s="44"/>
      <c r="JSE240" s="44"/>
      <c r="JSF240" s="44"/>
      <c r="JSG240" s="44"/>
      <c r="JSH240" s="44"/>
      <c r="JSI240" s="44"/>
      <c r="JSJ240" s="44"/>
      <c r="JSK240" s="44"/>
      <c r="JSL240" s="44"/>
      <c r="JSM240" s="44"/>
      <c r="JSN240" s="44"/>
      <c r="JSO240" s="44"/>
      <c r="JSP240" s="44"/>
      <c r="JSQ240" s="44"/>
      <c r="JSR240" s="44"/>
      <c r="JSS240" s="44"/>
      <c r="JST240" s="44"/>
      <c r="JSU240" s="44"/>
      <c r="JSV240" s="44"/>
      <c r="JSW240" s="44"/>
      <c r="JSX240" s="44"/>
      <c r="JSY240" s="44"/>
      <c r="JSZ240" s="44"/>
      <c r="JTA240" s="44"/>
      <c r="JTB240" s="44"/>
      <c r="JTC240" s="44"/>
      <c r="JTD240" s="44"/>
      <c r="JTE240" s="44"/>
      <c r="JTF240" s="44"/>
      <c r="JTG240" s="44"/>
      <c r="JTH240" s="44"/>
      <c r="JTI240" s="44"/>
      <c r="JTJ240" s="44"/>
      <c r="JTK240" s="44"/>
      <c r="JTL240" s="44"/>
      <c r="JTM240" s="44"/>
      <c r="JTN240" s="44"/>
      <c r="JTO240" s="44"/>
      <c r="JTP240" s="44"/>
      <c r="JTQ240" s="44"/>
      <c r="JTR240" s="44"/>
      <c r="JTS240" s="44"/>
      <c r="JTT240" s="44"/>
      <c r="JTU240" s="44"/>
      <c r="JTV240" s="44"/>
      <c r="JTW240" s="44"/>
      <c r="JTX240" s="44"/>
      <c r="JTY240" s="44"/>
      <c r="JTZ240" s="44"/>
      <c r="JUA240" s="44"/>
      <c r="JUB240" s="44"/>
      <c r="JUC240" s="44"/>
      <c r="JUD240" s="44"/>
      <c r="JUE240" s="44"/>
      <c r="JUF240" s="44"/>
      <c r="JUG240" s="44"/>
      <c r="JUH240" s="44"/>
      <c r="JUI240" s="44"/>
      <c r="JUJ240" s="44"/>
      <c r="JUK240" s="44"/>
      <c r="JUL240" s="44"/>
      <c r="JUM240" s="44"/>
      <c r="JUN240" s="44"/>
      <c r="JUO240" s="44"/>
      <c r="JUP240" s="44"/>
      <c r="JUQ240" s="44"/>
      <c r="JUR240" s="44"/>
      <c r="JUS240" s="44"/>
      <c r="JUT240" s="44"/>
      <c r="JUU240" s="44"/>
      <c r="JUV240" s="44"/>
      <c r="JUW240" s="44"/>
      <c r="JUX240" s="44"/>
      <c r="JUY240" s="44"/>
      <c r="JUZ240" s="44"/>
      <c r="JVA240" s="44"/>
      <c r="JVB240" s="44"/>
      <c r="JVC240" s="44"/>
      <c r="JVD240" s="44"/>
      <c r="JVE240" s="44"/>
      <c r="JVF240" s="44"/>
      <c r="JVG240" s="44"/>
      <c r="JVH240" s="44"/>
      <c r="JVI240" s="44"/>
      <c r="JVJ240" s="44"/>
      <c r="JVK240" s="44"/>
      <c r="JVL240" s="44"/>
      <c r="JVM240" s="44"/>
      <c r="JVN240" s="44"/>
      <c r="JVO240" s="44"/>
      <c r="JVP240" s="44"/>
      <c r="JVQ240" s="44"/>
      <c r="JVR240" s="44"/>
      <c r="JVS240" s="44"/>
      <c r="JVT240" s="44"/>
      <c r="JVU240" s="44"/>
      <c r="JVV240" s="44"/>
      <c r="JVW240" s="44"/>
      <c r="JVX240" s="44"/>
      <c r="JVY240" s="44"/>
      <c r="JVZ240" s="44"/>
      <c r="JWA240" s="44"/>
      <c r="JWB240" s="44"/>
      <c r="JWC240" s="44"/>
      <c r="JWD240" s="44"/>
      <c r="JWE240" s="44"/>
      <c r="JWF240" s="44"/>
      <c r="JWG240" s="44"/>
      <c r="JWH240" s="44"/>
      <c r="JWI240" s="44"/>
      <c r="JWJ240" s="44"/>
      <c r="JWK240" s="44"/>
      <c r="JWL240" s="44"/>
      <c r="JWM240" s="44"/>
      <c r="JWN240" s="44"/>
      <c r="JWO240" s="44"/>
      <c r="JWP240" s="44"/>
      <c r="JWQ240" s="44"/>
      <c r="JWR240" s="44"/>
      <c r="JWS240" s="44"/>
      <c r="JWT240" s="44"/>
      <c r="JWU240" s="44"/>
      <c r="JWV240" s="44"/>
      <c r="JWW240" s="44"/>
      <c r="JWX240" s="44"/>
      <c r="JWY240" s="44"/>
      <c r="JWZ240" s="44"/>
      <c r="JXA240" s="44"/>
      <c r="JXB240" s="44"/>
      <c r="JXC240" s="44"/>
      <c r="JXD240" s="44"/>
      <c r="JXE240" s="44"/>
      <c r="JXF240" s="44"/>
      <c r="JXG240" s="44"/>
      <c r="JXH240" s="44"/>
      <c r="JXI240" s="44"/>
      <c r="JXJ240" s="44"/>
      <c r="JXK240" s="44"/>
      <c r="JXL240" s="44"/>
      <c r="JXM240" s="44"/>
      <c r="JXN240" s="44"/>
      <c r="JXO240" s="44"/>
      <c r="JXP240" s="44"/>
      <c r="JXQ240" s="44"/>
      <c r="JXR240" s="44"/>
      <c r="JXS240" s="44"/>
      <c r="JXT240" s="44"/>
      <c r="JXU240" s="44"/>
      <c r="JXV240" s="44"/>
      <c r="JXW240" s="44"/>
      <c r="JXX240" s="44"/>
      <c r="JXY240" s="44"/>
      <c r="JXZ240" s="44"/>
      <c r="JYA240" s="44"/>
      <c r="JYB240" s="44"/>
      <c r="JYC240" s="44"/>
      <c r="JYD240" s="44"/>
      <c r="JYE240" s="44"/>
      <c r="JYF240" s="44"/>
      <c r="JYG240" s="44"/>
      <c r="JYH240" s="44"/>
      <c r="JYI240" s="44"/>
      <c r="JYJ240" s="44"/>
      <c r="JYK240" s="44"/>
      <c r="JYL240" s="44"/>
      <c r="JYM240" s="44"/>
      <c r="JYN240" s="44"/>
      <c r="JYO240" s="44"/>
      <c r="JYP240" s="44"/>
      <c r="JYQ240" s="44"/>
      <c r="JYR240" s="44"/>
      <c r="JYS240" s="44"/>
      <c r="JYT240" s="44"/>
      <c r="JYU240" s="44"/>
      <c r="JYV240" s="44"/>
      <c r="JYW240" s="44"/>
      <c r="JYX240" s="44"/>
      <c r="JYY240" s="44"/>
      <c r="JYZ240" s="44"/>
      <c r="JZA240" s="44"/>
      <c r="JZB240" s="44"/>
      <c r="JZC240" s="44"/>
      <c r="JZD240" s="44"/>
      <c r="JZE240" s="44"/>
      <c r="JZF240" s="44"/>
      <c r="JZG240" s="44"/>
      <c r="JZH240" s="44"/>
      <c r="JZI240" s="44"/>
      <c r="JZJ240" s="44"/>
      <c r="JZK240" s="44"/>
      <c r="JZL240" s="44"/>
      <c r="JZM240" s="44"/>
      <c r="JZN240" s="44"/>
      <c r="JZO240" s="44"/>
      <c r="JZP240" s="44"/>
      <c r="JZQ240" s="44"/>
      <c r="JZR240" s="44"/>
      <c r="JZS240" s="44"/>
      <c r="JZT240" s="44"/>
      <c r="JZU240" s="44"/>
      <c r="JZV240" s="44"/>
      <c r="JZW240" s="44"/>
      <c r="JZX240" s="44"/>
      <c r="JZY240" s="44"/>
      <c r="JZZ240" s="44"/>
      <c r="KAA240" s="44"/>
      <c r="KAB240" s="44"/>
      <c r="KAC240" s="44"/>
      <c r="KAD240" s="44"/>
      <c r="KAE240" s="44"/>
      <c r="KAF240" s="44"/>
      <c r="KAG240" s="44"/>
      <c r="KAH240" s="44"/>
      <c r="KAI240" s="44"/>
      <c r="KAJ240" s="44"/>
      <c r="KAK240" s="44"/>
      <c r="KAL240" s="44"/>
      <c r="KAM240" s="44"/>
      <c r="KAN240" s="44"/>
      <c r="KAO240" s="44"/>
      <c r="KAP240" s="44"/>
      <c r="KAQ240" s="44"/>
      <c r="KAR240" s="44"/>
      <c r="KAS240" s="44"/>
      <c r="KAT240" s="44"/>
      <c r="KAU240" s="44"/>
      <c r="KAV240" s="44"/>
      <c r="KAW240" s="44"/>
      <c r="KAX240" s="44"/>
      <c r="KAY240" s="44"/>
      <c r="KAZ240" s="44"/>
      <c r="KBA240" s="44"/>
      <c r="KBB240" s="44"/>
      <c r="KBC240" s="44"/>
      <c r="KBD240" s="44"/>
      <c r="KBE240" s="44"/>
      <c r="KBF240" s="44"/>
      <c r="KBG240" s="44"/>
      <c r="KBH240" s="44"/>
      <c r="KBI240" s="44"/>
      <c r="KBJ240" s="44"/>
      <c r="KBK240" s="44"/>
      <c r="KBL240" s="44"/>
      <c r="KBM240" s="44"/>
      <c r="KBN240" s="44"/>
      <c r="KBO240" s="44"/>
      <c r="KBP240" s="44"/>
      <c r="KBQ240" s="44"/>
      <c r="KBR240" s="44"/>
      <c r="KBS240" s="44"/>
      <c r="KBT240" s="44"/>
      <c r="KBU240" s="44"/>
      <c r="KBV240" s="44"/>
      <c r="KBW240" s="44"/>
      <c r="KBX240" s="44"/>
      <c r="KBY240" s="44"/>
      <c r="KBZ240" s="44"/>
      <c r="KCA240" s="44"/>
      <c r="KCB240" s="44"/>
      <c r="KCC240" s="44"/>
      <c r="KCD240" s="44"/>
      <c r="KCE240" s="44"/>
      <c r="KCF240" s="44"/>
      <c r="KCG240" s="44"/>
      <c r="KCH240" s="44"/>
      <c r="KCI240" s="44"/>
      <c r="KCJ240" s="44"/>
      <c r="KCK240" s="44"/>
      <c r="KCL240" s="44"/>
      <c r="KCM240" s="44"/>
      <c r="KCN240" s="44"/>
      <c r="KCO240" s="44"/>
      <c r="KCP240" s="44"/>
      <c r="KCQ240" s="44"/>
      <c r="KCR240" s="44"/>
      <c r="KCS240" s="44"/>
      <c r="KCT240" s="44"/>
      <c r="KCU240" s="44"/>
      <c r="KCV240" s="44"/>
      <c r="KCW240" s="44"/>
      <c r="KCX240" s="44"/>
      <c r="KCY240" s="44"/>
      <c r="KCZ240" s="44"/>
      <c r="KDA240" s="44"/>
      <c r="KDB240" s="44"/>
      <c r="KDC240" s="44"/>
      <c r="KDD240" s="44"/>
      <c r="KDE240" s="44"/>
      <c r="KDF240" s="44"/>
      <c r="KDG240" s="44"/>
      <c r="KDH240" s="44"/>
      <c r="KDI240" s="44"/>
      <c r="KDJ240" s="44"/>
      <c r="KDK240" s="44"/>
      <c r="KDL240" s="44"/>
      <c r="KDM240" s="44"/>
      <c r="KDN240" s="44"/>
      <c r="KDO240" s="44"/>
      <c r="KDP240" s="44"/>
      <c r="KDQ240" s="44"/>
      <c r="KDR240" s="44"/>
      <c r="KDS240" s="44"/>
      <c r="KDT240" s="44"/>
      <c r="KDU240" s="44"/>
      <c r="KDV240" s="44"/>
      <c r="KDW240" s="44"/>
      <c r="KDX240" s="44"/>
      <c r="KDY240" s="44"/>
      <c r="KDZ240" s="44"/>
      <c r="KEA240" s="44"/>
      <c r="KEB240" s="44"/>
      <c r="KEC240" s="44"/>
      <c r="KED240" s="44"/>
      <c r="KEE240" s="44"/>
      <c r="KEF240" s="44"/>
      <c r="KEG240" s="44"/>
      <c r="KEH240" s="44"/>
      <c r="KEI240" s="44"/>
      <c r="KEJ240" s="44"/>
      <c r="KEK240" s="44"/>
      <c r="KEL240" s="44"/>
      <c r="KEM240" s="44"/>
      <c r="KEN240" s="44"/>
      <c r="KEO240" s="44"/>
      <c r="KEP240" s="44"/>
      <c r="KEQ240" s="44"/>
      <c r="KER240" s="44"/>
      <c r="KES240" s="44"/>
      <c r="KET240" s="44"/>
      <c r="KEU240" s="44"/>
      <c r="KEV240" s="44"/>
      <c r="KEW240" s="44"/>
      <c r="KEX240" s="44"/>
      <c r="KEY240" s="44"/>
      <c r="KEZ240" s="44"/>
      <c r="KFA240" s="44"/>
      <c r="KFB240" s="44"/>
      <c r="KFC240" s="44"/>
      <c r="KFD240" s="44"/>
      <c r="KFE240" s="44"/>
      <c r="KFF240" s="44"/>
      <c r="KFG240" s="44"/>
      <c r="KFH240" s="44"/>
      <c r="KFI240" s="44"/>
      <c r="KFJ240" s="44"/>
      <c r="KFK240" s="44"/>
      <c r="KFL240" s="44"/>
      <c r="KFM240" s="44"/>
      <c r="KFN240" s="44"/>
      <c r="KFO240" s="44"/>
      <c r="KFP240" s="44"/>
      <c r="KFQ240" s="44"/>
      <c r="KFR240" s="44"/>
      <c r="KFS240" s="44"/>
      <c r="KFT240" s="44"/>
      <c r="KFU240" s="44"/>
      <c r="KFV240" s="44"/>
      <c r="KFW240" s="44"/>
      <c r="KFX240" s="44"/>
      <c r="KFY240" s="44"/>
      <c r="KFZ240" s="44"/>
      <c r="KGA240" s="44"/>
      <c r="KGB240" s="44"/>
      <c r="KGC240" s="44"/>
      <c r="KGD240" s="44"/>
      <c r="KGE240" s="44"/>
      <c r="KGF240" s="44"/>
      <c r="KGG240" s="44"/>
      <c r="KGH240" s="44"/>
      <c r="KGI240" s="44"/>
      <c r="KGJ240" s="44"/>
      <c r="KGK240" s="44"/>
      <c r="KGL240" s="44"/>
      <c r="KGM240" s="44"/>
      <c r="KGN240" s="44"/>
      <c r="KGO240" s="44"/>
      <c r="KGP240" s="44"/>
      <c r="KGQ240" s="44"/>
      <c r="KGR240" s="44"/>
      <c r="KGS240" s="44"/>
      <c r="KGT240" s="44"/>
      <c r="KGU240" s="44"/>
      <c r="KGV240" s="44"/>
      <c r="KGW240" s="44"/>
      <c r="KGX240" s="44"/>
      <c r="KGY240" s="44"/>
      <c r="KGZ240" s="44"/>
      <c r="KHA240" s="44"/>
      <c r="KHB240" s="44"/>
      <c r="KHC240" s="44"/>
      <c r="KHD240" s="44"/>
      <c r="KHE240" s="44"/>
      <c r="KHF240" s="44"/>
      <c r="KHG240" s="44"/>
      <c r="KHH240" s="44"/>
      <c r="KHI240" s="44"/>
      <c r="KHJ240" s="44"/>
      <c r="KHK240" s="44"/>
      <c r="KHL240" s="44"/>
      <c r="KHM240" s="44"/>
      <c r="KHN240" s="44"/>
      <c r="KHO240" s="44"/>
      <c r="KHP240" s="44"/>
      <c r="KHQ240" s="44"/>
      <c r="KHR240" s="44"/>
      <c r="KHS240" s="44"/>
      <c r="KHT240" s="44"/>
      <c r="KHU240" s="44"/>
      <c r="KHV240" s="44"/>
      <c r="KHW240" s="44"/>
      <c r="KHX240" s="44"/>
      <c r="KHY240" s="44"/>
      <c r="KHZ240" s="44"/>
      <c r="KIA240" s="44"/>
      <c r="KIB240" s="44"/>
      <c r="KIC240" s="44"/>
      <c r="KID240" s="44"/>
      <c r="KIE240" s="44"/>
      <c r="KIF240" s="44"/>
      <c r="KIG240" s="44"/>
      <c r="KIH240" s="44"/>
      <c r="KII240" s="44"/>
      <c r="KIJ240" s="44"/>
      <c r="KIK240" s="44"/>
      <c r="KIL240" s="44"/>
      <c r="KIM240" s="44"/>
      <c r="KIN240" s="44"/>
      <c r="KIO240" s="44"/>
      <c r="KIP240" s="44"/>
      <c r="KIQ240" s="44"/>
      <c r="KIR240" s="44"/>
      <c r="KIS240" s="44"/>
      <c r="KIT240" s="44"/>
      <c r="KIU240" s="44"/>
      <c r="KIV240" s="44"/>
      <c r="KIW240" s="44"/>
      <c r="KIX240" s="44"/>
      <c r="KIY240" s="44"/>
      <c r="KIZ240" s="44"/>
      <c r="KJA240" s="44"/>
      <c r="KJB240" s="44"/>
      <c r="KJC240" s="44"/>
      <c r="KJD240" s="44"/>
      <c r="KJE240" s="44"/>
      <c r="KJF240" s="44"/>
      <c r="KJG240" s="44"/>
      <c r="KJH240" s="44"/>
      <c r="KJI240" s="44"/>
      <c r="KJJ240" s="44"/>
      <c r="KJK240" s="44"/>
      <c r="KJL240" s="44"/>
      <c r="KJM240" s="44"/>
      <c r="KJN240" s="44"/>
      <c r="KJO240" s="44"/>
      <c r="KJP240" s="44"/>
      <c r="KJQ240" s="44"/>
      <c r="KJR240" s="44"/>
      <c r="KJS240" s="44"/>
      <c r="KJT240" s="44"/>
      <c r="KJU240" s="44"/>
      <c r="KJV240" s="44"/>
      <c r="KJW240" s="44"/>
      <c r="KJX240" s="44"/>
      <c r="KJY240" s="44"/>
      <c r="KJZ240" s="44"/>
      <c r="KKA240" s="44"/>
      <c r="KKB240" s="44"/>
      <c r="KKC240" s="44"/>
      <c r="KKD240" s="44"/>
      <c r="KKE240" s="44"/>
      <c r="KKF240" s="44"/>
      <c r="KKG240" s="44"/>
      <c r="KKH240" s="44"/>
      <c r="KKI240" s="44"/>
      <c r="KKJ240" s="44"/>
      <c r="KKK240" s="44"/>
      <c r="KKL240" s="44"/>
      <c r="KKM240" s="44"/>
      <c r="KKN240" s="44"/>
      <c r="KKO240" s="44"/>
      <c r="KKP240" s="44"/>
      <c r="KKQ240" s="44"/>
      <c r="KKR240" s="44"/>
      <c r="KKS240" s="44"/>
      <c r="KKT240" s="44"/>
      <c r="KKU240" s="44"/>
      <c r="KKV240" s="44"/>
      <c r="KKW240" s="44"/>
      <c r="KKX240" s="44"/>
      <c r="KKY240" s="44"/>
      <c r="KKZ240" s="44"/>
      <c r="KLA240" s="44"/>
      <c r="KLB240" s="44"/>
      <c r="KLC240" s="44"/>
      <c r="KLD240" s="44"/>
      <c r="KLE240" s="44"/>
      <c r="KLF240" s="44"/>
      <c r="KLG240" s="44"/>
      <c r="KLH240" s="44"/>
      <c r="KLI240" s="44"/>
      <c r="KLJ240" s="44"/>
      <c r="KLK240" s="44"/>
      <c r="KLL240" s="44"/>
      <c r="KLM240" s="44"/>
      <c r="KLN240" s="44"/>
      <c r="KLO240" s="44"/>
      <c r="KLP240" s="44"/>
      <c r="KLQ240" s="44"/>
      <c r="KLR240" s="44"/>
      <c r="KLS240" s="44"/>
      <c r="KLT240" s="44"/>
      <c r="KLU240" s="44"/>
      <c r="KLV240" s="44"/>
      <c r="KLW240" s="44"/>
      <c r="KLX240" s="44"/>
      <c r="KLY240" s="44"/>
      <c r="KLZ240" s="44"/>
      <c r="KMA240" s="44"/>
      <c r="KMB240" s="44"/>
      <c r="KMC240" s="44"/>
      <c r="KMD240" s="44"/>
      <c r="KME240" s="44"/>
      <c r="KMF240" s="44"/>
      <c r="KMG240" s="44"/>
      <c r="KMH240" s="44"/>
      <c r="KMI240" s="44"/>
      <c r="KMJ240" s="44"/>
      <c r="KMK240" s="44"/>
      <c r="KML240" s="44"/>
      <c r="KMM240" s="44"/>
      <c r="KMN240" s="44"/>
      <c r="KMO240" s="44"/>
      <c r="KMP240" s="44"/>
      <c r="KMQ240" s="44"/>
      <c r="KMR240" s="44"/>
      <c r="KMS240" s="44"/>
      <c r="KMT240" s="44"/>
      <c r="KMU240" s="44"/>
      <c r="KMV240" s="44"/>
      <c r="KMW240" s="44"/>
      <c r="KMX240" s="44"/>
      <c r="KMY240" s="44"/>
      <c r="KMZ240" s="44"/>
      <c r="KNA240" s="44"/>
      <c r="KNB240" s="44"/>
      <c r="KNC240" s="44"/>
      <c r="KND240" s="44"/>
      <c r="KNE240" s="44"/>
      <c r="KNF240" s="44"/>
      <c r="KNG240" s="44"/>
      <c r="KNH240" s="44"/>
      <c r="KNI240" s="44"/>
      <c r="KNJ240" s="44"/>
      <c r="KNK240" s="44"/>
      <c r="KNL240" s="44"/>
      <c r="KNM240" s="44"/>
      <c r="KNN240" s="44"/>
      <c r="KNO240" s="44"/>
      <c r="KNP240" s="44"/>
      <c r="KNQ240" s="44"/>
      <c r="KNR240" s="44"/>
      <c r="KNS240" s="44"/>
      <c r="KNT240" s="44"/>
      <c r="KNU240" s="44"/>
      <c r="KNV240" s="44"/>
      <c r="KNW240" s="44"/>
      <c r="KNX240" s="44"/>
      <c r="KNY240" s="44"/>
      <c r="KNZ240" s="44"/>
      <c r="KOA240" s="44"/>
      <c r="KOB240" s="44"/>
      <c r="KOC240" s="44"/>
      <c r="KOD240" s="44"/>
      <c r="KOE240" s="44"/>
      <c r="KOF240" s="44"/>
      <c r="KOG240" s="44"/>
      <c r="KOH240" s="44"/>
      <c r="KOI240" s="44"/>
      <c r="KOJ240" s="44"/>
      <c r="KOK240" s="44"/>
      <c r="KOL240" s="44"/>
      <c r="KOM240" s="44"/>
      <c r="KON240" s="44"/>
      <c r="KOO240" s="44"/>
      <c r="KOP240" s="44"/>
      <c r="KOQ240" s="44"/>
      <c r="KOR240" s="44"/>
      <c r="KOS240" s="44"/>
      <c r="KOT240" s="44"/>
      <c r="KOU240" s="44"/>
      <c r="KOV240" s="44"/>
      <c r="KOW240" s="44"/>
      <c r="KOX240" s="44"/>
      <c r="KOY240" s="44"/>
      <c r="KOZ240" s="44"/>
      <c r="KPA240" s="44"/>
      <c r="KPB240" s="44"/>
      <c r="KPC240" s="44"/>
      <c r="KPD240" s="44"/>
      <c r="KPE240" s="44"/>
      <c r="KPF240" s="44"/>
      <c r="KPG240" s="44"/>
      <c r="KPH240" s="44"/>
      <c r="KPI240" s="44"/>
      <c r="KPJ240" s="44"/>
      <c r="KPK240" s="44"/>
      <c r="KPL240" s="44"/>
      <c r="KPM240" s="44"/>
      <c r="KPN240" s="44"/>
      <c r="KPO240" s="44"/>
      <c r="KPP240" s="44"/>
      <c r="KPQ240" s="44"/>
      <c r="KPR240" s="44"/>
      <c r="KPS240" s="44"/>
      <c r="KPT240" s="44"/>
      <c r="KPU240" s="44"/>
      <c r="KPV240" s="44"/>
      <c r="KPW240" s="44"/>
      <c r="KPX240" s="44"/>
      <c r="KPY240" s="44"/>
      <c r="KPZ240" s="44"/>
      <c r="KQA240" s="44"/>
      <c r="KQB240" s="44"/>
      <c r="KQC240" s="44"/>
      <c r="KQD240" s="44"/>
      <c r="KQE240" s="44"/>
      <c r="KQF240" s="44"/>
      <c r="KQG240" s="44"/>
      <c r="KQH240" s="44"/>
      <c r="KQI240" s="44"/>
      <c r="KQJ240" s="44"/>
      <c r="KQK240" s="44"/>
      <c r="KQL240" s="44"/>
      <c r="KQM240" s="44"/>
      <c r="KQN240" s="44"/>
      <c r="KQO240" s="44"/>
      <c r="KQP240" s="44"/>
      <c r="KQQ240" s="44"/>
      <c r="KQR240" s="44"/>
      <c r="KQS240" s="44"/>
      <c r="KQT240" s="44"/>
      <c r="KQU240" s="44"/>
      <c r="KQV240" s="44"/>
      <c r="KQW240" s="44"/>
      <c r="KQX240" s="44"/>
      <c r="KQY240" s="44"/>
      <c r="KQZ240" s="44"/>
      <c r="KRA240" s="44"/>
      <c r="KRB240" s="44"/>
      <c r="KRC240" s="44"/>
      <c r="KRD240" s="44"/>
      <c r="KRE240" s="44"/>
      <c r="KRF240" s="44"/>
      <c r="KRG240" s="44"/>
      <c r="KRH240" s="44"/>
      <c r="KRI240" s="44"/>
      <c r="KRJ240" s="44"/>
      <c r="KRK240" s="44"/>
      <c r="KRL240" s="44"/>
      <c r="KRM240" s="44"/>
      <c r="KRN240" s="44"/>
      <c r="KRO240" s="44"/>
      <c r="KRP240" s="44"/>
      <c r="KRQ240" s="44"/>
      <c r="KRR240" s="44"/>
      <c r="KRS240" s="44"/>
      <c r="KRT240" s="44"/>
      <c r="KRU240" s="44"/>
      <c r="KRV240" s="44"/>
      <c r="KRW240" s="44"/>
      <c r="KRX240" s="44"/>
      <c r="KRY240" s="44"/>
      <c r="KRZ240" s="44"/>
      <c r="KSA240" s="44"/>
      <c r="KSB240" s="44"/>
      <c r="KSC240" s="44"/>
      <c r="KSD240" s="44"/>
      <c r="KSE240" s="44"/>
      <c r="KSF240" s="44"/>
      <c r="KSG240" s="44"/>
      <c r="KSH240" s="44"/>
      <c r="KSI240" s="44"/>
      <c r="KSJ240" s="44"/>
      <c r="KSK240" s="44"/>
      <c r="KSL240" s="44"/>
      <c r="KSM240" s="44"/>
      <c r="KSN240" s="44"/>
      <c r="KSO240" s="44"/>
      <c r="KSP240" s="44"/>
      <c r="KSQ240" s="44"/>
      <c r="KSR240" s="44"/>
      <c r="KSS240" s="44"/>
      <c r="KST240" s="44"/>
      <c r="KSU240" s="44"/>
      <c r="KSV240" s="44"/>
      <c r="KSW240" s="44"/>
      <c r="KSX240" s="44"/>
      <c r="KSY240" s="44"/>
      <c r="KSZ240" s="44"/>
      <c r="KTA240" s="44"/>
      <c r="KTB240" s="44"/>
      <c r="KTC240" s="44"/>
      <c r="KTD240" s="44"/>
      <c r="KTE240" s="44"/>
      <c r="KTF240" s="44"/>
      <c r="KTG240" s="44"/>
      <c r="KTH240" s="44"/>
      <c r="KTI240" s="44"/>
      <c r="KTJ240" s="44"/>
      <c r="KTK240" s="44"/>
      <c r="KTL240" s="44"/>
      <c r="KTM240" s="44"/>
      <c r="KTN240" s="44"/>
      <c r="KTO240" s="44"/>
      <c r="KTP240" s="44"/>
      <c r="KTQ240" s="44"/>
      <c r="KTR240" s="44"/>
      <c r="KTS240" s="44"/>
      <c r="KTT240" s="44"/>
      <c r="KTU240" s="44"/>
      <c r="KTV240" s="44"/>
      <c r="KTW240" s="44"/>
      <c r="KTX240" s="44"/>
      <c r="KTY240" s="44"/>
      <c r="KTZ240" s="44"/>
      <c r="KUA240" s="44"/>
      <c r="KUB240" s="44"/>
      <c r="KUC240" s="44"/>
      <c r="KUD240" s="44"/>
      <c r="KUE240" s="44"/>
      <c r="KUF240" s="44"/>
      <c r="KUG240" s="44"/>
      <c r="KUH240" s="44"/>
      <c r="KUI240" s="44"/>
      <c r="KUJ240" s="44"/>
      <c r="KUK240" s="44"/>
      <c r="KUL240" s="44"/>
      <c r="KUM240" s="44"/>
      <c r="KUN240" s="44"/>
      <c r="KUO240" s="44"/>
      <c r="KUP240" s="44"/>
      <c r="KUQ240" s="44"/>
      <c r="KUR240" s="44"/>
      <c r="KUS240" s="44"/>
      <c r="KUT240" s="44"/>
      <c r="KUU240" s="44"/>
      <c r="KUV240" s="44"/>
      <c r="KUW240" s="44"/>
      <c r="KUX240" s="44"/>
      <c r="KUY240" s="44"/>
      <c r="KUZ240" s="44"/>
      <c r="KVA240" s="44"/>
      <c r="KVB240" s="44"/>
      <c r="KVC240" s="44"/>
      <c r="KVD240" s="44"/>
      <c r="KVE240" s="44"/>
      <c r="KVF240" s="44"/>
      <c r="KVG240" s="44"/>
      <c r="KVH240" s="44"/>
      <c r="KVI240" s="44"/>
      <c r="KVJ240" s="44"/>
      <c r="KVK240" s="44"/>
      <c r="KVL240" s="44"/>
      <c r="KVM240" s="44"/>
      <c r="KVN240" s="44"/>
      <c r="KVO240" s="44"/>
      <c r="KVP240" s="44"/>
      <c r="KVQ240" s="44"/>
      <c r="KVR240" s="44"/>
      <c r="KVS240" s="44"/>
      <c r="KVT240" s="44"/>
      <c r="KVU240" s="44"/>
      <c r="KVV240" s="44"/>
      <c r="KVW240" s="44"/>
      <c r="KVX240" s="44"/>
      <c r="KVY240" s="44"/>
      <c r="KVZ240" s="44"/>
      <c r="KWA240" s="44"/>
      <c r="KWB240" s="44"/>
      <c r="KWC240" s="44"/>
      <c r="KWD240" s="44"/>
      <c r="KWE240" s="44"/>
      <c r="KWF240" s="44"/>
      <c r="KWG240" s="44"/>
      <c r="KWH240" s="44"/>
      <c r="KWI240" s="44"/>
      <c r="KWJ240" s="44"/>
      <c r="KWK240" s="44"/>
      <c r="KWL240" s="44"/>
      <c r="KWM240" s="44"/>
      <c r="KWN240" s="44"/>
      <c r="KWO240" s="44"/>
      <c r="KWP240" s="44"/>
      <c r="KWQ240" s="44"/>
      <c r="KWR240" s="44"/>
      <c r="KWS240" s="44"/>
      <c r="KWT240" s="44"/>
      <c r="KWU240" s="44"/>
      <c r="KWV240" s="44"/>
      <c r="KWW240" s="44"/>
      <c r="KWX240" s="44"/>
      <c r="KWY240" s="44"/>
      <c r="KWZ240" s="44"/>
      <c r="KXA240" s="44"/>
      <c r="KXB240" s="44"/>
      <c r="KXC240" s="44"/>
      <c r="KXD240" s="44"/>
      <c r="KXE240" s="44"/>
      <c r="KXF240" s="44"/>
      <c r="KXG240" s="44"/>
      <c r="KXH240" s="44"/>
      <c r="KXI240" s="44"/>
      <c r="KXJ240" s="44"/>
      <c r="KXK240" s="44"/>
      <c r="KXL240" s="44"/>
      <c r="KXM240" s="44"/>
      <c r="KXN240" s="44"/>
      <c r="KXO240" s="44"/>
      <c r="KXP240" s="44"/>
      <c r="KXQ240" s="44"/>
      <c r="KXR240" s="44"/>
      <c r="KXS240" s="44"/>
      <c r="KXT240" s="44"/>
      <c r="KXU240" s="44"/>
      <c r="KXV240" s="44"/>
      <c r="KXW240" s="44"/>
      <c r="KXX240" s="44"/>
      <c r="KXY240" s="44"/>
      <c r="KXZ240" s="44"/>
      <c r="KYA240" s="44"/>
      <c r="KYB240" s="44"/>
      <c r="KYC240" s="44"/>
      <c r="KYD240" s="44"/>
      <c r="KYE240" s="44"/>
      <c r="KYF240" s="44"/>
      <c r="KYG240" s="44"/>
      <c r="KYH240" s="44"/>
      <c r="KYI240" s="44"/>
      <c r="KYJ240" s="44"/>
      <c r="KYK240" s="44"/>
      <c r="KYL240" s="44"/>
      <c r="KYM240" s="44"/>
      <c r="KYN240" s="44"/>
      <c r="KYO240" s="44"/>
      <c r="KYP240" s="44"/>
      <c r="KYQ240" s="44"/>
      <c r="KYR240" s="44"/>
      <c r="KYS240" s="44"/>
      <c r="KYT240" s="44"/>
      <c r="KYU240" s="44"/>
      <c r="KYV240" s="44"/>
      <c r="KYW240" s="44"/>
      <c r="KYX240" s="44"/>
      <c r="KYY240" s="44"/>
      <c r="KYZ240" s="44"/>
      <c r="KZA240" s="44"/>
      <c r="KZB240" s="44"/>
      <c r="KZC240" s="44"/>
      <c r="KZD240" s="44"/>
      <c r="KZE240" s="44"/>
      <c r="KZF240" s="44"/>
      <c r="KZG240" s="44"/>
      <c r="KZH240" s="44"/>
      <c r="KZI240" s="44"/>
      <c r="KZJ240" s="44"/>
      <c r="KZK240" s="44"/>
      <c r="KZL240" s="44"/>
      <c r="KZM240" s="44"/>
      <c r="KZN240" s="44"/>
      <c r="KZO240" s="44"/>
      <c r="KZP240" s="44"/>
      <c r="KZQ240" s="44"/>
      <c r="KZR240" s="44"/>
      <c r="KZS240" s="44"/>
      <c r="KZT240" s="44"/>
      <c r="KZU240" s="44"/>
      <c r="KZV240" s="44"/>
      <c r="KZW240" s="44"/>
      <c r="KZX240" s="44"/>
      <c r="KZY240" s="44"/>
      <c r="KZZ240" s="44"/>
      <c r="LAA240" s="44"/>
      <c r="LAB240" s="44"/>
      <c r="LAC240" s="44"/>
      <c r="LAD240" s="44"/>
      <c r="LAE240" s="44"/>
      <c r="LAF240" s="44"/>
      <c r="LAG240" s="44"/>
      <c r="LAH240" s="44"/>
      <c r="LAI240" s="44"/>
      <c r="LAJ240" s="44"/>
      <c r="LAK240" s="44"/>
      <c r="LAL240" s="44"/>
      <c r="LAM240" s="44"/>
      <c r="LAN240" s="44"/>
      <c r="LAO240" s="44"/>
      <c r="LAP240" s="44"/>
      <c r="LAQ240" s="44"/>
      <c r="LAR240" s="44"/>
      <c r="LAS240" s="44"/>
      <c r="LAT240" s="44"/>
      <c r="LAU240" s="44"/>
      <c r="LAV240" s="44"/>
      <c r="LAW240" s="44"/>
      <c r="LAX240" s="44"/>
      <c r="LAY240" s="44"/>
      <c r="LAZ240" s="44"/>
      <c r="LBA240" s="44"/>
      <c r="LBB240" s="44"/>
      <c r="LBC240" s="44"/>
      <c r="LBD240" s="44"/>
      <c r="LBE240" s="44"/>
      <c r="LBF240" s="44"/>
      <c r="LBG240" s="44"/>
      <c r="LBH240" s="44"/>
      <c r="LBI240" s="44"/>
      <c r="LBJ240" s="44"/>
      <c r="LBK240" s="44"/>
      <c r="LBL240" s="44"/>
      <c r="LBM240" s="44"/>
      <c r="LBN240" s="44"/>
      <c r="LBO240" s="44"/>
      <c r="LBP240" s="44"/>
      <c r="LBQ240" s="44"/>
      <c r="LBR240" s="44"/>
      <c r="LBS240" s="44"/>
      <c r="LBT240" s="44"/>
      <c r="LBU240" s="44"/>
      <c r="LBV240" s="44"/>
      <c r="LBW240" s="44"/>
      <c r="LBX240" s="44"/>
      <c r="LBY240" s="44"/>
      <c r="LBZ240" s="44"/>
      <c r="LCA240" s="44"/>
      <c r="LCB240" s="44"/>
      <c r="LCC240" s="44"/>
      <c r="LCD240" s="44"/>
      <c r="LCE240" s="44"/>
      <c r="LCF240" s="44"/>
      <c r="LCG240" s="44"/>
      <c r="LCH240" s="44"/>
      <c r="LCI240" s="44"/>
      <c r="LCJ240" s="44"/>
      <c r="LCK240" s="44"/>
      <c r="LCL240" s="44"/>
      <c r="LCM240" s="44"/>
      <c r="LCN240" s="44"/>
      <c r="LCO240" s="44"/>
      <c r="LCP240" s="44"/>
      <c r="LCQ240" s="44"/>
      <c r="LCR240" s="44"/>
      <c r="LCS240" s="44"/>
      <c r="LCT240" s="44"/>
      <c r="LCU240" s="44"/>
      <c r="LCV240" s="44"/>
      <c r="LCW240" s="44"/>
      <c r="LCX240" s="44"/>
      <c r="LCY240" s="44"/>
      <c r="LCZ240" s="44"/>
      <c r="LDA240" s="44"/>
      <c r="LDB240" s="44"/>
      <c r="LDC240" s="44"/>
      <c r="LDD240" s="44"/>
      <c r="LDE240" s="44"/>
      <c r="LDF240" s="44"/>
      <c r="LDG240" s="44"/>
      <c r="LDH240" s="44"/>
      <c r="LDI240" s="44"/>
      <c r="LDJ240" s="44"/>
      <c r="LDK240" s="44"/>
      <c r="LDL240" s="44"/>
      <c r="LDM240" s="44"/>
      <c r="LDN240" s="44"/>
      <c r="LDO240" s="44"/>
      <c r="LDP240" s="44"/>
      <c r="LDQ240" s="44"/>
      <c r="LDR240" s="44"/>
      <c r="LDS240" s="44"/>
      <c r="LDT240" s="44"/>
      <c r="LDU240" s="44"/>
      <c r="LDV240" s="44"/>
      <c r="LDW240" s="44"/>
      <c r="LDX240" s="44"/>
      <c r="LDY240" s="44"/>
      <c r="LDZ240" s="44"/>
      <c r="LEA240" s="44"/>
      <c r="LEB240" s="44"/>
      <c r="LEC240" s="44"/>
      <c r="LED240" s="44"/>
      <c r="LEE240" s="44"/>
      <c r="LEF240" s="44"/>
      <c r="LEG240" s="44"/>
      <c r="LEH240" s="44"/>
      <c r="LEI240" s="44"/>
      <c r="LEJ240" s="44"/>
      <c r="LEK240" s="44"/>
      <c r="LEL240" s="44"/>
      <c r="LEM240" s="44"/>
      <c r="LEN240" s="44"/>
      <c r="LEO240" s="44"/>
      <c r="LEP240" s="44"/>
      <c r="LEQ240" s="44"/>
      <c r="LER240" s="44"/>
      <c r="LES240" s="44"/>
      <c r="LET240" s="44"/>
      <c r="LEU240" s="44"/>
      <c r="LEV240" s="44"/>
      <c r="LEW240" s="44"/>
      <c r="LEX240" s="44"/>
      <c r="LEY240" s="44"/>
      <c r="LEZ240" s="44"/>
      <c r="LFA240" s="44"/>
      <c r="LFB240" s="44"/>
      <c r="LFC240" s="44"/>
      <c r="LFD240" s="44"/>
      <c r="LFE240" s="44"/>
      <c r="LFF240" s="44"/>
      <c r="LFG240" s="44"/>
      <c r="LFH240" s="44"/>
      <c r="LFI240" s="44"/>
      <c r="LFJ240" s="44"/>
      <c r="LFK240" s="44"/>
      <c r="LFL240" s="44"/>
      <c r="LFM240" s="44"/>
      <c r="LFN240" s="44"/>
      <c r="LFO240" s="44"/>
      <c r="LFP240" s="44"/>
      <c r="LFQ240" s="44"/>
      <c r="LFR240" s="44"/>
      <c r="LFS240" s="44"/>
      <c r="LFT240" s="44"/>
      <c r="LFU240" s="44"/>
      <c r="LFV240" s="44"/>
      <c r="LFW240" s="44"/>
      <c r="LFX240" s="44"/>
      <c r="LFY240" s="44"/>
      <c r="LFZ240" s="44"/>
      <c r="LGA240" s="44"/>
      <c r="LGB240" s="44"/>
      <c r="LGC240" s="44"/>
      <c r="LGD240" s="44"/>
      <c r="LGE240" s="44"/>
      <c r="LGF240" s="44"/>
      <c r="LGG240" s="44"/>
      <c r="LGH240" s="44"/>
      <c r="LGI240" s="44"/>
      <c r="LGJ240" s="44"/>
      <c r="LGK240" s="44"/>
      <c r="LGL240" s="44"/>
      <c r="LGM240" s="44"/>
      <c r="LGN240" s="44"/>
      <c r="LGO240" s="44"/>
      <c r="LGP240" s="44"/>
      <c r="LGQ240" s="44"/>
      <c r="LGR240" s="44"/>
      <c r="LGS240" s="44"/>
      <c r="LGT240" s="44"/>
      <c r="LGU240" s="44"/>
      <c r="LGV240" s="44"/>
      <c r="LGW240" s="44"/>
      <c r="LGX240" s="44"/>
      <c r="LGY240" s="44"/>
      <c r="LGZ240" s="44"/>
      <c r="LHA240" s="44"/>
      <c r="LHB240" s="44"/>
      <c r="LHC240" s="44"/>
      <c r="LHD240" s="44"/>
      <c r="LHE240" s="44"/>
      <c r="LHF240" s="44"/>
      <c r="LHG240" s="44"/>
      <c r="LHH240" s="44"/>
      <c r="LHI240" s="44"/>
      <c r="LHJ240" s="44"/>
      <c r="LHK240" s="44"/>
      <c r="LHL240" s="44"/>
      <c r="LHM240" s="44"/>
      <c r="LHN240" s="44"/>
      <c r="LHO240" s="44"/>
      <c r="LHP240" s="44"/>
      <c r="LHQ240" s="44"/>
      <c r="LHR240" s="44"/>
      <c r="LHS240" s="44"/>
      <c r="LHT240" s="44"/>
      <c r="LHU240" s="44"/>
      <c r="LHV240" s="44"/>
      <c r="LHW240" s="44"/>
      <c r="LHX240" s="44"/>
      <c r="LHY240" s="44"/>
      <c r="LHZ240" s="44"/>
      <c r="LIA240" s="44"/>
      <c r="LIB240" s="44"/>
      <c r="LIC240" s="44"/>
      <c r="LID240" s="44"/>
      <c r="LIE240" s="44"/>
      <c r="LIF240" s="44"/>
      <c r="LIG240" s="44"/>
      <c r="LIH240" s="44"/>
      <c r="LII240" s="44"/>
      <c r="LIJ240" s="44"/>
      <c r="LIK240" s="44"/>
      <c r="LIL240" s="44"/>
      <c r="LIM240" s="44"/>
      <c r="LIN240" s="44"/>
      <c r="LIO240" s="44"/>
      <c r="LIP240" s="44"/>
      <c r="LIQ240" s="44"/>
      <c r="LIR240" s="44"/>
      <c r="LIS240" s="44"/>
      <c r="LIT240" s="44"/>
      <c r="LIU240" s="44"/>
      <c r="LIV240" s="44"/>
      <c r="LIW240" s="44"/>
      <c r="LIX240" s="44"/>
      <c r="LIY240" s="44"/>
      <c r="LIZ240" s="44"/>
      <c r="LJA240" s="44"/>
      <c r="LJB240" s="44"/>
      <c r="LJC240" s="44"/>
      <c r="LJD240" s="44"/>
      <c r="LJE240" s="44"/>
      <c r="LJF240" s="44"/>
      <c r="LJG240" s="44"/>
      <c r="LJH240" s="44"/>
      <c r="LJI240" s="44"/>
      <c r="LJJ240" s="44"/>
      <c r="LJK240" s="44"/>
      <c r="LJL240" s="44"/>
      <c r="LJM240" s="44"/>
      <c r="LJN240" s="44"/>
      <c r="LJO240" s="44"/>
      <c r="LJP240" s="44"/>
      <c r="LJQ240" s="44"/>
      <c r="LJR240" s="44"/>
      <c r="LJS240" s="44"/>
      <c r="LJT240" s="44"/>
      <c r="LJU240" s="44"/>
      <c r="LJV240" s="44"/>
      <c r="LJW240" s="44"/>
      <c r="LJX240" s="44"/>
      <c r="LJY240" s="44"/>
      <c r="LJZ240" s="44"/>
      <c r="LKA240" s="44"/>
      <c r="LKB240" s="44"/>
      <c r="LKC240" s="44"/>
      <c r="LKD240" s="44"/>
      <c r="LKE240" s="44"/>
      <c r="LKF240" s="44"/>
      <c r="LKG240" s="44"/>
      <c r="LKH240" s="44"/>
      <c r="LKI240" s="44"/>
      <c r="LKJ240" s="44"/>
      <c r="LKK240" s="44"/>
      <c r="LKL240" s="44"/>
      <c r="LKM240" s="44"/>
      <c r="LKN240" s="44"/>
      <c r="LKO240" s="44"/>
      <c r="LKP240" s="44"/>
      <c r="LKQ240" s="44"/>
      <c r="LKR240" s="44"/>
      <c r="LKS240" s="44"/>
      <c r="LKT240" s="44"/>
      <c r="LKU240" s="44"/>
      <c r="LKV240" s="44"/>
      <c r="LKW240" s="44"/>
      <c r="LKX240" s="44"/>
      <c r="LKY240" s="44"/>
      <c r="LKZ240" s="44"/>
      <c r="LLA240" s="44"/>
      <c r="LLB240" s="44"/>
      <c r="LLC240" s="44"/>
      <c r="LLD240" s="44"/>
      <c r="LLE240" s="44"/>
      <c r="LLF240" s="44"/>
      <c r="LLG240" s="44"/>
      <c r="LLH240" s="44"/>
      <c r="LLI240" s="44"/>
      <c r="LLJ240" s="44"/>
      <c r="LLK240" s="44"/>
      <c r="LLL240" s="44"/>
      <c r="LLM240" s="44"/>
      <c r="LLN240" s="44"/>
      <c r="LLO240" s="44"/>
      <c r="LLP240" s="44"/>
      <c r="LLQ240" s="44"/>
      <c r="LLR240" s="44"/>
      <c r="LLS240" s="44"/>
      <c r="LLT240" s="44"/>
      <c r="LLU240" s="44"/>
      <c r="LLV240" s="44"/>
      <c r="LLW240" s="44"/>
      <c r="LLX240" s="44"/>
      <c r="LLY240" s="44"/>
      <c r="LLZ240" s="44"/>
      <c r="LMA240" s="44"/>
      <c r="LMB240" s="44"/>
      <c r="LMC240" s="44"/>
      <c r="LMD240" s="44"/>
      <c r="LME240" s="44"/>
      <c r="LMF240" s="44"/>
      <c r="LMG240" s="44"/>
      <c r="LMH240" s="44"/>
      <c r="LMI240" s="44"/>
      <c r="LMJ240" s="44"/>
      <c r="LMK240" s="44"/>
      <c r="LML240" s="44"/>
      <c r="LMM240" s="44"/>
      <c r="LMN240" s="44"/>
      <c r="LMO240" s="44"/>
      <c r="LMP240" s="44"/>
      <c r="LMQ240" s="44"/>
      <c r="LMR240" s="44"/>
      <c r="LMS240" s="44"/>
      <c r="LMT240" s="44"/>
      <c r="LMU240" s="44"/>
      <c r="LMV240" s="44"/>
      <c r="LMW240" s="44"/>
      <c r="LMX240" s="44"/>
      <c r="LMY240" s="44"/>
      <c r="LMZ240" s="44"/>
      <c r="LNA240" s="44"/>
      <c r="LNB240" s="44"/>
      <c r="LNC240" s="44"/>
      <c r="LND240" s="44"/>
      <c r="LNE240" s="44"/>
      <c r="LNF240" s="44"/>
      <c r="LNG240" s="44"/>
      <c r="LNH240" s="44"/>
      <c r="LNI240" s="44"/>
      <c r="LNJ240" s="44"/>
      <c r="LNK240" s="44"/>
      <c r="LNL240" s="44"/>
      <c r="LNM240" s="44"/>
      <c r="LNN240" s="44"/>
      <c r="LNO240" s="44"/>
      <c r="LNP240" s="44"/>
      <c r="LNQ240" s="44"/>
      <c r="LNR240" s="44"/>
      <c r="LNS240" s="44"/>
      <c r="LNT240" s="44"/>
      <c r="LNU240" s="44"/>
      <c r="LNV240" s="44"/>
      <c r="LNW240" s="44"/>
      <c r="LNX240" s="44"/>
      <c r="LNY240" s="44"/>
      <c r="LNZ240" s="44"/>
      <c r="LOA240" s="44"/>
      <c r="LOB240" s="44"/>
      <c r="LOC240" s="44"/>
      <c r="LOD240" s="44"/>
      <c r="LOE240" s="44"/>
      <c r="LOF240" s="44"/>
      <c r="LOG240" s="44"/>
      <c r="LOH240" s="44"/>
      <c r="LOI240" s="44"/>
      <c r="LOJ240" s="44"/>
      <c r="LOK240" s="44"/>
      <c r="LOL240" s="44"/>
      <c r="LOM240" s="44"/>
      <c r="LON240" s="44"/>
      <c r="LOO240" s="44"/>
      <c r="LOP240" s="44"/>
      <c r="LOQ240" s="44"/>
      <c r="LOR240" s="44"/>
      <c r="LOS240" s="44"/>
      <c r="LOT240" s="44"/>
      <c r="LOU240" s="44"/>
      <c r="LOV240" s="44"/>
      <c r="LOW240" s="44"/>
      <c r="LOX240" s="44"/>
      <c r="LOY240" s="44"/>
      <c r="LOZ240" s="44"/>
      <c r="LPA240" s="44"/>
      <c r="LPB240" s="44"/>
      <c r="LPC240" s="44"/>
      <c r="LPD240" s="44"/>
      <c r="LPE240" s="44"/>
      <c r="LPF240" s="44"/>
      <c r="LPG240" s="44"/>
      <c r="LPH240" s="44"/>
      <c r="LPI240" s="44"/>
      <c r="LPJ240" s="44"/>
      <c r="LPK240" s="44"/>
      <c r="LPL240" s="44"/>
      <c r="LPM240" s="44"/>
      <c r="LPN240" s="44"/>
      <c r="LPO240" s="44"/>
      <c r="LPP240" s="44"/>
      <c r="LPQ240" s="44"/>
      <c r="LPR240" s="44"/>
      <c r="LPS240" s="44"/>
      <c r="LPT240" s="44"/>
      <c r="LPU240" s="44"/>
      <c r="LPV240" s="44"/>
      <c r="LPW240" s="44"/>
      <c r="LPX240" s="44"/>
      <c r="LPY240" s="44"/>
      <c r="LPZ240" s="44"/>
      <c r="LQA240" s="44"/>
      <c r="LQB240" s="44"/>
      <c r="LQC240" s="44"/>
      <c r="LQD240" s="44"/>
      <c r="LQE240" s="44"/>
      <c r="LQF240" s="44"/>
      <c r="LQG240" s="44"/>
      <c r="LQH240" s="44"/>
      <c r="LQI240" s="44"/>
      <c r="LQJ240" s="44"/>
      <c r="LQK240" s="44"/>
      <c r="LQL240" s="44"/>
      <c r="LQM240" s="44"/>
      <c r="LQN240" s="44"/>
      <c r="LQO240" s="44"/>
      <c r="LQP240" s="44"/>
      <c r="LQQ240" s="44"/>
      <c r="LQR240" s="44"/>
      <c r="LQS240" s="44"/>
      <c r="LQT240" s="44"/>
      <c r="LQU240" s="44"/>
      <c r="LQV240" s="44"/>
      <c r="LQW240" s="44"/>
      <c r="LQX240" s="44"/>
      <c r="LQY240" s="44"/>
      <c r="LQZ240" s="44"/>
      <c r="LRA240" s="44"/>
      <c r="LRB240" s="44"/>
      <c r="LRC240" s="44"/>
      <c r="LRD240" s="44"/>
      <c r="LRE240" s="44"/>
      <c r="LRF240" s="44"/>
      <c r="LRG240" s="44"/>
      <c r="LRH240" s="44"/>
      <c r="LRI240" s="44"/>
      <c r="LRJ240" s="44"/>
      <c r="LRK240" s="44"/>
      <c r="LRL240" s="44"/>
      <c r="LRM240" s="44"/>
      <c r="LRN240" s="44"/>
      <c r="LRO240" s="44"/>
      <c r="LRP240" s="44"/>
      <c r="LRQ240" s="44"/>
      <c r="LRR240" s="44"/>
      <c r="LRS240" s="44"/>
      <c r="LRT240" s="44"/>
      <c r="LRU240" s="44"/>
      <c r="LRV240" s="44"/>
      <c r="LRW240" s="44"/>
      <c r="LRX240" s="44"/>
      <c r="LRY240" s="44"/>
      <c r="LRZ240" s="44"/>
      <c r="LSA240" s="44"/>
      <c r="LSB240" s="44"/>
      <c r="LSC240" s="44"/>
      <c r="LSD240" s="44"/>
      <c r="LSE240" s="44"/>
      <c r="LSF240" s="44"/>
      <c r="LSG240" s="44"/>
      <c r="LSH240" s="44"/>
      <c r="LSI240" s="44"/>
      <c r="LSJ240" s="44"/>
      <c r="LSK240" s="44"/>
      <c r="LSL240" s="44"/>
      <c r="LSM240" s="44"/>
      <c r="LSN240" s="44"/>
      <c r="LSO240" s="44"/>
      <c r="LSP240" s="44"/>
      <c r="LSQ240" s="44"/>
      <c r="LSR240" s="44"/>
      <c r="LSS240" s="44"/>
      <c r="LST240" s="44"/>
      <c r="LSU240" s="44"/>
      <c r="LSV240" s="44"/>
      <c r="LSW240" s="44"/>
      <c r="LSX240" s="44"/>
      <c r="LSY240" s="44"/>
      <c r="LSZ240" s="44"/>
      <c r="LTA240" s="44"/>
      <c r="LTB240" s="44"/>
      <c r="LTC240" s="44"/>
      <c r="LTD240" s="44"/>
      <c r="LTE240" s="44"/>
      <c r="LTF240" s="44"/>
      <c r="LTG240" s="44"/>
      <c r="LTH240" s="44"/>
      <c r="LTI240" s="44"/>
      <c r="LTJ240" s="44"/>
      <c r="LTK240" s="44"/>
      <c r="LTL240" s="44"/>
      <c r="LTM240" s="44"/>
      <c r="LTN240" s="44"/>
      <c r="LTO240" s="44"/>
      <c r="LTP240" s="44"/>
      <c r="LTQ240" s="44"/>
      <c r="LTR240" s="44"/>
      <c r="LTS240" s="44"/>
      <c r="LTT240" s="44"/>
      <c r="LTU240" s="44"/>
      <c r="LTV240" s="44"/>
      <c r="LTW240" s="44"/>
      <c r="LTX240" s="44"/>
      <c r="LTY240" s="44"/>
      <c r="LTZ240" s="44"/>
      <c r="LUA240" s="44"/>
      <c r="LUB240" s="44"/>
      <c r="LUC240" s="44"/>
      <c r="LUD240" s="44"/>
      <c r="LUE240" s="44"/>
      <c r="LUF240" s="44"/>
      <c r="LUG240" s="44"/>
      <c r="LUH240" s="44"/>
      <c r="LUI240" s="44"/>
      <c r="LUJ240" s="44"/>
      <c r="LUK240" s="44"/>
      <c r="LUL240" s="44"/>
      <c r="LUM240" s="44"/>
      <c r="LUN240" s="44"/>
      <c r="LUO240" s="44"/>
      <c r="LUP240" s="44"/>
      <c r="LUQ240" s="44"/>
      <c r="LUR240" s="44"/>
      <c r="LUS240" s="44"/>
      <c r="LUT240" s="44"/>
      <c r="LUU240" s="44"/>
      <c r="LUV240" s="44"/>
      <c r="LUW240" s="44"/>
      <c r="LUX240" s="44"/>
      <c r="LUY240" s="44"/>
      <c r="LUZ240" s="44"/>
      <c r="LVA240" s="44"/>
      <c r="LVB240" s="44"/>
      <c r="LVC240" s="44"/>
      <c r="LVD240" s="44"/>
      <c r="LVE240" s="44"/>
      <c r="LVF240" s="44"/>
      <c r="LVG240" s="44"/>
      <c r="LVH240" s="44"/>
      <c r="LVI240" s="44"/>
      <c r="LVJ240" s="44"/>
      <c r="LVK240" s="44"/>
      <c r="LVL240" s="44"/>
      <c r="LVM240" s="44"/>
      <c r="LVN240" s="44"/>
      <c r="LVO240" s="44"/>
      <c r="LVP240" s="44"/>
      <c r="LVQ240" s="44"/>
      <c r="LVR240" s="44"/>
      <c r="LVS240" s="44"/>
      <c r="LVT240" s="44"/>
      <c r="LVU240" s="44"/>
      <c r="LVV240" s="44"/>
      <c r="LVW240" s="44"/>
      <c r="LVX240" s="44"/>
      <c r="LVY240" s="44"/>
      <c r="LVZ240" s="44"/>
      <c r="LWA240" s="44"/>
      <c r="LWB240" s="44"/>
      <c r="LWC240" s="44"/>
      <c r="LWD240" s="44"/>
      <c r="LWE240" s="44"/>
      <c r="LWF240" s="44"/>
      <c r="LWG240" s="44"/>
      <c r="LWH240" s="44"/>
      <c r="LWI240" s="44"/>
      <c r="LWJ240" s="44"/>
      <c r="LWK240" s="44"/>
      <c r="LWL240" s="44"/>
      <c r="LWM240" s="44"/>
      <c r="LWN240" s="44"/>
      <c r="LWO240" s="44"/>
      <c r="LWP240" s="44"/>
      <c r="LWQ240" s="44"/>
      <c r="LWR240" s="44"/>
      <c r="LWS240" s="44"/>
      <c r="LWT240" s="44"/>
      <c r="LWU240" s="44"/>
      <c r="LWV240" s="44"/>
      <c r="LWW240" s="44"/>
      <c r="LWX240" s="44"/>
      <c r="LWY240" s="44"/>
      <c r="LWZ240" s="44"/>
      <c r="LXA240" s="44"/>
      <c r="LXB240" s="44"/>
      <c r="LXC240" s="44"/>
      <c r="LXD240" s="44"/>
      <c r="LXE240" s="44"/>
      <c r="LXF240" s="44"/>
      <c r="LXG240" s="44"/>
      <c r="LXH240" s="44"/>
      <c r="LXI240" s="44"/>
      <c r="LXJ240" s="44"/>
      <c r="LXK240" s="44"/>
      <c r="LXL240" s="44"/>
      <c r="LXM240" s="44"/>
      <c r="LXN240" s="44"/>
      <c r="LXO240" s="44"/>
      <c r="LXP240" s="44"/>
      <c r="LXQ240" s="44"/>
      <c r="LXR240" s="44"/>
      <c r="LXS240" s="44"/>
      <c r="LXT240" s="44"/>
      <c r="LXU240" s="44"/>
      <c r="LXV240" s="44"/>
      <c r="LXW240" s="44"/>
      <c r="LXX240" s="44"/>
      <c r="LXY240" s="44"/>
      <c r="LXZ240" s="44"/>
      <c r="LYA240" s="44"/>
      <c r="LYB240" s="44"/>
      <c r="LYC240" s="44"/>
      <c r="LYD240" s="44"/>
      <c r="LYE240" s="44"/>
      <c r="LYF240" s="44"/>
      <c r="LYG240" s="44"/>
      <c r="LYH240" s="44"/>
      <c r="LYI240" s="44"/>
      <c r="LYJ240" s="44"/>
      <c r="LYK240" s="44"/>
      <c r="LYL240" s="44"/>
      <c r="LYM240" s="44"/>
      <c r="LYN240" s="44"/>
      <c r="LYO240" s="44"/>
      <c r="LYP240" s="44"/>
      <c r="LYQ240" s="44"/>
      <c r="LYR240" s="44"/>
      <c r="LYS240" s="44"/>
      <c r="LYT240" s="44"/>
      <c r="LYU240" s="44"/>
      <c r="LYV240" s="44"/>
      <c r="LYW240" s="44"/>
      <c r="LYX240" s="44"/>
      <c r="LYY240" s="44"/>
      <c r="LYZ240" s="44"/>
      <c r="LZA240" s="44"/>
      <c r="LZB240" s="44"/>
      <c r="LZC240" s="44"/>
      <c r="LZD240" s="44"/>
      <c r="LZE240" s="44"/>
      <c r="LZF240" s="44"/>
      <c r="LZG240" s="44"/>
      <c r="LZH240" s="44"/>
      <c r="LZI240" s="44"/>
      <c r="LZJ240" s="44"/>
      <c r="LZK240" s="44"/>
      <c r="LZL240" s="44"/>
      <c r="LZM240" s="44"/>
      <c r="LZN240" s="44"/>
      <c r="LZO240" s="44"/>
      <c r="LZP240" s="44"/>
      <c r="LZQ240" s="44"/>
      <c r="LZR240" s="44"/>
      <c r="LZS240" s="44"/>
      <c r="LZT240" s="44"/>
      <c r="LZU240" s="44"/>
      <c r="LZV240" s="44"/>
      <c r="LZW240" s="44"/>
      <c r="LZX240" s="44"/>
      <c r="LZY240" s="44"/>
      <c r="LZZ240" s="44"/>
      <c r="MAA240" s="44"/>
      <c r="MAB240" s="44"/>
      <c r="MAC240" s="44"/>
      <c r="MAD240" s="44"/>
      <c r="MAE240" s="44"/>
      <c r="MAF240" s="44"/>
      <c r="MAG240" s="44"/>
      <c r="MAH240" s="44"/>
      <c r="MAI240" s="44"/>
      <c r="MAJ240" s="44"/>
      <c r="MAK240" s="44"/>
      <c r="MAL240" s="44"/>
      <c r="MAM240" s="44"/>
      <c r="MAN240" s="44"/>
      <c r="MAO240" s="44"/>
      <c r="MAP240" s="44"/>
      <c r="MAQ240" s="44"/>
      <c r="MAR240" s="44"/>
      <c r="MAS240" s="44"/>
      <c r="MAT240" s="44"/>
      <c r="MAU240" s="44"/>
      <c r="MAV240" s="44"/>
      <c r="MAW240" s="44"/>
      <c r="MAX240" s="44"/>
      <c r="MAY240" s="44"/>
      <c r="MAZ240" s="44"/>
      <c r="MBA240" s="44"/>
      <c r="MBB240" s="44"/>
      <c r="MBC240" s="44"/>
      <c r="MBD240" s="44"/>
      <c r="MBE240" s="44"/>
      <c r="MBF240" s="44"/>
      <c r="MBG240" s="44"/>
      <c r="MBH240" s="44"/>
      <c r="MBI240" s="44"/>
      <c r="MBJ240" s="44"/>
      <c r="MBK240" s="44"/>
      <c r="MBL240" s="44"/>
      <c r="MBM240" s="44"/>
      <c r="MBN240" s="44"/>
      <c r="MBO240" s="44"/>
      <c r="MBP240" s="44"/>
      <c r="MBQ240" s="44"/>
      <c r="MBR240" s="44"/>
      <c r="MBS240" s="44"/>
      <c r="MBT240" s="44"/>
      <c r="MBU240" s="44"/>
      <c r="MBV240" s="44"/>
      <c r="MBW240" s="44"/>
      <c r="MBX240" s="44"/>
      <c r="MBY240" s="44"/>
      <c r="MBZ240" s="44"/>
      <c r="MCA240" s="44"/>
      <c r="MCB240" s="44"/>
      <c r="MCC240" s="44"/>
      <c r="MCD240" s="44"/>
      <c r="MCE240" s="44"/>
      <c r="MCF240" s="44"/>
      <c r="MCG240" s="44"/>
      <c r="MCH240" s="44"/>
      <c r="MCI240" s="44"/>
      <c r="MCJ240" s="44"/>
      <c r="MCK240" s="44"/>
      <c r="MCL240" s="44"/>
      <c r="MCM240" s="44"/>
      <c r="MCN240" s="44"/>
      <c r="MCO240" s="44"/>
      <c r="MCP240" s="44"/>
      <c r="MCQ240" s="44"/>
      <c r="MCR240" s="44"/>
      <c r="MCS240" s="44"/>
      <c r="MCT240" s="44"/>
      <c r="MCU240" s="44"/>
      <c r="MCV240" s="44"/>
      <c r="MCW240" s="44"/>
      <c r="MCX240" s="44"/>
      <c r="MCY240" s="44"/>
      <c r="MCZ240" s="44"/>
      <c r="MDA240" s="44"/>
      <c r="MDB240" s="44"/>
      <c r="MDC240" s="44"/>
      <c r="MDD240" s="44"/>
      <c r="MDE240" s="44"/>
      <c r="MDF240" s="44"/>
      <c r="MDG240" s="44"/>
      <c r="MDH240" s="44"/>
      <c r="MDI240" s="44"/>
      <c r="MDJ240" s="44"/>
      <c r="MDK240" s="44"/>
      <c r="MDL240" s="44"/>
      <c r="MDM240" s="44"/>
      <c r="MDN240" s="44"/>
      <c r="MDO240" s="44"/>
      <c r="MDP240" s="44"/>
      <c r="MDQ240" s="44"/>
      <c r="MDR240" s="44"/>
      <c r="MDS240" s="44"/>
      <c r="MDT240" s="44"/>
      <c r="MDU240" s="44"/>
      <c r="MDV240" s="44"/>
      <c r="MDW240" s="44"/>
      <c r="MDX240" s="44"/>
      <c r="MDY240" s="44"/>
      <c r="MDZ240" s="44"/>
      <c r="MEA240" s="44"/>
      <c r="MEB240" s="44"/>
      <c r="MEC240" s="44"/>
      <c r="MED240" s="44"/>
      <c r="MEE240" s="44"/>
      <c r="MEF240" s="44"/>
      <c r="MEG240" s="44"/>
      <c r="MEH240" s="44"/>
      <c r="MEI240" s="44"/>
      <c r="MEJ240" s="44"/>
      <c r="MEK240" s="44"/>
      <c r="MEL240" s="44"/>
      <c r="MEM240" s="44"/>
      <c r="MEN240" s="44"/>
      <c r="MEO240" s="44"/>
      <c r="MEP240" s="44"/>
      <c r="MEQ240" s="44"/>
      <c r="MER240" s="44"/>
      <c r="MES240" s="44"/>
      <c r="MET240" s="44"/>
      <c r="MEU240" s="44"/>
      <c r="MEV240" s="44"/>
      <c r="MEW240" s="44"/>
      <c r="MEX240" s="44"/>
      <c r="MEY240" s="44"/>
      <c r="MEZ240" s="44"/>
      <c r="MFA240" s="44"/>
      <c r="MFB240" s="44"/>
      <c r="MFC240" s="44"/>
      <c r="MFD240" s="44"/>
      <c r="MFE240" s="44"/>
      <c r="MFF240" s="44"/>
      <c r="MFG240" s="44"/>
      <c r="MFH240" s="44"/>
      <c r="MFI240" s="44"/>
      <c r="MFJ240" s="44"/>
      <c r="MFK240" s="44"/>
      <c r="MFL240" s="44"/>
      <c r="MFM240" s="44"/>
      <c r="MFN240" s="44"/>
      <c r="MFO240" s="44"/>
      <c r="MFP240" s="44"/>
      <c r="MFQ240" s="44"/>
      <c r="MFR240" s="44"/>
      <c r="MFS240" s="44"/>
      <c r="MFT240" s="44"/>
      <c r="MFU240" s="44"/>
      <c r="MFV240" s="44"/>
      <c r="MFW240" s="44"/>
      <c r="MFX240" s="44"/>
      <c r="MFY240" s="44"/>
      <c r="MFZ240" s="44"/>
      <c r="MGA240" s="44"/>
      <c r="MGB240" s="44"/>
      <c r="MGC240" s="44"/>
      <c r="MGD240" s="44"/>
      <c r="MGE240" s="44"/>
      <c r="MGF240" s="44"/>
      <c r="MGG240" s="44"/>
      <c r="MGH240" s="44"/>
      <c r="MGI240" s="44"/>
      <c r="MGJ240" s="44"/>
      <c r="MGK240" s="44"/>
      <c r="MGL240" s="44"/>
      <c r="MGM240" s="44"/>
      <c r="MGN240" s="44"/>
      <c r="MGO240" s="44"/>
      <c r="MGP240" s="44"/>
      <c r="MGQ240" s="44"/>
      <c r="MGR240" s="44"/>
      <c r="MGS240" s="44"/>
      <c r="MGT240" s="44"/>
      <c r="MGU240" s="44"/>
      <c r="MGV240" s="44"/>
      <c r="MGW240" s="44"/>
      <c r="MGX240" s="44"/>
      <c r="MGY240" s="44"/>
      <c r="MGZ240" s="44"/>
      <c r="MHA240" s="44"/>
      <c r="MHB240" s="44"/>
      <c r="MHC240" s="44"/>
      <c r="MHD240" s="44"/>
      <c r="MHE240" s="44"/>
      <c r="MHF240" s="44"/>
      <c r="MHG240" s="44"/>
      <c r="MHH240" s="44"/>
      <c r="MHI240" s="44"/>
      <c r="MHJ240" s="44"/>
      <c r="MHK240" s="44"/>
      <c r="MHL240" s="44"/>
      <c r="MHM240" s="44"/>
      <c r="MHN240" s="44"/>
      <c r="MHO240" s="44"/>
      <c r="MHP240" s="44"/>
      <c r="MHQ240" s="44"/>
      <c r="MHR240" s="44"/>
      <c r="MHS240" s="44"/>
      <c r="MHT240" s="44"/>
      <c r="MHU240" s="44"/>
      <c r="MHV240" s="44"/>
      <c r="MHW240" s="44"/>
      <c r="MHX240" s="44"/>
      <c r="MHY240" s="44"/>
      <c r="MHZ240" s="44"/>
      <c r="MIA240" s="44"/>
      <c r="MIB240" s="44"/>
      <c r="MIC240" s="44"/>
      <c r="MID240" s="44"/>
      <c r="MIE240" s="44"/>
      <c r="MIF240" s="44"/>
      <c r="MIG240" s="44"/>
      <c r="MIH240" s="44"/>
      <c r="MII240" s="44"/>
      <c r="MIJ240" s="44"/>
      <c r="MIK240" s="44"/>
      <c r="MIL240" s="44"/>
      <c r="MIM240" s="44"/>
      <c r="MIN240" s="44"/>
      <c r="MIO240" s="44"/>
      <c r="MIP240" s="44"/>
      <c r="MIQ240" s="44"/>
      <c r="MIR240" s="44"/>
      <c r="MIS240" s="44"/>
      <c r="MIT240" s="44"/>
      <c r="MIU240" s="44"/>
      <c r="MIV240" s="44"/>
      <c r="MIW240" s="44"/>
      <c r="MIX240" s="44"/>
      <c r="MIY240" s="44"/>
      <c r="MIZ240" s="44"/>
      <c r="MJA240" s="44"/>
      <c r="MJB240" s="44"/>
      <c r="MJC240" s="44"/>
      <c r="MJD240" s="44"/>
      <c r="MJE240" s="44"/>
      <c r="MJF240" s="44"/>
      <c r="MJG240" s="44"/>
      <c r="MJH240" s="44"/>
      <c r="MJI240" s="44"/>
      <c r="MJJ240" s="44"/>
      <c r="MJK240" s="44"/>
      <c r="MJL240" s="44"/>
      <c r="MJM240" s="44"/>
      <c r="MJN240" s="44"/>
      <c r="MJO240" s="44"/>
      <c r="MJP240" s="44"/>
      <c r="MJQ240" s="44"/>
      <c r="MJR240" s="44"/>
      <c r="MJS240" s="44"/>
      <c r="MJT240" s="44"/>
      <c r="MJU240" s="44"/>
      <c r="MJV240" s="44"/>
      <c r="MJW240" s="44"/>
      <c r="MJX240" s="44"/>
      <c r="MJY240" s="44"/>
      <c r="MJZ240" s="44"/>
      <c r="MKA240" s="44"/>
      <c r="MKB240" s="44"/>
      <c r="MKC240" s="44"/>
      <c r="MKD240" s="44"/>
      <c r="MKE240" s="44"/>
      <c r="MKF240" s="44"/>
      <c r="MKG240" s="44"/>
      <c r="MKH240" s="44"/>
      <c r="MKI240" s="44"/>
      <c r="MKJ240" s="44"/>
      <c r="MKK240" s="44"/>
      <c r="MKL240" s="44"/>
      <c r="MKM240" s="44"/>
      <c r="MKN240" s="44"/>
      <c r="MKO240" s="44"/>
      <c r="MKP240" s="44"/>
      <c r="MKQ240" s="44"/>
      <c r="MKR240" s="44"/>
      <c r="MKS240" s="44"/>
      <c r="MKT240" s="44"/>
      <c r="MKU240" s="44"/>
      <c r="MKV240" s="44"/>
      <c r="MKW240" s="44"/>
      <c r="MKX240" s="44"/>
      <c r="MKY240" s="44"/>
      <c r="MKZ240" s="44"/>
      <c r="MLA240" s="44"/>
      <c r="MLB240" s="44"/>
      <c r="MLC240" s="44"/>
      <c r="MLD240" s="44"/>
      <c r="MLE240" s="44"/>
      <c r="MLF240" s="44"/>
      <c r="MLG240" s="44"/>
      <c r="MLH240" s="44"/>
      <c r="MLI240" s="44"/>
      <c r="MLJ240" s="44"/>
      <c r="MLK240" s="44"/>
      <c r="MLL240" s="44"/>
      <c r="MLM240" s="44"/>
      <c r="MLN240" s="44"/>
      <c r="MLO240" s="44"/>
      <c r="MLP240" s="44"/>
      <c r="MLQ240" s="44"/>
      <c r="MLR240" s="44"/>
      <c r="MLS240" s="44"/>
      <c r="MLT240" s="44"/>
      <c r="MLU240" s="44"/>
      <c r="MLV240" s="44"/>
      <c r="MLW240" s="44"/>
      <c r="MLX240" s="44"/>
      <c r="MLY240" s="44"/>
      <c r="MLZ240" s="44"/>
      <c r="MMA240" s="44"/>
      <c r="MMB240" s="44"/>
      <c r="MMC240" s="44"/>
      <c r="MMD240" s="44"/>
      <c r="MME240" s="44"/>
      <c r="MMF240" s="44"/>
      <c r="MMG240" s="44"/>
      <c r="MMH240" s="44"/>
      <c r="MMI240" s="44"/>
      <c r="MMJ240" s="44"/>
      <c r="MMK240" s="44"/>
      <c r="MML240" s="44"/>
      <c r="MMM240" s="44"/>
      <c r="MMN240" s="44"/>
      <c r="MMO240" s="44"/>
      <c r="MMP240" s="44"/>
      <c r="MMQ240" s="44"/>
      <c r="MMR240" s="44"/>
      <c r="MMS240" s="44"/>
      <c r="MMT240" s="44"/>
      <c r="MMU240" s="44"/>
      <c r="MMV240" s="44"/>
      <c r="MMW240" s="44"/>
      <c r="MMX240" s="44"/>
      <c r="MMY240" s="44"/>
      <c r="MMZ240" s="44"/>
      <c r="MNA240" s="44"/>
      <c r="MNB240" s="44"/>
      <c r="MNC240" s="44"/>
      <c r="MND240" s="44"/>
      <c r="MNE240" s="44"/>
      <c r="MNF240" s="44"/>
      <c r="MNG240" s="44"/>
      <c r="MNH240" s="44"/>
      <c r="MNI240" s="44"/>
      <c r="MNJ240" s="44"/>
      <c r="MNK240" s="44"/>
      <c r="MNL240" s="44"/>
      <c r="MNM240" s="44"/>
      <c r="MNN240" s="44"/>
      <c r="MNO240" s="44"/>
      <c r="MNP240" s="44"/>
      <c r="MNQ240" s="44"/>
      <c r="MNR240" s="44"/>
      <c r="MNS240" s="44"/>
      <c r="MNT240" s="44"/>
      <c r="MNU240" s="44"/>
      <c r="MNV240" s="44"/>
      <c r="MNW240" s="44"/>
      <c r="MNX240" s="44"/>
      <c r="MNY240" s="44"/>
      <c r="MNZ240" s="44"/>
      <c r="MOA240" s="44"/>
      <c r="MOB240" s="44"/>
      <c r="MOC240" s="44"/>
      <c r="MOD240" s="44"/>
      <c r="MOE240" s="44"/>
      <c r="MOF240" s="44"/>
      <c r="MOG240" s="44"/>
      <c r="MOH240" s="44"/>
      <c r="MOI240" s="44"/>
      <c r="MOJ240" s="44"/>
      <c r="MOK240" s="44"/>
      <c r="MOL240" s="44"/>
      <c r="MOM240" s="44"/>
      <c r="MON240" s="44"/>
      <c r="MOO240" s="44"/>
      <c r="MOP240" s="44"/>
      <c r="MOQ240" s="44"/>
      <c r="MOR240" s="44"/>
      <c r="MOS240" s="44"/>
      <c r="MOT240" s="44"/>
      <c r="MOU240" s="44"/>
      <c r="MOV240" s="44"/>
      <c r="MOW240" s="44"/>
      <c r="MOX240" s="44"/>
      <c r="MOY240" s="44"/>
      <c r="MOZ240" s="44"/>
      <c r="MPA240" s="44"/>
      <c r="MPB240" s="44"/>
      <c r="MPC240" s="44"/>
      <c r="MPD240" s="44"/>
      <c r="MPE240" s="44"/>
      <c r="MPF240" s="44"/>
      <c r="MPG240" s="44"/>
      <c r="MPH240" s="44"/>
      <c r="MPI240" s="44"/>
      <c r="MPJ240" s="44"/>
      <c r="MPK240" s="44"/>
      <c r="MPL240" s="44"/>
      <c r="MPM240" s="44"/>
      <c r="MPN240" s="44"/>
      <c r="MPO240" s="44"/>
      <c r="MPP240" s="44"/>
      <c r="MPQ240" s="44"/>
      <c r="MPR240" s="44"/>
      <c r="MPS240" s="44"/>
      <c r="MPT240" s="44"/>
      <c r="MPU240" s="44"/>
      <c r="MPV240" s="44"/>
      <c r="MPW240" s="44"/>
      <c r="MPX240" s="44"/>
      <c r="MPY240" s="44"/>
      <c r="MPZ240" s="44"/>
      <c r="MQA240" s="44"/>
      <c r="MQB240" s="44"/>
      <c r="MQC240" s="44"/>
      <c r="MQD240" s="44"/>
      <c r="MQE240" s="44"/>
      <c r="MQF240" s="44"/>
      <c r="MQG240" s="44"/>
      <c r="MQH240" s="44"/>
      <c r="MQI240" s="44"/>
      <c r="MQJ240" s="44"/>
      <c r="MQK240" s="44"/>
      <c r="MQL240" s="44"/>
      <c r="MQM240" s="44"/>
      <c r="MQN240" s="44"/>
      <c r="MQO240" s="44"/>
      <c r="MQP240" s="44"/>
      <c r="MQQ240" s="44"/>
      <c r="MQR240" s="44"/>
      <c r="MQS240" s="44"/>
      <c r="MQT240" s="44"/>
      <c r="MQU240" s="44"/>
      <c r="MQV240" s="44"/>
      <c r="MQW240" s="44"/>
      <c r="MQX240" s="44"/>
      <c r="MQY240" s="44"/>
      <c r="MQZ240" s="44"/>
      <c r="MRA240" s="44"/>
      <c r="MRB240" s="44"/>
      <c r="MRC240" s="44"/>
      <c r="MRD240" s="44"/>
      <c r="MRE240" s="44"/>
      <c r="MRF240" s="44"/>
      <c r="MRG240" s="44"/>
      <c r="MRH240" s="44"/>
      <c r="MRI240" s="44"/>
      <c r="MRJ240" s="44"/>
      <c r="MRK240" s="44"/>
      <c r="MRL240" s="44"/>
      <c r="MRM240" s="44"/>
      <c r="MRN240" s="44"/>
      <c r="MRO240" s="44"/>
      <c r="MRP240" s="44"/>
      <c r="MRQ240" s="44"/>
      <c r="MRR240" s="44"/>
      <c r="MRS240" s="44"/>
      <c r="MRT240" s="44"/>
      <c r="MRU240" s="44"/>
      <c r="MRV240" s="44"/>
      <c r="MRW240" s="44"/>
      <c r="MRX240" s="44"/>
      <c r="MRY240" s="44"/>
      <c r="MRZ240" s="44"/>
      <c r="MSA240" s="44"/>
      <c r="MSB240" s="44"/>
      <c r="MSC240" s="44"/>
      <c r="MSD240" s="44"/>
      <c r="MSE240" s="44"/>
      <c r="MSF240" s="44"/>
      <c r="MSG240" s="44"/>
      <c r="MSH240" s="44"/>
      <c r="MSI240" s="44"/>
      <c r="MSJ240" s="44"/>
      <c r="MSK240" s="44"/>
      <c r="MSL240" s="44"/>
      <c r="MSM240" s="44"/>
      <c r="MSN240" s="44"/>
      <c r="MSO240" s="44"/>
      <c r="MSP240" s="44"/>
      <c r="MSQ240" s="44"/>
      <c r="MSR240" s="44"/>
      <c r="MSS240" s="44"/>
      <c r="MST240" s="44"/>
      <c r="MSU240" s="44"/>
      <c r="MSV240" s="44"/>
      <c r="MSW240" s="44"/>
      <c r="MSX240" s="44"/>
      <c r="MSY240" s="44"/>
      <c r="MSZ240" s="44"/>
      <c r="MTA240" s="44"/>
      <c r="MTB240" s="44"/>
      <c r="MTC240" s="44"/>
      <c r="MTD240" s="44"/>
      <c r="MTE240" s="44"/>
      <c r="MTF240" s="44"/>
      <c r="MTG240" s="44"/>
      <c r="MTH240" s="44"/>
      <c r="MTI240" s="44"/>
      <c r="MTJ240" s="44"/>
      <c r="MTK240" s="44"/>
      <c r="MTL240" s="44"/>
      <c r="MTM240" s="44"/>
      <c r="MTN240" s="44"/>
      <c r="MTO240" s="44"/>
      <c r="MTP240" s="44"/>
      <c r="MTQ240" s="44"/>
      <c r="MTR240" s="44"/>
      <c r="MTS240" s="44"/>
      <c r="MTT240" s="44"/>
      <c r="MTU240" s="44"/>
      <c r="MTV240" s="44"/>
      <c r="MTW240" s="44"/>
      <c r="MTX240" s="44"/>
      <c r="MTY240" s="44"/>
      <c r="MTZ240" s="44"/>
      <c r="MUA240" s="44"/>
      <c r="MUB240" s="44"/>
      <c r="MUC240" s="44"/>
      <c r="MUD240" s="44"/>
      <c r="MUE240" s="44"/>
      <c r="MUF240" s="44"/>
      <c r="MUG240" s="44"/>
      <c r="MUH240" s="44"/>
      <c r="MUI240" s="44"/>
      <c r="MUJ240" s="44"/>
      <c r="MUK240" s="44"/>
      <c r="MUL240" s="44"/>
      <c r="MUM240" s="44"/>
      <c r="MUN240" s="44"/>
      <c r="MUO240" s="44"/>
      <c r="MUP240" s="44"/>
      <c r="MUQ240" s="44"/>
      <c r="MUR240" s="44"/>
      <c r="MUS240" s="44"/>
      <c r="MUT240" s="44"/>
      <c r="MUU240" s="44"/>
      <c r="MUV240" s="44"/>
      <c r="MUW240" s="44"/>
      <c r="MUX240" s="44"/>
      <c r="MUY240" s="44"/>
      <c r="MUZ240" s="44"/>
      <c r="MVA240" s="44"/>
      <c r="MVB240" s="44"/>
      <c r="MVC240" s="44"/>
      <c r="MVD240" s="44"/>
      <c r="MVE240" s="44"/>
      <c r="MVF240" s="44"/>
      <c r="MVG240" s="44"/>
      <c r="MVH240" s="44"/>
      <c r="MVI240" s="44"/>
      <c r="MVJ240" s="44"/>
      <c r="MVK240" s="44"/>
      <c r="MVL240" s="44"/>
      <c r="MVM240" s="44"/>
      <c r="MVN240" s="44"/>
      <c r="MVO240" s="44"/>
      <c r="MVP240" s="44"/>
      <c r="MVQ240" s="44"/>
      <c r="MVR240" s="44"/>
      <c r="MVS240" s="44"/>
      <c r="MVT240" s="44"/>
      <c r="MVU240" s="44"/>
      <c r="MVV240" s="44"/>
      <c r="MVW240" s="44"/>
      <c r="MVX240" s="44"/>
      <c r="MVY240" s="44"/>
      <c r="MVZ240" s="44"/>
      <c r="MWA240" s="44"/>
      <c r="MWB240" s="44"/>
      <c r="MWC240" s="44"/>
      <c r="MWD240" s="44"/>
      <c r="MWE240" s="44"/>
      <c r="MWF240" s="44"/>
      <c r="MWG240" s="44"/>
      <c r="MWH240" s="44"/>
      <c r="MWI240" s="44"/>
      <c r="MWJ240" s="44"/>
      <c r="MWK240" s="44"/>
      <c r="MWL240" s="44"/>
      <c r="MWM240" s="44"/>
      <c r="MWN240" s="44"/>
      <c r="MWO240" s="44"/>
      <c r="MWP240" s="44"/>
      <c r="MWQ240" s="44"/>
      <c r="MWR240" s="44"/>
      <c r="MWS240" s="44"/>
      <c r="MWT240" s="44"/>
      <c r="MWU240" s="44"/>
      <c r="MWV240" s="44"/>
      <c r="MWW240" s="44"/>
      <c r="MWX240" s="44"/>
      <c r="MWY240" s="44"/>
      <c r="MWZ240" s="44"/>
      <c r="MXA240" s="44"/>
      <c r="MXB240" s="44"/>
      <c r="MXC240" s="44"/>
      <c r="MXD240" s="44"/>
      <c r="MXE240" s="44"/>
      <c r="MXF240" s="44"/>
      <c r="MXG240" s="44"/>
      <c r="MXH240" s="44"/>
      <c r="MXI240" s="44"/>
      <c r="MXJ240" s="44"/>
      <c r="MXK240" s="44"/>
      <c r="MXL240" s="44"/>
      <c r="MXM240" s="44"/>
      <c r="MXN240" s="44"/>
      <c r="MXO240" s="44"/>
      <c r="MXP240" s="44"/>
      <c r="MXQ240" s="44"/>
      <c r="MXR240" s="44"/>
      <c r="MXS240" s="44"/>
      <c r="MXT240" s="44"/>
      <c r="MXU240" s="44"/>
      <c r="MXV240" s="44"/>
      <c r="MXW240" s="44"/>
      <c r="MXX240" s="44"/>
      <c r="MXY240" s="44"/>
      <c r="MXZ240" s="44"/>
      <c r="MYA240" s="44"/>
      <c r="MYB240" s="44"/>
      <c r="MYC240" s="44"/>
      <c r="MYD240" s="44"/>
      <c r="MYE240" s="44"/>
      <c r="MYF240" s="44"/>
      <c r="MYG240" s="44"/>
      <c r="MYH240" s="44"/>
      <c r="MYI240" s="44"/>
      <c r="MYJ240" s="44"/>
      <c r="MYK240" s="44"/>
      <c r="MYL240" s="44"/>
      <c r="MYM240" s="44"/>
      <c r="MYN240" s="44"/>
      <c r="MYO240" s="44"/>
      <c r="MYP240" s="44"/>
      <c r="MYQ240" s="44"/>
      <c r="MYR240" s="44"/>
      <c r="MYS240" s="44"/>
      <c r="MYT240" s="44"/>
      <c r="MYU240" s="44"/>
      <c r="MYV240" s="44"/>
      <c r="MYW240" s="44"/>
      <c r="MYX240" s="44"/>
      <c r="MYY240" s="44"/>
      <c r="MYZ240" s="44"/>
      <c r="MZA240" s="44"/>
      <c r="MZB240" s="44"/>
      <c r="MZC240" s="44"/>
      <c r="MZD240" s="44"/>
      <c r="MZE240" s="44"/>
      <c r="MZF240" s="44"/>
      <c r="MZG240" s="44"/>
      <c r="MZH240" s="44"/>
      <c r="MZI240" s="44"/>
      <c r="MZJ240" s="44"/>
      <c r="MZK240" s="44"/>
      <c r="MZL240" s="44"/>
      <c r="MZM240" s="44"/>
      <c r="MZN240" s="44"/>
      <c r="MZO240" s="44"/>
      <c r="MZP240" s="44"/>
      <c r="MZQ240" s="44"/>
      <c r="MZR240" s="44"/>
      <c r="MZS240" s="44"/>
      <c r="MZT240" s="44"/>
      <c r="MZU240" s="44"/>
      <c r="MZV240" s="44"/>
      <c r="MZW240" s="44"/>
      <c r="MZX240" s="44"/>
      <c r="MZY240" s="44"/>
      <c r="MZZ240" s="44"/>
      <c r="NAA240" s="44"/>
      <c r="NAB240" s="44"/>
      <c r="NAC240" s="44"/>
      <c r="NAD240" s="44"/>
      <c r="NAE240" s="44"/>
      <c r="NAF240" s="44"/>
      <c r="NAG240" s="44"/>
      <c r="NAH240" s="44"/>
      <c r="NAI240" s="44"/>
      <c r="NAJ240" s="44"/>
      <c r="NAK240" s="44"/>
      <c r="NAL240" s="44"/>
      <c r="NAM240" s="44"/>
      <c r="NAN240" s="44"/>
      <c r="NAO240" s="44"/>
      <c r="NAP240" s="44"/>
      <c r="NAQ240" s="44"/>
      <c r="NAR240" s="44"/>
      <c r="NAS240" s="44"/>
      <c r="NAT240" s="44"/>
      <c r="NAU240" s="44"/>
      <c r="NAV240" s="44"/>
      <c r="NAW240" s="44"/>
      <c r="NAX240" s="44"/>
      <c r="NAY240" s="44"/>
      <c r="NAZ240" s="44"/>
      <c r="NBA240" s="44"/>
      <c r="NBB240" s="44"/>
      <c r="NBC240" s="44"/>
      <c r="NBD240" s="44"/>
      <c r="NBE240" s="44"/>
      <c r="NBF240" s="44"/>
      <c r="NBG240" s="44"/>
      <c r="NBH240" s="44"/>
      <c r="NBI240" s="44"/>
      <c r="NBJ240" s="44"/>
      <c r="NBK240" s="44"/>
      <c r="NBL240" s="44"/>
      <c r="NBM240" s="44"/>
      <c r="NBN240" s="44"/>
      <c r="NBO240" s="44"/>
      <c r="NBP240" s="44"/>
      <c r="NBQ240" s="44"/>
      <c r="NBR240" s="44"/>
      <c r="NBS240" s="44"/>
      <c r="NBT240" s="44"/>
      <c r="NBU240" s="44"/>
      <c r="NBV240" s="44"/>
      <c r="NBW240" s="44"/>
      <c r="NBX240" s="44"/>
      <c r="NBY240" s="44"/>
      <c r="NBZ240" s="44"/>
      <c r="NCA240" s="44"/>
      <c r="NCB240" s="44"/>
      <c r="NCC240" s="44"/>
      <c r="NCD240" s="44"/>
      <c r="NCE240" s="44"/>
      <c r="NCF240" s="44"/>
      <c r="NCG240" s="44"/>
      <c r="NCH240" s="44"/>
      <c r="NCI240" s="44"/>
      <c r="NCJ240" s="44"/>
      <c r="NCK240" s="44"/>
      <c r="NCL240" s="44"/>
      <c r="NCM240" s="44"/>
      <c r="NCN240" s="44"/>
      <c r="NCO240" s="44"/>
      <c r="NCP240" s="44"/>
      <c r="NCQ240" s="44"/>
      <c r="NCR240" s="44"/>
      <c r="NCS240" s="44"/>
      <c r="NCT240" s="44"/>
      <c r="NCU240" s="44"/>
      <c r="NCV240" s="44"/>
      <c r="NCW240" s="44"/>
      <c r="NCX240" s="44"/>
      <c r="NCY240" s="44"/>
      <c r="NCZ240" s="44"/>
      <c r="NDA240" s="44"/>
      <c r="NDB240" s="44"/>
      <c r="NDC240" s="44"/>
      <c r="NDD240" s="44"/>
      <c r="NDE240" s="44"/>
      <c r="NDF240" s="44"/>
      <c r="NDG240" s="44"/>
      <c r="NDH240" s="44"/>
      <c r="NDI240" s="44"/>
      <c r="NDJ240" s="44"/>
      <c r="NDK240" s="44"/>
      <c r="NDL240" s="44"/>
      <c r="NDM240" s="44"/>
      <c r="NDN240" s="44"/>
      <c r="NDO240" s="44"/>
      <c r="NDP240" s="44"/>
      <c r="NDQ240" s="44"/>
      <c r="NDR240" s="44"/>
      <c r="NDS240" s="44"/>
      <c r="NDT240" s="44"/>
      <c r="NDU240" s="44"/>
      <c r="NDV240" s="44"/>
      <c r="NDW240" s="44"/>
      <c r="NDX240" s="44"/>
      <c r="NDY240" s="44"/>
      <c r="NDZ240" s="44"/>
      <c r="NEA240" s="44"/>
      <c r="NEB240" s="44"/>
      <c r="NEC240" s="44"/>
      <c r="NED240" s="44"/>
      <c r="NEE240" s="44"/>
      <c r="NEF240" s="44"/>
      <c r="NEG240" s="44"/>
      <c r="NEH240" s="44"/>
      <c r="NEI240" s="44"/>
      <c r="NEJ240" s="44"/>
      <c r="NEK240" s="44"/>
      <c r="NEL240" s="44"/>
      <c r="NEM240" s="44"/>
      <c r="NEN240" s="44"/>
      <c r="NEO240" s="44"/>
      <c r="NEP240" s="44"/>
      <c r="NEQ240" s="44"/>
      <c r="NER240" s="44"/>
      <c r="NES240" s="44"/>
      <c r="NET240" s="44"/>
      <c r="NEU240" s="44"/>
      <c r="NEV240" s="44"/>
      <c r="NEW240" s="44"/>
      <c r="NEX240" s="44"/>
      <c r="NEY240" s="44"/>
      <c r="NEZ240" s="44"/>
      <c r="NFA240" s="44"/>
      <c r="NFB240" s="44"/>
      <c r="NFC240" s="44"/>
      <c r="NFD240" s="44"/>
      <c r="NFE240" s="44"/>
      <c r="NFF240" s="44"/>
      <c r="NFG240" s="44"/>
      <c r="NFH240" s="44"/>
      <c r="NFI240" s="44"/>
      <c r="NFJ240" s="44"/>
      <c r="NFK240" s="44"/>
      <c r="NFL240" s="44"/>
      <c r="NFM240" s="44"/>
      <c r="NFN240" s="44"/>
      <c r="NFO240" s="44"/>
      <c r="NFP240" s="44"/>
      <c r="NFQ240" s="44"/>
      <c r="NFR240" s="44"/>
      <c r="NFS240" s="44"/>
      <c r="NFT240" s="44"/>
      <c r="NFU240" s="44"/>
      <c r="NFV240" s="44"/>
      <c r="NFW240" s="44"/>
      <c r="NFX240" s="44"/>
      <c r="NFY240" s="44"/>
      <c r="NFZ240" s="44"/>
      <c r="NGA240" s="44"/>
      <c r="NGB240" s="44"/>
      <c r="NGC240" s="44"/>
      <c r="NGD240" s="44"/>
      <c r="NGE240" s="44"/>
      <c r="NGF240" s="44"/>
      <c r="NGG240" s="44"/>
      <c r="NGH240" s="44"/>
      <c r="NGI240" s="44"/>
      <c r="NGJ240" s="44"/>
      <c r="NGK240" s="44"/>
      <c r="NGL240" s="44"/>
      <c r="NGM240" s="44"/>
      <c r="NGN240" s="44"/>
      <c r="NGO240" s="44"/>
      <c r="NGP240" s="44"/>
      <c r="NGQ240" s="44"/>
      <c r="NGR240" s="44"/>
      <c r="NGS240" s="44"/>
      <c r="NGT240" s="44"/>
      <c r="NGU240" s="44"/>
      <c r="NGV240" s="44"/>
      <c r="NGW240" s="44"/>
      <c r="NGX240" s="44"/>
      <c r="NGY240" s="44"/>
      <c r="NGZ240" s="44"/>
      <c r="NHA240" s="44"/>
      <c r="NHB240" s="44"/>
      <c r="NHC240" s="44"/>
      <c r="NHD240" s="44"/>
      <c r="NHE240" s="44"/>
      <c r="NHF240" s="44"/>
      <c r="NHG240" s="44"/>
      <c r="NHH240" s="44"/>
      <c r="NHI240" s="44"/>
      <c r="NHJ240" s="44"/>
      <c r="NHK240" s="44"/>
      <c r="NHL240" s="44"/>
      <c r="NHM240" s="44"/>
      <c r="NHN240" s="44"/>
      <c r="NHO240" s="44"/>
      <c r="NHP240" s="44"/>
      <c r="NHQ240" s="44"/>
      <c r="NHR240" s="44"/>
      <c r="NHS240" s="44"/>
      <c r="NHT240" s="44"/>
      <c r="NHU240" s="44"/>
      <c r="NHV240" s="44"/>
      <c r="NHW240" s="44"/>
      <c r="NHX240" s="44"/>
      <c r="NHY240" s="44"/>
      <c r="NHZ240" s="44"/>
      <c r="NIA240" s="44"/>
      <c r="NIB240" s="44"/>
      <c r="NIC240" s="44"/>
      <c r="NID240" s="44"/>
      <c r="NIE240" s="44"/>
      <c r="NIF240" s="44"/>
      <c r="NIG240" s="44"/>
      <c r="NIH240" s="44"/>
      <c r="NII240" s="44"/>
      <c r="NIJ240" s="44"/>
      <c r="NIK240" s="44"/>
      <c r="NIL240" s="44"/>
      <c r="NIM240" s="44"/>
      <c r="NIN240" s="44"/>
      <c r="NIO240" s="44"/>
      <c r="NIP240" s="44"/>
      <c r="NIQ240" s="44"/>
      <c r="NIR240" s="44"/>
      <c r="NIS240" s="44"/>
      <c r="NIT240" s="44"/>
      <c r="NIU240" s="44"/>
      <c r="NIV240" s="44"/>
      <c r="NIW240" s="44"/>
      <c r="NIX240" s="44"/>
      <c r="NIY240" s="44"/>
      <c r="NIZ240" s="44"/>
      <c r="NJA240" s="44"/>
      <c r="NJB240" s="44"/>
      <c r="NJC240" s="44"/>
      <c r="NJD240" s="44"/>
      <c r="NJE240" s="44"/>
      <c r="NJF240" s="44"/>
      <c r="NJG240" s="44"/>
      <c r="NJH240" s="44"/>
      <c r="NJI240" s="44"/>
      <c r="NJJ240" s="44"/>
      <c r="NJK240" s="44"/>
      <c r="NJL240" s="44"/>
      <c r="NJM240" s="44"/>
      <c r="NJN240" s="44"/>
      <c r="NJO240" s="44"/>
      <c r="NJP240" s="44"/>
      <c r="NJQ240" s="44"/>
      <c r="NJR240" s="44"/>
      <c r="NJS240" s="44"/>
      <c r="NJT240" s="44"/>
      <c r="NJU240" s="44"/>
      <c r="NJV240" s="44"/>
      <c r="NJW240" s="44"/>
      <c r="NJX240" s="44"/>
      <c r="NJY240" s="44"/>
      <c r="NJZ240" s="44"/>
      <c r="NKA240" s="44"/>
      <c r="NKB240" s="44"/>
      <c r="NKC240" s="44"/>
      <c r="NKD240" s="44"/>
      <c r="NKE240" s="44"/>
      <c r="NKF240" s="44"/>
      <c r="NKG240" s="44"/>
      <c r="NKH240" s="44"/>
      <c r="NKI240" s="44"/>
      <c r="NKJ240" s="44"/>
      <c r="NKK240" s="44"/>
      <c r="NKL240" s="44"/>
      <c r="NKM240" s="44"/>
      <c r="NKN240" s="44"/>
      <c r="NKO240" s="44"/>
      <c r="NKP240" s="44"/>
      <c r="NKQ240" s="44"/>
      <c r="NKR240" s="44"/>
      <c r="NKS240" s="44"/>
      <c r="NKT240" s="44"/>
      <c r="NKU240" s="44"/>
      <c r="NKV240" s="44"/>
      <c r="NKW240" s="44"/>
      <c r="NKX240" s="44"/>
      <c r="NKY240" s="44"/>
      <c r="NKZ240" s="44"/>
      <c r="NLA240" s="44"/>
      <c r="NLB240" s="44"/>
      <c r="NLC240" s="44"/>
      <c r="NLD240" s="44"/>
      <c r="NLE240" s="44"/>
      <c r="NLF240" s="44"/>
      <c r="NLG240" s="44"/>
      <c r="NLH240" s="44"/>
      <c r="NLI240" s="44"/>
      <c r="NLJ240" s="44"/>
      <c r="NLK240" s="44"/>
      <c r="NLL240" s="44"/>
      <c r="NLM240" s="44"/>
      <c r="NLN240" s="44"/>
      <c r="NLO240" s="44"/>
      <c r="NLP240" s="44"/>
      <c r="NLQ240" s="44"/>
      <c r="NLR240" s="44"/>
      <c r="NLS240" s="44"/>
      <c r="NLT240" s="44"/>
      <c r="NLU240" s="44"/>
      <c r="NLV240" s="44"/>
      <c r="NLW240" s="44"/>
      <c r="NLX240" s="44"/>
      <c r="NLY240" s="44"/>
      <c r="NLZ240" s="44"/>
      <c r="NMA240" s="44"/>
      <c r="NMB240" s="44"/>
      <c r="NMC240" s="44"/>
      <c r="NMD240" s="44"/>
      <c r="NME240" s="44"/>
      <c r="NMF240" s="44"/>
      <c r="NMG240" s="44"/>
      <c r="NMH240" s="44"/>
      <c r="NMI240" s="44"/>
      <c r="NMJ240" s="44"/>
      <c r="NMK240" s="44"/>
      <c r="NML240" s="44"/>
      <c r="NMM240" s="44"/>
      <c r="NMN240" s="44"/>
      <c r="NMO240" s="44"/>
      <c r="NMP240" s="44"/>
      <c r="NMQ240" s="44"/>
      <c r="NMR240" s="44"/>
      <c r="NMS240" s="44"/>
      <c r="NMT240" s="44"/>
      <c r="NMU240" s="44"/>
      <c r="NMV240" s="44"/>
      <c r="NMW240" s="44"/>
      <c r="NMX240" s="44"/>
      <c r="NMY240" s="44"/>
      <c r="NMZ240" s="44"/>
      <c r="NNA240" s="44"/>
      <c r="NNB240" s="44"/>
      <c r="NNC240" s="44"/>
      <c r="NND240" s="44"/>
      <c r="NNE240" s="44"/>
      <c r="NNF240" s="44"/>
      <c r="NNG240" s="44"/>
      <c r="NNH240" s="44"/>
      <c r="NNI240" s="44"/>
      <c r="NNJ240" s="44"/>
      <c r="NNK240" s="44"/>
      <c r="NNL240" s="44"/>
      <c r="NNM240" s="44"/>
      <c r="NNN240" s="44"/>
      <c r="NNO240" s="44"/>
      <c r="NNP240" s="44"/>
      <c r="NNQ240" s="44"/>
      <c r="NNR240" s="44"/>
      <c r="NNS240" s="44"/>
      <c r="NNT240" s="44"/>
      <c r="NNU240" s="44"/>
      <c r="NNV240" s="44"/>
      <c r="NNW240" s="44"/>
      <c r="NNX240" s="44"/>
      <c r="NNY240" s="44"/>
      <c r="NNZ240" s="44"/>
      <c r="NOA240" s="44"/>
      <c r="NOB240" s="44"/>
      <c r="NOC240" s="44"/>
      <c r="NOD240" s="44"/>
      <c r="NOE240" s="44"/>
      <c r="NOF240" s="44"/>
      <c r="NOG240" s="44"/>
      <c r="NOH240" s="44"/>
      <c r="NOI240" s="44"/>
      <c r="NOJ240" s="44"/>
      <c r="NOK240" s="44"/>
      <c r="NOL240" s="44"/>
      <c r="NOM240" s="44"/>
      <c r="NON240" s="44"/>
      <c r="NOO240" s="44"/>
      <c r="NOP240" s="44"/>
      <c r="NOQ240" s="44"/>
      <c r="NOR240" s="44"/>
      <c r="NOS240" s="44"/>
      <c r="NOT240" s="44"/>
      <c r="NOU240" s="44"/>
      <c r="NOV240" s="44"/>
      <c r="NOW240" s="44"/>
      <c r="NOX240" s="44"/>
      <c r="NOY240" s="44"/>
      <c r="NOZ240" s="44"/>
      <c r="NPA240" s="44"/>
      <c r="NPB240" s="44"/>
      <c r="NPC240" s="44"/>
      <c r="NPD240" s="44"/>
      <c r="NPE240" s="44"/>
      <c r="NPF240" s="44"/>
      <c r="NPG240" s="44"/>
      <c r="NPH240" s="44"/>
      <c r="NPI240" s="44"/>
      <c r="NPJ240" s="44"/>
      <c r="NPK240" s="44"/>
      <c r="NPL240" s="44"/>
      <c r="NPM240" s="44"/>
      <c r="NPN240" s="44"/>
      <c r="NPO240" s="44"/>
      <c r="NPP240" s="44"/>
      <c r="NPQ240" s="44"/>
      <c r="NPR240" s="44"/>
      <c r="NPS240" s="44"/>
      <c r="NPT240" s="44"/>
      <c r="NPU240" s="44"/>
      <c r="NPV240" s="44"/>
      <c r="NPW240" s="44"/>
      <c r="NPX240" s="44"/>
      <c r="NPY240" s="44"/>
      <c r="NPZ240" s="44"/>
      <c r="NQA240" s="44"/>
      <c r="NQB240" s="44"/>
      <c r="NQC240" s="44"/>
      <c r="NQD240" s="44"/>
      <c r="NQE240" s="44"/>
      <c r="NQF240" s="44"/>
      <c r="NQG240" s="44"/>
      <c r="NQH240" s="44"/>
      <c r="NQI240" s="44"/>
      <c r="NQJ240" s="44"/>
      <c r="NQK240" s="44"/>
      <c r="NQL240" s="44"/>
      <c r="NQM240" s="44"/>
      <c r="NQN240" s="44"/>
      <c r="NQO240" s="44"/>
      <c r="NQP240" s="44"/>
      <c r="NQQ240" s="44"/>
      <c r="NQR240" s="44"/>
      <c r="NQS240" s="44"/>
      <c r="NQT240" s="44"/>
      <c r="NQU240" s="44"/>
      <c r="NQV240" s="44"/>
      <c r="NQW240" s="44"/>
      <c r="NQX240" s="44"/>
      <c r="NQY240" s="44"/>
      <c r="NQZ240" s="44"/>
      <c r="NRA240" s="44"/>
      <c r="NRB240" s="44"/>
      <c r="NRC240" s="44"/>
      <c r="NRD240" s="44"/>
      <c r="NRE240" s="44"/>
      <c r="NRF240" s="44"/>
      <c r="NRG240" s="44"/>
      <c r="NRH240" s="44"/>
      <c r="NRI240" s="44"/>
      <c r="NRJ240" s="44"/>
      <c r="NRK240" s="44"/>
      <c r="NRL240" s="44"/>
      <c r="NRM240" s="44"/>
      <c r="NRN240" s="44"/>
      <c r="NRO240" s="44"/>
      <c r="NRP240" s="44"/>
      <c r="NRQ240" s="44"/>
      <c r="NRR240" s="44"/>
      <c r="NRS240" s="44"/>
      <c r="NRT240" s="44"/>
      <c r="NRU240" s="44"/>
      <c r="NRV240" s="44"/>
      <c r="NRW240" s="44"/>
      <c r="NRX240" s="44"/>
      <c r="NRY240" s="44"/>
      <c r="NRZ240" s="44"/>
      <c r="NSA240" s="44"/>
      <c r="NSB240" s="44"/>
      <c r="NSC240" s="44"/>
      <c r="NSD240" s="44"/>
      <c r="NSE240" s="44"/>
      <c r="NSF240" s="44"/>
      <c r="NSG240" s="44"/>
      <c r="NSH240" s="44"/>
      <c r="NSI240" s="44"/>
      <c r="NSJ240" s="44"/>
      <c r="NSK240" s="44"/>
      <c r="NSL240" s="44"/>
      <c r="NSM240" s="44"/>
      <c r="NSN240" s="44"/>
      <c r="NSO240" s="44"/>
      <c r="NSP240" s="44"/>
      <c r="NSQ240" s="44"/>
      <c r="NSR240" s="44"/>
      <c r="NSS240" s="44"/>
      <c r="NST240" s="44"/>
      <c r="NSU240" s="44"/>
      <c r="NSV240" s="44"/>
      <c r="NSW240" s="44"/>
      <c r="NSX240" s="44"/>
      <c r="NSY240" s="44"/>
      <c r="NSZ240" s="44"/>
      <c r="NTA240" s="44"/>
      <c r="NTB240" s="44"/>
      <c r="NTC240" s="44"/>
      <c r="NTD240" s="44"/>
      <c r="NTE240" s="44"/>
      <c r="NTF240" s="44"/>
      <c r="NTG240" s="44"/>
      <c r="NTH240" s="44"/>
      <c r="NTI240" s="44"/>
      <c r="NTJ240" s="44"/>
      <c r="NTK240" s="44"/>
      <c r="NTL240" s="44"/>
      <c r="NTM240" s="44"/>
      <c r="NTN240" s="44"/>
      <c r="NTO240" s="44"/>
      <c r="NTP240" s="44"/>
      <c r="NTQ240" s="44"/>
      <c r="NTR240" s="44"/>
      <c r="NTS240" s="44"/>
      <c r="NTT240" s="44"/>
      <c r="NTU240" s="44"/>
      <c r="NTV240" s="44"/>
      <c r="NTW240" s="44"/>
      <c r="NTX240" s="44"/>
      <c r="NTY240" s="44"/>
      <c r="NTZ240" s="44"/>
      <c r="NUA240" s="44"/>
      <c r="NUB240" s="44"/>
      <c r="NUC240" s="44"/>
      <c r="NUD240" s="44"/>
      <c r="NUE240" s="44"/>
      <c r="NUF240" s="44"/>
      <c r="NUG240" s="44"/>
      <c r="NUH240" s="44"/>
      <c r="NUI240" s="44"/>
      <c r="NUJ240" s="44"/>
      <c r="NUK240" s="44"/>
      <c r="NUL240" s="44"/>
      <c r="NUM240" s="44"/>
      <c r="NUN240" s="44"/>
      <c r="NUO240" s="44"/>
      <c r="NUP240" s="44"/>
      <c r="NUQ240" s="44"/>
      <c r="NUR240" s="44"/>
      <c r="NUS240" s="44"/>
      <c r="NUT240" s="44"/>
      <c r="NUU240" s="44"/>
      <c r="NUV240" s="44"/>
      <c r="NUW240" s="44"/>
      <c r="NUX240" s="44"/>
      <c r="NUY240" s="44"/>
      <c r="NUZ240" s="44"/>
      <c r="NVA240" s="44"/>
      <c r="NVB240" s="44"/>
      <c r="NVC240" s="44"/>
      <c r="NVD240" s="44"/>
      <c r="NVE240" s="44"/>
      <c r="NVF240" s="44"/>
      <c r="NVG240" s="44"/>
      <c r="NVH240" s="44"/>
      <c r="NVI240" s="44"/>
      <c r="NVJ240" s="44"/>
      <c r="NVK240" s="44"/>
      <c r="NVL240" s="44"/>
      <c r="NVM240" s="44"/>
      <c r="NVN240" s="44"/>
      <c r="NVO240" s="44"/>
      <c r="NVP240" s="44"/>
      <c r="NVQ240" s="44"/>
      <c r="NVR240" s="44"/>
      <c r="NVS240" s="44"/>
      <c r="NVT240" s="44"/>
      <c r="NVU240" s="44"/>
      <c r="NVV240" s="44"/>
      <c r="NVW240" s="44"/>
      <c r="NVX240" s="44"/>
      <c r="NVY240" s="44"/>
      <c r="NVZ240" s="44"/>
      <c r="NWA240" s="44"/>
      <c r="NWB240" s="44"/>
      <c r="NWC240" s="44"/>
      <c r="NWD240" s="44"/>
      <c r="NWE240" s="44"/>
      <c r="NWF240" s="44"/>
      <c r="NWG240" s="44"/>
      <c r="NWH240" s="44"/>
      <c r="NWI240" s="44"/>
      <c r="NWJ240" s="44"/>
      <c r="NWK240" s="44"/>
      <c r="NWL240" s="44"/>
      <c r="NWM240" s="44"/>
      <c r="NWN240" s="44"/>
      <c r="NWO240" s="44"/>
      <c r="NWP240" s="44"/>
      <c r="NWQ240" s="44"/>
      <c r="NWR240" s="44"/>
      <c r="NWS240" s="44"/>
      <c r="NWT240" s="44"/>
      <c r="NWU240" s="44"/>
      <c r="NWV240" s="44"/>
      <c r="NWW240" s="44"/>
      <c r="NWX240" s="44"/>
      <c r="NWY240" s="44"/>
      <c r="NWZ240" s="44"/>
      <c r="NXA240" s="44"/>
      <c r="NXB240" s="44"/>
      <c r="NXC240" s="44"/>
      <c r="NXD240" s="44"/>
      <c r="NXE240" s="44"/>
      <c r="NXF240" s="44"/>
      <c r="NXG240" s="44"/>
      <c r="NXH240" s="44"/>
      <c r="NXI240" s="44"/>
      <c r="NXJ240" s="44"/>
      <c r="NXK240" s="44"/>
      <c r="NXL240" s="44"/>
      <c r="NXM240" s="44"/>
      <c r="NXN240" s="44"/>
      <c r="NXO240" s="44"/>
      <c r="NXP240" s="44"/>
      <c r="NXQ240" s="44"/>
      <c r="NXR240" s="44"/>
      <c r="NXS240" s="44"/>
      <c r="NXT240" s="44"/>
      <c r="NXU240" s="44"/>
      <c r="NXV240" s="44"/>
      <c r="NXW240" s="44"/>
      <c r="NXX240" s="44"/>
      <c r="NXY240" s="44"/>
      <c r="NXZ240" s="44"/>
      <c r="NYA240" s="44"/>
      <c r="NYB240" s="44"/>
      <c r="NYC240" s="44"/>
      <c r="NYD240" s="44"/>
      <c r="NYE240" s="44"/>
      <c r="NYF240" s="44"/>
      <c r="NYG240" s="44"/>
      <c r="NYH240" s="44"/>
      <c r="NYI240" s="44"/>
      <c r="NYJ240" s="44"/>
      <c r="NYK240" s="44"/>
      <c r="NYL240" s="44"/>
      <c r="NYM240" s="44"/>
      <c r="NYN240" s="44"/>
      <c r="NYO240" s="44"/>
      <c r="NYP240" s="44"/>
      <c r="NYQ240" s="44"/>
      <c r="NYR240" s="44"/>
      <c r="NYS240" s="44"/>
      <c r="NYT240" s="44"/>
      <c r="NYU240" s="44"/>
      <c r="NYV240" s="44"/>
      <c r="NYW240" s="44"/>
      <c r="NYX240" s="44"/>
      <c r="NYY240" s="44"/>
      <c r="NYZ240" s="44"/>
      <c r="NZA240" s="44"/>
      <c r="NZB240" s="44"/>
      <c r="NZC240" s="44"/>
      <c r="NZD240" s="44"/>
      <c r="NZE240" s="44"/>
      <c r="NZF240" s="44"/>
      <c r="NZG240" s="44"/>
      <c r="NZH240" s="44"/>
      <c r="NZI240" s="44"/>
      <c r="NZJ240" s="44"/>
      <c r="NZK240" s="44"/>
      <c r="NZL240" s="44"/>
      <c r="NZM240" s="44"/>
      <c r="NZN240" s="44"/>
      <c r="NZO240" s="44"/>
      <c r="NZP240" s="44"/>
      <c r="NZQ240" s="44"/>
      <c r="NZR240" s="44"/>
      <c r="NZS240" s="44"/>
      <c r="NZT240" s="44"/>
      <c r="NZU240" s="44"/>
      <c r="NZV240" s="44"/>
      <c r="NZW240" s="44"/>
      <c r="NZX240" s="44"/>
      <c r="NZY240" s="44"/>
      <c r="NZZ240" s="44"/>
      <c r="OAA240" s="44"/>
      <c r="OAB240" s="44"/>
      <c r="OAC240" s="44"/>
      <c r="OAD240" s="44"/>
      <c r="OAE240" s="44"/>
      <c r="OAF240" s="44"/>
      <c r="OAG240" s="44"/>
      <c r="OAH240" s="44"/>
      <c r="OAI240" s="44"/>
      <c r="OAJ240" s="44"/>
      <c r="OAK240" s="44"/>
      <c r="OAL240" s="44"/>
      <c r="OAM240" s="44"/>
      <c r="OAN240" s="44"/>
      <c r="OAO240" s="44"/>
      <c r="OAP240" s="44"/>
      <c r="OAQ240" s="44"/>
      <c r="OAR240" s="44"/>
      <c r="OAS240" s="44"/>
      <c r="OAT240" s="44"/>
      <c r="OAU240" s="44"/>
      <c r="OAV240" s="44"/>
      <c r="OAW240" s="44"/>
      <c r="OAX240" s="44"/>
      <c r="OAY240" s="44"/>
      <c r="OAZ240" s="44"/>
      <c r="OBA240" s="44"/>
      <c r="OBB240" s="44"/>
      <c r="OBC240" s="44"/>
      <c r="OBD240" s="44"/>
      <c r="OBE240" s="44"/>
      <c r="OBF240" s="44"/>
      <c r="OBG240" s="44"/>
      <c r="OBH240" s="44"/>
      <c r="OBI240" s="44"/>
      <c r="OBJ240" s="44"/>
      <c r="OBK240" s="44"/>
      <c r="OBL240" s="44"/>
      <c r="OBM240" s="44"/>
      <c r="OBN240" s="44"/>
      <c r="OBO240" s="44"/>
      <c r="OBP240" s="44"/>
      <c r="OBQ240" s="44"/>
      <c r="OBR240" s="44"/>
      <c r="OBS240" s="44"/>
      <c r="OBT240" s="44"/>
      <c r="OBU240" s="44"/>
      <c r="OBV240" s="44"/>
      <c r="OBW240" s="44"/>
      <c r="OBX240" s="44"/>
      <c r="OBY240" s="44"/>
      <c r="OBZ240" s="44"/>
      <c r="OCA240" s="44"/>
      <c r="OCB240" s="44"/>
      <c r="OCC240" s="44"/>
      <c r="OCD240" s="44"/>
      <c r="OCE240" s="44"/>
      <c r="OCF240" s="44"/>
      <c r="OCG240" s="44"/>
      <c r="OCH240" s="44"/>
      <c r="OCI240" s="44"/>
      <c r="OCJ240" s="44"/>
      <c r="OCK240" s="44"/>
      <c r="OCL240" s="44"/>
      <c r="OCM240" s="44"/>
      <c r="OCN240" s="44"/>
      <c r="OCO240" s="44"/>
      <c r="OCP240" s="44"/>
      <c r="OCQ240" s="44"/>
      <c r="OCR240" s="44"/>
      <c r="OCS240" s="44"/>
      <c r="OCT240" s="44"/>
      <c r="OCU240" s="44"/>
      <c r="OCV240" s="44"/>
      <c r="OCW240" s="44"/>
      <c r="OCX240" s="44"/>
      <c r="OCY240" s="44"/>
      <c r="OCZ240" s="44"/>
      <c r="ODA240" s="44"/>
      <c r="ODB240" s="44"/>
      <c r="ODC240" s="44"/>
      <c r="ODD240" s="44"/>
      <c r="ODE240" s="44"/>
      <c r="ODF240" s="44"/>
      <c r="ODG240" s="44"/>
      <c r="ODH240" s="44"/>
      <c r="ODI240" s="44"/>
      <c r="ODJ240" s="44"/>
      <c r="ODK240" s="44"/>
      <c r="ODL240" s="44"/>
      <c r="ODM240" s="44"/>
      <c r="ODN240" s="44"/>
      <c r="ODO240" s="44"/>
      <c r="ODP240" s="44"/>
      <c r="ODQ240" s="44"/>
      <c r="ODR240" s="44"/>
      <c r="ODS240" s="44"/>
      <c r="ODT240" s="44"/>
      <c r="ODU240" s="44"/>
      <c r="ODV240" s="44"/>
      <c r="ODW240" s="44"/>
      <c r="ODX240" s="44"/>
      <c r="ODY240" s="44"/>
      <c r="ODZ240" s="44"/>
      <c r="OEA240" s="44"/>
      <c r="OEB240" s="44"/>
      <c r="OEC240" s="44"/>
      <c r="OED240" s="44"/>
      <c r="OEE240" s="44"/>
      <c r="OEF240" s="44"/>
      <c r="OEG240" s="44"/>
      <c r="OEH240" s="44"/>
      <c r="OEI240" s="44"/>
      <c r="OEJ240" s="44"/>
      <c r="OEK240" s="44"/>
      <c r="OEL240" s="44"/>
      <c r="OEM240" s="44"/>
      <c r="OEN240" s="44"/>
      <c r="OEO240" s="44"/>
      <c r="OEP240" s="44"/>
      <c r="OEQ240" s="44"/>
      <c r="OER240" s="44"/>
      <c r="OES240" s="44"/>
      <c r="OET240" s="44"/>
      <c r="OEU240" s="44"/>
      <c r="OEV240" s="44"/>
      <c r="OEW240" s="44"/>
      <c r="OEX240" s="44"/>
      <c r="OEY240" s="44"/>
      <c r="OEZ240" s="44"/>
      <c r="OFA240" s="44"/>
      <c r="OFB240" s="44"/>
      <c r="OFC240" s="44"/>
      <c r="OFD240" s="44"/>
      <c r="OFE240" s="44"/>
      <c r="OFF240" s="44"/>
      <c r="OFG240" s="44"/>
      <c r="OFH240" s="44"/>
      <c r="OFI240" s="44"/>
      <c r="OFJ240" s="44"/>
      <c r="OFK240" s="44"/>
      <c r="OFL240" s="44"/>
      <c r="OFM240" s="44"/>
      <c r="OFN240" s="44"/>
      <c r="OFO240" s="44"/>
      <c r="OFP240" s="44"/>
      <c r="OFQ240" s="44"/>
      <c r="OFR240" s="44"/>
      <c r="OFS240" s="44"/>
      <c r="OFT240" s="44"/>
      <c r="OFU240" s="44"/>
      <c r="OFV240" s="44"/>
      <c r="OFW240" s="44"/>
      <c r="OFX240" s="44"/>
      <c r="OFY240" s="44"/>
      <c r="OFZ240" s="44"/>
      <c r="OGA240" s="44"/>
      <c r="OGB240" s="44"/>
      <c r="OGC240" s="44"/>
      <c r="OGD240" s="44"/>
      <c r="OGE240" s="44"/>
      <c r="OGF240" s="44"/>
      <c r="OGG240" s="44"/>
      <c r="OGH240" s="44"/>
      <c r="OGI240" s="44"/>
      <c r="OGJ240" s="44"/>
      <c r="OGK240" s="44"/>
      <c r="OGL240" s="44"/>
      <c r="OGM240" s="44"/>
      <c r="OGN240" s="44"/>
      <c r="OGO240" s="44"/>
      <c r="OGP240" s="44"/>
      <c r="OGQ240" s="44"/>
      <c r="OGR240" s="44"/>
      <c r="OGS240" s="44"/>
      <c r="OGT240" s="44"/>
      <c r="OGU240" s="44"/>
      <c r="OGV240" s="44"/>
      <c r="OGW240" s="44"/>
      <c r="OGX240" s="44"/>
      <c r="OGY240" s="44"/>
      <c r="OGZ240" s="44"/>
      <c r="OHA240" s="44"/>
      <c r="OHB240" s="44"/>
      <c r="OHC240" s="44"/>
      <c r="OHD240" s="44"/>
      <c r="OHE240" s="44"/>
      <c r="OHF240" s="44"/>
      <c r="OHG240" s="44"/>
      <c r="OHH240" s="44"/>
      <c r="OHI240" s="44"/>
      <c r="OHJ240" s="44"/>
      <c r="OHK240" s="44"/>
      <c r="OHL240" s="44"/>
      <c r="OHM240" s="44"/>
      <c r="OHN240" s="44"/>
      <c r="OHO240" s="44"/>
      <c r="OHP240" s="44"/>
      <c r="OHQ240" s="44"/>
      <c r="OHR240" s="44"/>
      <c r="OHS240" s="44"/>
      <c r="OHT240" s="44"/>
      <c r="OHU240" s="44"/>
      <c r="OHV240" s="44"/>
      <c r="OHW240" s="44"/>
      <c r="OHX240" s="44"/>
      <c r="OHY240" s="44"/>
      <c r="OHZ240" s="44"/>
      <c r="OIA240" s="44"/>
      <c r="OIB240" s="44"/>
      <c r="OIC240" s="44"/>
      <c r="OID240" s="44"/>
      <c r="OIE240" s="44"/>
      <c r="OIF240" s="44"/>
      <c r="OIG240" s="44"/>
      <c r="OIH240" s="44"/>
      <c r="OII240" s="44"/>
      <c r="OIJ240" s="44"/>
      <c r="OIK240" s="44"/>
      <c r="OIL240" s="44"/>
      <c r="OIM240" s="44"/>
      <c r="OIN240" s="44"/>
      <c r="OIO240" s="44"/>
      <c r="OIP240" s="44"/>
      <c r="OIQ240" s="44"/>
      <c r="OIR240" s="44"/>
      <c r="OIS240" s="44"/>
      <c r="OIT240" s="44"/>
      <c r="OIU240" s="44"/>
      <c r="OIV240" s="44"/>
      <c r="OIW240" s="44"/>
      <c r="OIX240" s="44"/>
      <c r="OIY240" s="44"/>
      <c r="OIZ240" s="44"/>
      <c r="OJA240" s="44"/>
      <c r="OJB240" s="44"/>
      <c r="OJC240" s="44"/>
      <c r="OJD240" s="44"/>
      <c r="OJE240" s="44"/>
      <c r="OJF240" s="44"/>
      <c r="OJG240" s="44"/>
      <c r="OJH240" s="44"/>
      <c r="OJI240" s="44"/>
      <c r="OJJ240" s="44"/>
      <c r="OJK240" s="44"/>
      <c r="OJL240" s="44"/>
      <c r="OJM240" s="44"/>
      <c r="OJN240" s="44"/>
      <c r="OJO240" s="44"/>
      <c r="OJP240" s="44"/>
      <c r="OJQ240" s="44"/>
      <c r="OJR240" s="44"/>
      <c r="OJS240" s="44"/>
      <c r="OJT240" s="44"/>
      <c r="OJU240" s="44"/>
      <c r="OJV240" s="44"/>
      <c r="OJW240" s="44"/>
      <c r="OJX240" s="44"/>
      <c r="OJY240" s="44"/>
      <c r="OJZ240" s="44"/>
      <c r="OKA240" s="44"/>
      <c r="OKB240" s="44"/>
      <c r="OKC240" s="44"/>
      <c r="OKD240" s="44"/>
      <c r="OKE240" s="44"/>
      <c r="OKF240" s="44"/>
      <c r="OKG240" s="44"/>
      <c r="OKH240" s="44"/>
      <c r="OKI240" s="44"/>
      <c r="OKJ240" s="44"/>
      <c r="OKK240" s="44"/>
      <c r="OKL240" s="44"/>
      <c r="OKM240" s="44"/>
      <c r="OKN240" s="44"/>
      <c r="OKO240" s="44"/>
      <c r="OKP240" s="44"/>
      <c r="OKQ240" s="44"/>
      <c r="OKR240" s="44"/>
      <c r="OKS240" s="44"/>
      <c r="OKT240" s="44"/>
      <c r="OKU240" s="44"/>
      <c r="OKV240" s="44"/>
      <c r="OKW240" s="44"/>
      <c r="OKX240" s="44"/>
      <c r="OKY240" s="44"/>
      <c r="OKZ240" s="44"/>
      <c r="OLA240" s="44"/>
      <c r="OLB240" s="44"/>
      <c r="OLC240" s="44"/>
      <c r="OLD240" s="44"/>
      <c r="OLE240" s="44"/>
      <c r="OLF240" s="44"/>
      <c r="OLG240" s="44"/>
      <c r="OLH240" s="44"/>
      <c r="OLI240" s="44"/>
      <c r="OLJ240" s="44"/>
      <c r="OLK240" s="44"/>
      <c r="OLL240" s="44"/>
      <c r="OLM240" s="44"/>
      <c r="OLN240" s="44"/>
      <c r="OLO240" s="44"/>
      <c r="OLP240" s="44"/>
      <c r="OLQ240" s="44"/>
      <c r="OLR240" s="44"/>
      <c r="OLS240" s="44"/>
      <c r="OLT240" s="44"/>
      <c r="OLU240" s="44"/>
      <c r="OLV240" s="44"/>
      <c r="OLW240" s="44"/>
      <c r="OLX240" s="44"/>
      <c r="OLY240" s="44"/>
      <c r="OLZ240" s="44"/>
      <c r="OMA240" s="44"/>
      <c r="OMB240" s="44"/>
      <c r="OMC240" s="44"/>
      <c r="OMD240" s="44"/>
      <c r="OME240" s="44"/>
      <c r="OMF240" s="44"/>
      <c r="OMG240" s="44"/>
      <c r="OMH240" s="44"/>
      <c r="OMI240" s="44"/>
      <c r="OMJ240" s="44"/>
      <c r="OMK240" s="44"/>
      <c r="OML240" s="44"/>
      <c r="OMM240" s="44"/>
      <c r="OMN240" s="44"/>
      <c r="OMO240" s="44"/>
      <c r="OMP240" s="44"/>
      <c r="OMQ240" s="44"/>
      <c r="OMR240" s="44"/>
      <c r="OMS240" s="44"/>
      <c r="OMT240" s="44"/>
      <c r="OMU240" s="44"/>
      <c r="OMV240" s="44"/>
      <c r="OMW240" s="44"/>
      <c r="OMX240" s="44"/>
      <c r="OMY240" s="44"/>
      <c r="OMZ240" s="44"/>
      <c r="ONA240" s="44"/>
      <c r="ONB240" s="44"/>
      <c r="ONC240" s="44"/>
      <c r="OND240" s="44"/>
      <c r="ONE240" s="44"/>
      <c r="ONF240" s="44"/>
      <c r="ONG240" s="44"/>
      <c r="ONH240" s="44"/>
      <c r="ONI240" s="44"/>
      <c r="ONJ240" s="44"/>
      <c r="ONK240" s="44"/>
      <c r="ONL240" s="44"/>
      <c r="ONM240" s="44"/>
      <c r="ONN240" s="44"/>
      <c r="ONO240" s="44"/>
      <c r="ONP240" s="44"/>
      <c r="ONQ240" s="44"/>
      <c r="ONR240" s="44"/>
      <c r="ONS240" s="44"/>
      <c r="ONT240" s="44"/>
      <c r="ONU240" s="44"/>
      <c r="ONV240" s="44"/>
      <c r="ONW240" s="44"/>
      <c r="ONX240" s="44"/>
      <c r="ONY240" s="44"/>
      <c r="ONZ240" s="44"/>
      <c r="OOA240" s="44"/>
      <c r="OOB240" s="44"/>
      <c r="OOC240" s="44"/>
      <c r="OOD240" s="44"/>
      <c r="OOE240" s="44"/>
      <c r="OOF240" s="44"/>
      <c r="OOG240" s="44"/>
      <c r="OOH240" s="44"/>
      <c r="OOI240" s="44"/>
      <c r="OOJ240" s="44"/>
      <c r="OOK240" s="44"/>
      <c r="OOL240" s="44"/>
      <c r="OOM240" s="44"/>
      <c r="OON240" s="44"/>
      <c r="OOO240" s="44"/>
      <c r="OOP240" s="44"/>
      <c r="OOQ240" s="44"/>
      <c r="OOR240" s="44"/>
      <c r="OOS240" s="44"/>
      <c r="OOT240" s="44"/>
      <c r="OOU240" s="44"/>
      <c r="OOV240" s="44"/>
      <c r="OOW240" s="44"/>
      <c r="OOX240" s="44"/>
      <c r="OOY240" s="44"/>
      <c r="OOZ240" s="44"/>
      <c r="OPA240" s="44"/>
      <c r="OPB240" s="44"/>
      <c r="OPC240" s="44"/>
      <c r="OPD240" s="44"/>
      <c r="OPE240" s="44"/>
      <c r="OPF240" s="44"/>
      <c r="OPG240" s="44"/>
      <c r="OPH240" s="44"/>
      <c r="OPI240" s="44"/>
      <c r="OPJ240" s="44"/>
      <c r="OPK240" s="44"/>
      <c r="OPL240" s="44"/>
      <c r="OPM240" s="44"/>
      <c r="OPN240" s="44"/>
      <c r="OPO240" s="44"/>
      <c r="OPP240" s="44"/>
      <c r="OPQ240" s="44"/>
      <c r="OPR240" s="44"/>
      <c r="OPS240" s="44"/>
      <c r="OPT240" s="44"/>
      <c r="OPU240" s="44"/>
      <c r="OPV240" s="44"/>
      <c r="OPW240" s="44"/>
      <c r="OPX240" s="44"/>
      <c r="OPY240" s="44"/>
      <c r="OPZ240" s="44"/>
      <c r="OQA240" s="44"/>
      <c r="OQB240" s="44"/>
      <c r="OQC240" s="44"/>
      <c r="OQD240" s="44"/>
      <c r="OQE240" s="44"/>
      <c r="OQF240" s="44"/>
      <c r="OQG240" s="44"/>
      <c r="OQH240" s="44"/>
      <c r="OQI240" s="44"/>
      <c r="OQJ240" s="44"/>
      <c r="OQK240" s="44"/>
      <c r="OQL240" s="44"/>
      <c r="OQM240" s="44"/>
      <c r="OQN240" s="44"/>
      <c r="OQO240" s="44"/>
      <c r="OQP240" s="44"/>
      <c r="OQQ240" s="44"/>
      <c r="OQR240" s="44"/>
      <c r="OQS240" s="44"/>
      <c r="OQT240" s="44"/>
      <c r="OQU240" s="44"/>
      <c r="OQV240" s="44"/>
      <c r="OQW240" s="44"/>
      <c r="OQX240" s="44"/>
      <c r="OQY240" s="44"/>
      <c r="OQZ240" s="44"/>
      <c r="ORA240" s="44"/>
      <c r="ORB240" s="44"/>
      <c r="ORC240" s="44"/>
      <c r="ORD240" s="44"/>
      <c r="ORE240" s="44"/>
      <c r="ORF240" s="44"/>
      <c r="ORG240" s="44"/>
      <c r="ORH240" s="44"/>
      <c r="ORI240" s="44"/>
      <c r="ORJ240" s="44"/>
      <c r="ORK240" s="44"/>
      <c r="ORL240" s="44"/>
      <c r="ORM240" s="44"/>
      <c r="ORN240" s="44"/>
      <c r="ORO240" s="44"/>
      <c r="ORP240" s="44"/>
      <c r="ORQ240" s="44"/>
      <c r="ORR240" s="44"/>
      <c r="ORS240" s="44"/>
      <c r="ORT240" s="44"/>
      <c r="ORU240" s="44"/>
      <c r="ORV240" s="44"/>
      <c r="ORW240" s="44"/>
      <c r="ORX240" s="44"/>
      <c r="ORY240" s="44"/>
      <c r="ORZ240" s="44"/>
      <c r="OSA240" s="44"/>
      <c r="OSB240" s="44"/>
      <c r="OSC240" s="44"/>
      <c r="OSD240" s="44"/>
      <c r="OSE240" s="44"/>
      <c r="OSF240" s="44"/>
      <c r="OSG240" s="44"/>
      <c r="OSH240" s="44"/>
      <c r="OSI240" s="44"/>
      <c r="OSJ240" s="44"/>
      <c r="OSK240" s="44"/>
      <c r="OSL240" s="44"/>
      <c r="OSM240" s="44"/>
      <c r="OSN240" s="44"/>
      <c r="OSO240" s="44"/>
      <c r="OSP240" s="44"/>
      <c r="OSQ240" s="44"/>
      <c r="OSR240" s="44"/>
      <c r="OSS240" s="44"/>
      <c r="OST240" s="44"/>
      <c r="OSU240" s="44"/>
      <c r="OSV240" s="44"/>
      <c r="OSW240" s="44"/>
      <c r="OSX240" s="44"/>
      <c r="OSY240" s="44"/>
      <c r="OSZ240" s="44"/>
      <c r="OTA240" s="44"/>
      <c r="OTB240" s="44"/>
      <c r="OTC240" s="44"/>
      <c r="OTD240" s="44"/>
      <c r="OTE240" s="44"/>
      <c r="OTF240" s="44"/>
      <c r="OTG240" s="44"/>
      <c r="OTH240" s="44"/>
      <c r="OTI240" s="44"/>
      <c r="OTJ240" s="44"/>
      <c r="OTK240" s="44"/>
      <c r="OTL240" s="44"/>
      <c r="OTM240" s="44"/>
      <c r="OTN240" s="44"/>
      <c r="OTO240" s="44"/>
      <c r="OTP240" s="44"/>
      <c r="OTQ240" s="44"/>
      <c r="OTR240" s="44"/>
      <c r="OTS240" s="44"/>
      <c r="OTT240" s="44"/>
      <c r="OTU240" s="44"/>
      <c r="OTV240" s="44"/>
      <c r="OTW240" s="44"/>
      <c r="OTX240" s="44"/>
      <c r="OTY240" s="44"/>
      <c r="OTZ240" s="44"/>
      <c r="OUA240" s="44"/>
      <c r="OUB240" s="44"/>
      <c r="OUC240" s="44"/>
      <c r="OUD240" s="44"/>
      <c r="OUE240" s="44"/>
      <c r="OUF240" s="44"/>
      <c r="OUG240" s="44"/>
      <c r="OUH240" s="44"/>
      <c r="OUI240" s="44"/>
      <c r="OUJ240" s="44"/>
      <c r="OUK240" s="44"/>
      <c r="OUL240" s="44"/>
      <c r="OUM240" s="44"/>
      <c r="OUN240" s="44"/>
      <c r="OUO240" s="44"/>
      <c r="OUP240" s="44"/>
      <c r="OUQ240" s="44"/>
      <c r="OUR240" s="44"/>
      <c r="OUS240" s="44"/>
      <c r="OUT240" s="44"/>
      <c r="OUU240" s="44"/>
      <c r="OUV240" s="44"/>
      <c r="OUW240" s="44"/>
      <c r="OUX240" s="44"/>
      <c r="OUY240" s="44"/>
      <c r="OUZ240" s="44"/>
      <c r="OVA240" s="44"/>
      <c r="OVB240" s="44"/>
      <c r="OVC240" s="44"/>
      <c r="OVD240" s="44"/>
      <c r="OVE240" s="44"/>
      <c r="OVF240" s="44"/>
      <c r="OVG240" s="44"/>
      <c r="OVH240" s="44"/>
      <c r="OVI240" s="44"/>
      <c r="OVJ240" s="44"/>
      <c r="OVK240" s="44"/>
      <c r="OVL240" s="44"/>
      <c r="OVM240" s="44"/>
      <c r="OVN240" s="44"/>
      <c r="OVO240" s="44"/>
      <c r="OVP240" s="44"/>
      <c r="OVQ240" s="44"/>
      <c r="OVR240" s="44"/>
      <c r="OVS240" s="44"/>
      <c r="OVT240" s="44"/>
      <c r="OVU240" s="44"/>
      <c r="OVV240" s="44"/>
      <c r="OVW240" s="44"/>
      <c r="OVX240" s="44"/>
      <c r="OVY240" s="44"/>
      <c r="OVZ240" s="44"/>
      <c r="OWA240" s="44"/>
      <c r="OWB240" s="44"/>
      <c r="OWC240" s="44"/>
      <c r="OWD240" s="44"/>
      <c r="OWE240" s="44"/>
      <c r="OWF240" s="44"/>
      <c r="OWG240" s="44"/>
      <c r="OWH240" s="44"/>
      <c r="OWI240" s="44"/>
      <c r="OWJ240" s="44"/>
      <c r="OWK240" s="44"/>
      <c r="OWL240" s="44"/>
      <c r="OWM240" s="44"/>
      <c r="OWN240" s="44"/>
      <c r="OWO240" s="44"/>
      <c r="OWP240" s="44"/>
      <c r="OWQ240" s="44"/>
      <c r="OWR240" s="44"/>
      <c r="OWS240" s="44"/>
      <c r="OWT240" s="44"/>
      <c r="OWU240" s="44"/>
      <c r="OWV240" s="44"/>
      <c r="OWW240" s="44"/>
      <c r="OWX240" s="44"/>
      <c r="OWY240" s="44"/>
      <c r="OWZ240" s="44"/>
      <c r="OXA240" s="44"/>
      <c r="OXB240" s="44"/>
      <c r="OXC240" s="44"/>
      <c r="OXD240" s="44"/>
      <c r="OXE240" s="44"/>
      <c r="OXF240" s="44"/>
      <c r="OXG240" s="44"/>
      <c r="OXH240" s="44"/>
      <c r="OXI240" s="44"/>
      <c r="OXJ240" s="44"/>
      <c r="OXK240" s="44"/>
      <c r="OXL240" s="44"/>
      <c r="OXM240" s="44"/>
      <c r="OXN240" s="44"/>
      <c r="OXO240" s="44"/>
      <c r="OXP240" s="44"/>
      <c r="OXQ240" s="44"/>
      <c r="OXR240" s="44"/>
      <c r="OXS240" s="44"/>
      <c r="OXT240" s="44"/>
      <c r="OXU240" s="44"/>
      <c r="OXV240" s="44"/>
      <c r="OXW240" s="44"/>
      <c r="OXX240" s="44"/>
      <c r="OXY240" s="44"/>
      <c r="OXZ240" s="44"/>
      <c r="OYA240" s="44"/>
      <c r="OYB240" s="44"/>
      <c r="OYC240" s="44"/>
      <c r="OYD240" s="44"/>
      <c r="OYE240" s="44"/>
      <c r="OYF240" s="44"/>
      <c r="OYG240" s="44"/>
      <c r="OYH240" s="44"/>
      <c r="OYI240" s="44"/>
      <c r="OYJ240" s="44"/>
      <c r="OYK240" s="44"/>
      <c r="OYL240" s="44"/>
      <c r="OYM240" s="44"/>
      <c r="OYN240" s="44"/>
      <c r="OYO240" s="44"/>
      <c r="OYP240" s="44"/>
      <c r="OYQ240" s="44"/>
      <c r="OYR240" s="44"/>
      <c r="OYS240" s="44"/>
      <c r="OYT240" s="44"/>
      <c r="OYU240" s="44"/>
      <c r="OYV240" s="44"/>
      <c r="OYW240" s="44"/>
      <c r="OYX240" s="44"/>
      <c r="OYY240" s="44"/>
      <c r="OYZ240" s="44"/>
      <c r="OZA240" s="44"/>
      <c r="OZB240" s="44"/>
      <c r="OZC240" s="44"/>
      <c r="OZD240" s="44"/>
      <c r="OZE240" s="44"/>
      <c r="OZF240" s="44"/>
      <c r="OZG240" s="44"/>
      <c r="OZH240" s="44"/>
      <c r="OZI240" s="44"/>
      <c r="OZJ240" s="44"/>
      <c r="OZK240" s="44"/>
      <c r="OZL240" s="44"/>
      <c r="OZM240" s="44"/>
      <c r="OZN240" s="44"/>
      <c r="OZO240" s="44"/>
      <c r="OZP240" s="44"/>
      <c r="OZQ240" s="44"/>
      <c r="OZR240" s="44"/>
      <c r="OZS240" s="44"/>
      <c r="OZT240" s="44"/>
      <c r="OZU240" s="44"/>
      <c r="OZV240" s="44"/>
      <c r="OZW240" s="44"/>
      <c r="OZX240" s="44"/>
      <c r="OZY240" s="44"/>
      <c r="OZZ240" s="44"/>
      <c r="PAA240" s="44"/>
      <c r="PAB240" s="44"/>
      <c r="PAC240" s="44"/>
      <c r="PAD240" s="44"/>
      <c r="PAE240" s="44"/>
      <c r="PAF240" s="44"/>
      <c r="PAG240" s="44"/>
      <c r="PAH240" s="44"/>
      <c r="PAI240" s="44"/>
      <c r="PAJ240" s="44"/>
      <c r="PAK240" s="44"/>
      <c r="PAL240" s="44"/>
      <c r="PAM240" s="44"/>
      <c r="PAN240" s="44"/>
      <c r="PAO240" s="44"/>
      <c r="PAP240" s="44"/>
      <c r="PAQ240" s="44"/>
      <c r="PAR240" s="44"/>
      <c r="PAS240" s="44"/>
      <c r="PAT240" s="44"/>
      <c r="PAU240" s="44"/>
      <c r="PAV240" s="44"/>
      <c r="PAW240" s="44"/>
      <c r="PAX240" s="44"/>
      <c r="PAY240" s="44"/>
      <c r="PAZ240" s="44"/>
      <c r="PBA240" s="44"/>
      <c r="PBB240" s="44"/>
      <c r="PBC240" s="44"/>
      <c r="PBD240" s="44"/>
      <c r="PBE240" s="44"/>
      <c r="PBF240" s="44"/>
      <c r="PBG240" s="44"/>
      <c r="PBH240" s="44"/>
      <c r="PBI240" s="44"/>
      <c r="PBJ240" s="44"/>
      <c r="PBK240" s="44"/>
      <c r="PBL240" s="44"/>
      <c r="PBM240" s="44"/>
      <c r="PBN240" s="44"/>
      <c r="PBO240" s="44"/>
      <c r="PBP240" s="44"/>
      <c r="PBQ240" s="44"/>
      <c r="PBR240" s="44"/>
      <c r="PBS240" s="44"/>
      <c r="PBT240" s="44"/>
      <c r="PBU240" s="44"/>
      <c r="PBV240" s="44"/>
      <c r="PBW240" s="44"/>
      <c r="PBX240" s="44"/>
      <c r="PBY240" s="44"/>
      <c r="PBZ240" s="44"/>
      <c r="PCA240" s="44"/>
      <c r="PCB240" s="44"/>
      <c r="PCC240" s="44"/>
      <c r="PCD240" s="44"/>
      <c r="PCE240" s="44"/>
      <c r="PCF240" s="44"/>
      <c r="PCG240" s="44"/>
      <c r="PCH240" s="44"/>
      <c r="PCI240" s="44"/>
      <c r="PCJ240" s="44"/>
      <c r="PCK240" s="44"/>
      <c r="PCL240" s="44"/>
      <c r="PCM240" s="44"/>
      <c r="PCN240" s="44"/>
      <c r="PCO240" s="44"/>
      <c r="PCP240" s="44"/>
      <c r="PCQ240" s="44"/>
      <c r="PCR240" s="44"/>
      <c r="PCS240" s="44"/>
      <c r="PCT240" s="44"/>
      <c r="PCU240" s="44"/>
      <c r="PCV240" s="44"/>
      <c r="PCW240" s="44"/>
      <c r="PCX240" s="44"/>
      <c r="PCY240" s="44"/>
      <c r="PCZ240" s="44"/>
      <c r="PDA240" s="44"/>
      <c r="PDB240" s="44"/>
      <c r="PDC240" s="44"/>
      <c r="PDD240" s="44"/>
      <c r="PDE240" s="44"/>
      <c r="PDF240" s="44"/>
      <c r="PDG240" s="44"/>
      <c r="PDH240" s="44"/>
      <c r="PDI240" s="44"/>
      <c r="PDJ240" s="44"/>
      <c r="PDK240" s="44"/>
      <c r="PDL240" s="44"/>
      <c r="PDM240" s="44"/>
      <c r="PDN240" s="44"/>
      <c r="PDO240" s="44"/>
      <c r="PDP240" s="44"/>
      <c r="PDQ240" s="44"/>
      <c r="PDR240" s="44"/>
      <c r="PDS240" s="44"/>
      <c r="PDT240" s="44"/>
      <c r="PDU240" s="44"/>
      <c r="PDV240" s="44"/>
      <c r="PDW240" s="44"/>
      <c r="PDX240" s="44"/>
      <c r="PDY240" s="44"/>
      <c r="PDZ240" s="44"/>
      <c r="PEA240" s="44"/>
      <c r="PEB240" s="44"/>
      <c r="PEC240" s="44"/>
      <c r="PED240" s="44"/>
      <c r="PEE240" s="44"/>
      <c r="PEF240" s="44"/>
      <c r="PEG240" s="44"/>
      <c r="PEH240" s="44"/>
      <c r="PEI240" s="44"/>
      <c r="PEJ240" s="44"/>
      <c r="PEK240" s="44"/>
      <c r="PEL240" s="44"/>
      <c r="PEM240" s="44"/>
      <c r="PEN240" s="44"/>
      <c r="PEO240" s="44"/>
      <c r="PEP240" s="44"/>
      <c r="PEQ240" s="44"/>
      <c r="PER240" s="44"/>
      <c r="PES240" s="44"/>
      <c r="PET240" s="44"/>
      <c r="PEU240" s="44"/>
      <c r="PEV240" s="44"/>
      <c r="PEW240" s="44"/>
      <c r="PEX240" s="44"/>
      <c r="PEY240" s="44"/>
      <c r="PEZ240" s="44"/>
      <c r="PFA240" s="44"/>
      <c r="PFB240" s="44"/>
      <c r="PFC240" s="44"/>
      <c r="PFD240" s="44"/>
      <c r="PFE240" s="44"/>
      <c r="PFF240" s="44"/>
      <c r="PFG240" s="44"/>
      <c r="PFH240" s="44"/>
      <c r="PFI240" s="44"/>
      <c r="PFJ240" s="44"/>
      <c r="PFK240" s="44"/>
      <c r="PFL240" s="44"/>
      <c r="PFM240" s="44"/>
      <c r="PFN240" s="44"/>
      <c r="PFO240" s="44"/>
      <c r="PFP240" s="44"/>
      <c r="PFQ240" s="44"/>
      <c r="PFR240" s="44"/>
      <c r="PFS240" s="44"/>
      <c r="PFT240" s="44"/>
      <c r="PFU240" s="44"/>
      <c r="PFV240" s="44"/>
      <c r="PFW240" s="44"/>
      <c r="PFX240" s="44"/>
      <c r="PFY240" s="44"/>
      <c r="PFZ240" s="44"/>
      <c r="PGA240" s="44"/>
      <c r="PGB240" s="44"/>
      <c r="PGC240" s="44"/>
      <c r="PGD240" s="44"/>
      <c r="PGE240" s="44"/>
      <c r="PGF240" s="44"/>
      <c r="PGG240" s="44"/>
      <c r="PGH240" s="44"/>
      <c r="PGI240" s="44"/>
      <c r="PGJ240" s="44"/>
      <c r="PGK240" s="44"/>
      <c r="PGL240" s="44"/>
      <c r="PGM240" s="44"/>
      <c r="PGN240" s="44"/>
      <c r="PGO240" s="44"/>
      <c r="PGP240" s="44"/>
      <c r="PGQ240" s="44"/>
      <c r="PGR240" s="44"/>
      <c r="PGS240" s="44"/>
      <c r="PGT240" s="44"/>
      <c r="PGU240" s="44"/>
      <c r="PGV240" s="44"/>
      <c r="PGW240" s="44"/>
      <c r="PGX240" s="44"/>
      <c r="PGY240" s="44"/>
      <c r="PGZ240" s="44"/>
      <c r="PHA240" s="44"/>
      <c r="PHB240" s="44"/>
      <c r="PHC240" s="44"/>
      <c r="PHD240" s="44"/>
      <c r="PHE240" s="44"/>
      <c r="PHF240" s="44"/>
      <c r="PHG240" s="44"/>
      <c r="PHH240" s="44"/>
      <c r="PHI240" s="44"/>
      <c r="PHJ240" s="44"/>
      <c r="PHK240" s="44"/>
      <c r="PHL240" s="44"/>
      <c r="PHM240" s="44"/>
      <c r="PHN240" s="44"/>
      <c r="PHO240" s="44"/>
      <c r="PHP240" s="44"/>
      <c r="PHQ240" s="44"/>
      <c r="PHR240" s="44"/>
      <c r="PHS240" s="44"/>
      <c r="PHT240" s="44"/>
      <c r="PHU240" s="44"/>
      <c r="PHV240" s="44"/>
      <c r="PHW240" s="44"/>
      <c r="PHX240" s="44"/>
      <c r="PHY240" s="44"/>
      <c r="PHZ240" s="44"/>
      <c r="PIA240" s="44"/>
      <c r="PIB240" s="44"/>
      <c r="PIC240" s="44"/>
      <c r="PID240" s="44"/>
      <c r="PIE240" s="44"/>
      <c r="PIF240" s="44"/>
      <c r="PIG240" s="44"/>
      <c r="PIH240" s="44"/>
      <c r="PII240" s="44"/>
      <c r="PIJ240" s="44"/>
      <c r="PIK240" s="44"/>
      <c r="PIL240" s="44"/>
      <c r="PIM240" s="44"/>
      <c r="PIN240" s="44"/>
      <c r="PIO240" s="44"/>
      <c r="PIP240" s="44"/>
      <c r="PIQ240" s="44"/>
      <c r="PIR240" s="44"/>
      <c r="PIS240" s="44"/>
      <c r="PIT240" s="44"/>
      <c r="PIU240" s="44"/>
      <c r="PIV240" s="44"/>
      <c r="PIW240" s="44"/>
      <c r="PIX240" s="44"/>
      <c r="PIY240" s="44"/>
      <c r="PIZ240" s="44"/>
      <c r="PJA240" s="44"/>
      <c r="PJB240" s="44"/>
      <c r="PJC240" s="44"/>
      <c r="PJD240" s="44"/>
      <c r="PJE240" s="44"/>
      <c r="PJF240" s="44"/>
      <c r="PJG240" s="44"/>
      <c r="PJH240" s="44"/>
      <c r="PJI240" s="44"/>
      <c r="PJJ240" s="44"/>
      <c r="PJK240" s="44"/>
      <c r="PJL240" s="44"/>
      <c r="PJM240" s="44"/>
      <c r="PJN240" s="44"/>
      <c r="PJO240" s="44"/>
      <c r="PJP240" s="44"/>
      <c r="PJQ240" s="44"/>
      <c r="PJR240" s="44"/>
      <c r="PJS240" s="44"/>
      <c r="PJT240" s="44"/>
      <c r="PJU240" s="44"/>
      <c r="PJV240" s="44"/>
      <c r="PJW240" s="44"/>
      <c r="PJX240" s="44"/>
      <c r="PJY240" s="44"/>
      <c r="PJZ240" s="44"/>
      <c r="PKA240" s="44"/>
      <c r="PKB240" s="44"/>
      <c r="PKC240" s="44"/>
      <c r="PKD240" s="44"/>
      <c r="PKE240" s="44"/>
      <c r="PKF240" s="44"/>
      <c r="PKG240" s="44"/>
      <c r="PKH240" s="44"/>
      <c r="PKI240" s="44"/>
      <c r="PKJ240" s="44"/>
      <c r="PKK240" s="44"/>
      <c r="PKL240" s="44"/>
      <c r="PKM240" s="44"/>
      <c r="PKN240" s="44"/>
      <c r="PKO240" s="44"/>
      <c r="PKP240" s="44"/>
      <c r="PKQ240" s="44"/>
      <c r="PKR240" s="44"/>
      <c r="PKS240" s="44"/>
      <c r="PKT240" s="44"/>
      <c r="PKU240" s="44"/>
      <c r="PKV240" s="44"/>
      <c r="PKW240" s="44"/>
      <c r="PKX240" s="44"/>
      <c r="PKY240" s="44"/>
      <c r="PKZ240" s="44"/>
      <c r="PLA240" s="44"/>
      <c r="PLB240" s="44"/>
      <c r="PLC240" s="44"/>
      <c r="PLD240" s="44"/>
      <c r="PLE240" s="44"/>
      <c r="PLF240" s="44"/>
      <c r="PLG240" s="44"/>
      <c r="PLH240" s="44"/>
      <c r="PLI240" s="44"/>
      <c r="PLJ240" s="44"/>
      <c r="PLK240" s="44"/>
      <c r="PLL240" s="44"/>
      <c r="PLM240" s="44"/>
      <c r="PLN240" s="44"/>
      <c r="PLO240" s="44"/>
      <c r="PLP240" s="44"/>
      <c r="PLQ240" s="44"/>
      <c r="PLR240" s="44"/>
      <c r="PLS240" s="44"/>
      <c r="PLT240" s="44"/>
      <c r="PLU240" s="44"/>
      <c r="PLV240" s="44"/>
      <c r="PLW240" s="44"/>
      <c r="PLX240" s="44"/>
      <c r="PLY240" s="44"/>
      <c r="PLZ240" s="44"/>
      <c r="PMA240" s="44"/>
      <c r="PMB240" s="44"/>
      <c r="PMC240" s="44"/>
      <c r="PMD240" s="44"/>
      <c r="PME240" s="44"/>
      <c r="PMF240" s="44"/>
      <c r="PMG240" s="44"/>
      <c r="PMH240" s="44"/>
      <c r="PMI240" s="44"/>
      <c r="PMJ240" s="44"/>
      <c r="PMK240" s="44"/>
      <c r="PML240" s="44"/>
      <c r="PMM240" s="44"/>
      <c r="PMN240" s="44"/>
      <c r="PMO240" s="44"/>
      <c r="PMP240" s="44"/>
      <c r="PMQ240" s="44"/>
      <c r="PMR240" s="44"/>
      <c r="PMS240" s="44"/>
      <c r="PMT240" s="44"/>
      <c r="PMU240" s="44"/>
      <c r="PMV240" s="44"/>
      <c r="PMW240" s="44"/>
      <c r="PMX240" s="44"/>
      <c r="PMY240" s="44"/>
      <c r="PMZ240" s="44"/>
      <c r="PNA240" s="44"/>
      <c r="PNB240" s="44"/>
      <c r="PNC240" s="44"/>
      <c r="PND240" s="44"/>
      <c r="PNE240" s="44"/>
      <c r="PNF240" s="44"/>
      <c r="PNG240" s="44"/>
      <c r="PNH240" s="44"/>
      <c r="PNI240" s="44"/>
      <c r="PNJ240" s="44"/>
      <c r="PNK240" s="44"/>
      <c r="PNL240" s="44"/>
      <c r="PNM240" s="44"/>
      <c r="PNN240" s="44"/>
      <c r="PNO240" s="44"/>
      <c r="PNP240" s="44"/>
      <c r="PNQ240" s="44"/>
      <c r="PNR240" s="44"/>
      <c r="PNS240" s="44"/>
      <c r="PNT240" s="44"/>
      <c r="PNU240" s="44"/>
      <c r="PNV240" s="44"/>
      <c r="PNW240" s="44"/>
      <c r="PNX240" s="44"/>
      <c r="PNY240" s="44"/>
      <c r="PNZ240" s="44"/>
      <c r="POA240" s="44"/>
      <c r="POB240" s="44"/>
      <c r="POC240" s="44"/>
      <c r="POD240" s="44"/>
      <c r="POE240" s="44"/>
      <c r="POF240" s="44"/>
      <c r="POG240" s="44"/>
      <c r="POH240" s="44"/>
      <c r="POI240" s="44"/>
      <c r="POJ240" s="44"/>
      <c r="POK240" s="44"/>
      <c r="POL240" s="44"/>
      <c r="POM240" s="44"/>
      <c r="PON240" s="44"/>
      <c r="POO240" s="44"/>
      <c r="POP240" s="44"/>
      <c r="POQ240" s="44"/>
      <c r="POR240" s="44"/>
      <c r="POS240" s="44"/>
      <c r="POT240" s="44"/>
      <c r="POU240" s="44"/>
      <c r="POV240" s="44"/>
      <c r="POW240" s="44"/>
      <c r="POX240" s="44"/>
      <c r="POY240" s="44"/>
      <c r="POZ240" s="44"/>
      <c r="PPA240" s="44"/>
      <c r="PPB240" s="44"/>
      <c r="PPC240" s="44"/>
      <c r="PPD240" s="44"/>
      <c r="PPE240" s="44"/>
      <c r="PPF240" s="44"/>
      <c r="PPG240" s="44"/>
      <c r="PPH240" s="44"/>
      <c r="PPI240" s="44"/>
      <c r="PPJ240" s="44"/>
      <c r="PPK240" s="44"/>
      <c r="PPL240" s="44"/>
      <c r="PPM240" s="44"/>
      <c r="PPN240" s="44"/>
      <c r="PPO240" s="44"/>
      <c r="PPP240" s="44"/>
      <c r="PPQ240" s="44"/>
      <c r="PPR240" s="44"/>
      <c r="PPS240" s="44"/>
      <c r="PPT240" s="44"/>
      <c r="PPU240" s="44"/>
      <c r="PPV240" s="44"/>
      <c r="PPW240" s="44"/>
      <c r="PPX240" s="44"/>
      <c r="PPY240" s="44"/>
      <c r="PPZ240" s="44"/>
      <c r="PQA240" s="44"/>
      <c r="PQB240" s="44"/>
      <c r="PQC240" s="44"/>
      <c r="PQD240" s="44"/>
      <c r="PQE240" s="44"/>
      <c r="PQF240" s="44"/>
      <c r="PQG240" s="44"/>
      <c r="PQH240" s="44"/>
      <c r="PQI240" s="44"/>
      <c r="PQJ240" s="44"/>
      <c r="PQK240" s="44"/>
      <c r="PQL240" s="44"/>
      <c r="PQM240" s="44"/>
      <c r="PQN240" s="44"/>
      <c r="PQO240" s="44"/>
      <c r="PQP240" s="44"/>
      <c r="PQQ240" s="44"/>
      <c r="PQR240" s="44"/>
      <c r="PQS240" s="44"/>
      <c r="PQT240" s="44"/>
      <c r="PQU240" s="44"/>
      <c r="PQV240" s="44"/>
      <c r="PQW240" s="44"/>
      <c r="PQX240" s="44"/>
      <c r="PQY240" s="44"/>
      <c r="PQZ240" s="44"/>
      <c r="PRA240" s="44"/>
      <c r="PRB240" s="44"/>
      <c r="PRC240" s="44"/>
      <c r="PRD240" s="44"/>
      <c r="PRE240" s="44"/>
      <c r="PRF240" s="44"/>
      <c r="PRG240" s="44"/>
      <c r="PRH240" s="44"/>
      <c r="PRI240" s="44"/>
      <c r="PRJ240" s="44"/>
      <c r="PRK240" s="44"/>
      <c r="PRL240" s="44"/>
      <c r="PRM240" s="44"/>
      <c r="PRN240" s="44"/>
      <c r="PRO240" s="44"/>
      <c r="PRP240" s="44"/>
      <c r="PRQ240" s="44"/>
      <c r="PRR240" s="44"/>
      <c r="PRS240" s="44"/>
      <c r="PRT240" s="44"/>
      <c r="PRU240" s="44"/>
      <c r="PRV240" s="44"/>
      <c r="PRW240" s="44"/>
      <c r="PRX240" s="44"/>
      <c r="PRY240" s="44"/>
      <c r="PRZ240" s="44"/>
      <c r="PSA240" s="44"/>
      <c r="PSB240" s="44"/>
      <c r="PSC240" s="44"/>
      <c r="PSD240" s="44"/>
      <c r="PSE240" s="44"/>
      <c r="PSF240" s="44"/>
      <c r="PSG240" s="44"/>
      <c r="PSH240" s="44"/>
      <c r="PSI240" s="44"/>
      <c r="PSJ240" s="44"/>
      <c r="PSK240" s="44"/>
      <c r="PSL240" s="44"/>
      <c r="PSM240" s="44"/>
      <c r="PSN240" s="44"/>
      <c r="PSO240" s="44"/>
      <c r="PSP240" s="44"/>
      <c r="PSQ240" s="44"/>
      <c r="PSR240" s="44"/>
      <c r="PSS240" s="44"/>
      <c r="PST240" s="44"/>
      <c r="PSU240" s="44"/>
      <c r="PSV240" s="44"/>
      <c r="PSW240" s="44"/>
      <c r="PSX240" s="44"/>
      <c r="PSY240" s="44"/>
      <c r="PSZ240" s="44"/>
      <c r="PTA240" s="44"/>
      <c r="PTB240" s="44"/>
      <c r="PTC240" s="44"/>
      <c r="PTD240" s="44"/>
      <c r="PTE240" s="44"/>
      <c r="PTF240" s="44"/>
      <c r="PTG240" s="44"/>
      <c r="PTH240" s="44"/>
      <c r="PTI240" s="44"/>
      <c r="PTJ240" s="44"/>
      <c r="PTK240" s="44"/>
      <c r="PTL240" s="44"/>
      <c r="PTM240" s="44"/>
      <c r="PTN240" s="44"/>
      <c r="PTO240" s="44"/>
      <c r="PTP240" s="44"/>
      <c r="PTQ240" s="44"/>
      <c r="PTR240" s="44"/>
      <c r="PTS240" s="44"/>
      <c r="PTT240" s="44"/>
      <c r="PTU240" s="44"/>
      <c r="PTV240" s="44"/>
      <c r="PTW240" s="44"/>
      <c r="PTX240" s="44"/>
      <c r="PTY240" s="44"/>
      <c r="PTZ240" s="44"/>
      <c r="PUA240" s="44"/>
      <c r="PUB240" s="44"/>
      <c r="PUC240" s="44"/>
      <c r="PUD240" s="44"/>
      <c r="PUE240" s="44"/>
      <c r="PUF240" s="44"/>
      <c r="PUG240" s="44"/>
      <c r="PUH240" s="44"/>
      <c r="PUI240" s="44"/>
      <c r="PUJ240" s="44"/>
      <c r="PUK240" s="44"/>
      <c r="PUL240" s="44"/>
      <c r="PUM240" s="44"/>
      <c r="PUN240" s="44"/>
      <c r="PUO240" s="44"/>
      <c r="PUP240" s="44"/>
      <c r="PUQ240" s="44"/>
      <c r="PUR240" s="44"/>
      <c r="PUS240" s="44"/>
      <c r="PUT240" s="44"/>
      <c r="PUU240" s="44"/>
      <c r="PUV240" s="44"/>
      <c r="PUW240" s="44"/>
      <c r="PUX240" s="44"/>
      <c r="PUY240" s="44"/>
      <c r="PUZ240" s="44"/>
      <c r="PVA240" s="44"/>
      <c r="PVB240" s="44"/>
      <c r="PVC240" s="44"/>
      <c r="PVD240" s="44"/>
      <c r="PVE240" s="44"/>
      <c r="PVF240" s="44"/>
      <c r="PVG240" s="44"/>
      <c r="PVH240" s="44"/>
      <c r="PVI240" s="44"/>
      <c r="PVJ240" s="44"/>
      <c r="PVK240" s="44"/>
      <c r="PVL240" s="44"/>
      <c r="PVM240" s="44"/>
      <c r="PVN240" s="44"/>
      <c r="PVO240" s="44"/>
      <c r="PVP240" s="44"/>
      <c r="PVQ240" s="44"/>
      <c r="PVR240" s="44"/>
      <c r="PVS240" s="44"/>
      <c r="PVT240" s="44"/>
      <c r="PVU240" s="44"/>
      <c r="PVV240" s="44"/>
      <c r="PVW240" s="44"/>
      <c r="PVX240" s="44"/>
      <c r="PVY240" s="44"/>
      <c r="PVZ240" s="44"/>
      <c r="PWA240" s="44"/>
      <c r="PWB240" s="44"/>
      <c r="PWC240" s="44"/>
      <c r="PWD240" s="44"/>
      <c r="PWE240" s="44"/>
      <c r="PWF240" s="44"/>
      <c r="PWG240" s="44"/>
      <c r="PWH240" s="44"/>
      <c r="PWI240" s="44"/>
      <c r="PWJ240" s="44"/>
      <c r="PWK240" s="44"/>
      <c r="PWL240" s="44"/>
      <c r="PWM240" s="44"/>
      <c r="PWN240" s="44"/>
      <c r="PWO240" s="44"/>
      <c r="PWP240" s="44"/>
      <c r="PWQ240" s="44"/>
      <c r="PWR240" s="44"/>
      <c r="PWS240" s="44"/>
      <c r="PWT240" s="44"/>
      <c r="PWU240" s="44"/>
      <c r="PWV240" s="44"/>
      <c r="PWW240" s="44"/>
      <c r="PWX240" s="44"/>
      <c r="PWY240" s="44"/>
      <c r="PWZ240" s="44"/>
      <c r="PXA240" s="44"/>
      <c r="PXB240" s="44"/>
      <c r="PXC240" s="44"/>
      <c r="PXD240" s="44"/>
      <c r="PXE240" s="44"/>
      <c r="PXF240" s="44"/>
      <c r="PXG240" s="44"/>
      <c r="PXH240" s="44"/>
      <c r="PXI240" s="44"/>
      <c r="PXJ240" s="44"/>
      <c r="PXK240" s="44"/>
      <c r="PXL240" s="44"/>
      <c r="PXM240" s="44"/>
      <c r="PXN240" s="44"/>
      <c r="PXO240" s="44"/>
      <c r="PXP240" s="44"/>
      <c r="PXQ240" s="44"/>
      <c r="PXR240" s="44"/>
      <c r="PXS240" s="44"/>
      <c r="PXT240" s="44"/>
      <c r="PXU240" s="44"/>
      <c r="PXV240" s="44"/>
      <c r="PXW240" s="44"/>
      <c r="PXX240" s="44"/>
      <c r="PXY240" s="44"/>
      <c r="PXZ240" s="44"/>
      <c r="PYA240" s="44"/>
      <c r="PYB240" s="44"/>
      <c r="PYC240" s="44"/>
      <c r="PYD240" s="44"/>
      <c r="PYE240" s="44"/>
      <c r="PYF240" s="44"/>
      <c r="PYG240" s="44"/>
      <c r="PYH240" s="44"/>
      <c r="PYI240" s="44"/>
      <c r="PYJ240" s="44"/>
      <c r="PYK240" s="44"/>
      <c r="PYL240" s="44"/>
      <c r="PYM240" s="44"/>
      <c r="PYN240" s="44"/>
      <c r="PYO240" s="44"/>
      <c r="PYP240" s="44"/>
      <c r="PYQ240" s="44"/>
      <c r="PYR240" s="44"/>
      <c r="PYS240" s="44"/>
      <c r="PYT240" s="44"/>
      <c r="PYU240" s="44"/>
      <c r="PYV240" s="44"/>
      <c r="PYW240" s="44"/>
      <c r="PYX240" s="44"/>
      <c r="PYY240" s="44"/>
      <c r="PYZ240" s="44"/>
      <c r="PZA240" s="44"/>
      <c r="PZB240" s="44"/>
      <c r="PZC240" s="44"/>
      <c r="PZD240" s="44"/>
      <c r="PZE240" s="44"/>
      <c r="PZF240" s="44"/>
      <c r="PZG240" s="44"/>
      <c r="PZH240" s="44"/>
      <c r="PZI240" s="44"/>
      <c r="PZJ240" s="44"/>
      <c r="PZK240" s="44"/>
      <c r="PZL240" s="44"/>
      <c r="PZM240" s="44"/>
      <c r="PZN240" s="44"/>
      <c r="PZO240" s="44"/>
      <c r="PZP240" s="44"/>
      <c r="PZQ240" s="44"/>
      <c r="PZR240" s="44"/>
      <c r="PZS240" s="44"/>
      <c r="PZT240" s="44"/>
      <c r="PZU240" s="44"/>
      <c r="PZV240" s="44"/>
      <c r="PZW240" s="44"/>
      <c r="PZX240" s="44"/>
      <c r="PZY240" s="44"/>
      <c r="PZZ240" s="44"/>
      <c r="QAA240" s="44"/>
      <c r="QAB240" s="44"/>
      <c r="QAC240" s="44"/>
      <c r="QAD240" s="44"/>
      <c r="QAE240" s="44"/>
      <c r="QAF240" s="44"/>
      <c r="QAG240" s="44"/>
      <c r="QAH240" s="44"/>
      <c r="QAI240" s="44"/>
      <c r="QAJ240" s="44"/>
      <c r="QAK240" s="44"/>
      <c r="QAL240" s="44"/>
      <c r="QAM240" s="44"/>
      <c r="QAN240" s="44"/>
      <c r="QAO240" s="44"/>
      <c r="QAP240" s="44"/>
      <c r="QAQ240" s="44"/>
      <c r="QAR240" s="44"/>
      <c r="QAS240" s="44"/>
      <c r="QAT240" s="44"/>
      <c r="QAU240" s="44"/>
      <c r="QAV240" s="44"/>
      <c r="QAW240" s="44"/>
      <c r="QAX240" s="44"/>
      <c r="QAY240" s="44"/>
      <c r="QAZ240" s="44"/>
      <c r="QBA240" s="44"/>
      <c r="QBB240" s="44"/>
      <c r="QBC240" s="44"/>
      <c r="QBD240" s="44"/>
      <c r="QBE240" s="44"/>
      <c r="QBF240" s="44"/>
      <c r="QBG240" s="44"/>
      <c r="QBH240" s="44"/>
      <c r="QBI240" s="44"/>
      <c r="QBJ240" s="44"/>
      <c r="QBK240" s="44"/>
      <c r="QBL240" s="44"/>
      <c r="QBM240" s="44"/>
      <c r="QBN240" s="44"/>
      <c r="QBO240" s="44"/>
      <c r="QBP240" s="44"/>
      <c r="QBQ240" s="44"/>
      <c r="QBR240" s="44"/>
      <c r="QBS240" s="44"/>
      <c r="QBT240" s="44"/>
      <c r="QBU240" s="44"/>
      <c r="QBV240" s="44"/>
      <c r="QBW240" s="44"/>
      <c r="QBX240" s="44"/>
      <c r="QBY240" s="44"/>
      <c r="QBZ240" s="44"/>
      <c r="QCA240" s="44"/>
      <c r="QCB240" s="44"/>
      <c r="QCC240" s="44"/>
      <c r="QCD240" s="44"/>
      <c r="QCE240" s="44"/>
      <c r="QCF240" s="44"/>
      <c r="QCG240" s="44"/>
      <c r="QCH240" s="44"/>
      <c r="QCI240" s="44"/>
      <c r="QCJ240" s="44"/>
      <c r="QCK240" s="44"/>
      <c r="QCL240" s="44"/>
      <c r="QCM240" s="44"/>
      <c r="QCN240" s="44"/>
      <c r="QCO240" s="44"/>
      <c r="QCP240" s="44"/>
      <c r="QCQ240" s="44"/>
      <c r="QCR240" s="44"/>
      <c r="QCS240" s="44"/>
      <c r="QCT240" s="44"/>
      <c r="QCU240" s="44"/>
      <c r="QCV240" s="44"/>
      <c r="QCW240" s="44"/>
      <c r="QCX240" s="44"/>
      <c r="QCY240" s="44"/>
      <c r="QCZ240" s="44"/>
      <c r="QDA240" s="44"/>
      <c r="QDB240" s="44"/>
      <c r="QDC240" s="44"/>
      <c r="QDD240" s="44"/>
      <c r="QDE240" s="44"/>
      <c r="QDF240" s="44"/>
      <c r="QDG240" s="44"/>
      <c r="QDH240" s="44"/>
      <c r="QDI240" s="44"/>
      <c r="QDJ240" s="44"/>
      <c r="QDK240" s="44"/>
      <c r="QDL240" s="44"/>
      <c r="QDM240" s="44"/>
      <c r="QDN240" s="44"/>
      <c r="QDO240" s="44"/>
      <c r="QDP240" s="44"/>
      <c r="QDQ240" s="44"/>
      <c r="QDR240" s="44"/>
      <c r="QDS240" s="44"/>
      <c r="QDT240" s="44"/>
      <c r="QDU240" s="44"/>
      <c r="QDV240" s="44"/>
      <c r="QDW240" s="44"/>
      <c r="QDX240" s="44"/>
      <c r="QDY240" s="44"/>
      <c r="QDZ240" s="44"/>
      <c r="QEA240" s="44"/>
      <c r="QEB240" s="44"/>
      <c r="QEC240" s="44"/>
      <c r="QED240" s="44"/>
      <c r="QEE240" s="44"/>
      <c r="QEF240" s="44"/>
      <c r="QEG240" s="44"/>
      <c r="QEH240" s="44"/>
      <c r="QEI240" s="44"/>
      <c r="QEJ240" s="44"/>
      <c r="QEK240" s="44"/>
      <c r="QEL240" s="44"/>
      <c r="QEM240" s="44"/>
      <c r="QEN240" s="44"/>
      <c r="QEO240" s="44"/>
      <c r="QEP240" s="44"/>
      <c r="QEQ240" s="44"/>
      <c r="QER240" s="44"/>
      <c r="QES240" s="44"/>
      <c r="QET240" s="44"/>
      <c r="QEU240" s="44"/>
      <c r="QEV240" s="44"/>
      <c r="QEW240" s="44"/>
      <c r="QEX240" s="44"/>
      <c r="QEY240" s="44"/>
      <c r="QEZ240" s="44"/>
      <c r="QFA240" s="44"/>
      <c r="QFB240" s="44"/>
      <c r="QFC240" s="44"/>
      <c r="QFD240" s="44"/>
      <c r="QFE240" s="44"/>
      <c r="QFF240" s="44"/>
      <c r="QFG240" s="44"/>
      <c r="QFH240" s="44"/>
      <c r="QFI240" s="44"/>
      <c r="QFJ240" s="44"/>
      <c r="QFK240" s="44"/>
      <c r="QFL240" s="44"/>
      <c r="QFM240" s="44"/>
      <c r="QFN240" s="44"/>
      <c r="QFO240" s="44"/>
      <c r="QFP240" s="44"/>
      <c r="QFQ240" s="44"/>
      <c r="QFR240" s="44"/>
      <c r="QFS240" s="44"/>
      <c r="QFT240" s="44"/>
      <c r="QFU240" s="44"/>
      <c r="QFV240" s="44"/>
      <c r="QFW240" s="44"/>
      <c r="QFX240" s="44"/>
      <c r="QFY240" s="44"/>
      <c r="QFZ240" s="44"/>
      <c r="QGA240" s="44"/>
      <c r="QGB240" s="44"/>
      <c r="QGC240" s="44"/>
      <c r="QGD240" s="44"/>
      <c r="QGE240" s="44"/>
      <c r="QGF240" s="44"/>
      <c r="QGG240" s="44"/>
      <c r="QGH240" s="44"/>
      <c r="QGI240" s="44"/>
      <c r="QGJ240" s="44"/>
      <c r="QGK240" s="44"/>
      <c r="QGL240" s="44"/>
      <c r="QGM240" s="44"/>
      <c r="QGN240" s="44"/>
      <c r="QGO240" s="44"/>
      <c r="QGP240" s="44"/>
      <c r="QGQ240" s="44"/>
      <c r="QGR240" s="44"/>
      <c r="QGS240" s="44"/>
      <c r="QGT240" s="44"/>
      <c r="QGU240" s="44"/>
      <c r="QGV240" s="44"/>
      <c r="QGW240" s="44"/>
      <c r="QGX240" s="44"/>
      <c r="QGY240" s="44"/>
      <c r="QGZ240" s="44"/>
      <c r="QHA240" s="44"/>
      <c r="QHB240" s="44"/>
      <c r="QHC240" s="44"/>
      <c r="QHD240" s="44"/>
      <c r="QHE240" s="44"/>
      <c r="QHF240" s="44"/>
      <c r="QHG240" s="44"/>
      <c r="QHH240" s="44"/>
      <c r="QHI240" s="44"/>
      <c r="QHJ240" s="44"/>
      <c r="QHK240" s="44"/>
      <c r="QHL240" s="44"/>
      <c r="QHM240" s="44"/>
      <c r="QHN240" s="44"/>
      <c r="QHO240" s="44"/>
      <c r="QHP240" s="44"/>
      <c r="QHQ240" s="44"/>
      <c r="QHR240" s="44"/>
      <c r="QHS240" s="44"/>
      <c r="QHT240" s="44"/>
      <c r="QHU240" s="44"/>
      <c r="QHV240" s="44"/>
      <c r="QHW240" s="44"/>
      <c r="QHX240" s="44"/>
      <c r="QHY240" s="44"/>
      <c r="QHZ240" s="44"/>
      <c r="QIA240" s="44"/>
      <c r="QIB240" s="44"/>
      <c r="QIC240" s="44"/>
      <c r="QID240" s="44"/>
      <c r="QIE240" s="44"/>
      <c r="QIF240" s="44"/>
      <c r="QIG240" s="44"/>
      <c r="QIH240" s="44"/>
      <c r="QII240" s="44"/>
      <c r="QIJ240" s="44"/>
      <c r="QIK240" s="44"/>
      <c r="QIL240" s="44"/>
      <c r="QIM240" s="44"/>
      <c r="QIN240" s="44"/>
      <c r="QIO240" s="44"/>
      <c r="QIP240" s="44"/>
      <c r="QIQ240" s="44"/>
      <c r="QIR240" s="44"/>
      <c r="QIS240" s="44"/>
      <c r="QIT240" s="44"/>
      <c r="QIU240" s="44"/>
      <c r="QIV240" s="44"/>
      <c r="QIW240" s="44"/>
      <c r="QIX240" s="44"/>
      <c r="QIY240" s="44"/>
      <c r="QIZ240" s="44"/>
      <c r="QJA240" s="44"/>
      <c r="QJB240" s="44"/>
      <c r="QJC240" s="44"/>
      <c r="QJD240" s="44"/>
      <c r="QJE240" s="44"/>
      <c r="QJF240" s="44"/>
      <c r="QJG240" s="44"/>
      <c r="QJH240" s="44"/>
      <c r="QJI240" s="44"/>
      <c r="QJJ240" s="44"/>
      <c r="QJK240" s="44"/>
      <c r="QJL240" s="44"/>
      <c r="QJM240" s="44"/>
      <c r="QJN240" s="44"/>
      <c r="QJO240" s="44"/>
      <c r="QJP240" s="44"/>
      <c r="QJQ240" s="44"/>
      <c r="QJR240" s="44"/>
      <c r="QJS240" s="44"/>
      <c r="QJT240" s="44"/>
      <c r="QJU240" s="44"/>
      <c r="QJV240" s="44"/>
      <c r="QJW240" s="44"/>
      <c r="QJX240" s="44"/>
      <c r="QJY240" s="44"/>
      <c r="QJZ240" s="44"/>
      <c r="QKA240" s="44"/>
      <c r="QKB240" s="44"/>
      <c r="QKC240" s="44"/>
      <c r="QKD240" s="44"/>
      <c r="QKE240" s="44"/>
      <c r="QKF240" s="44"/>
      <c r="QKG240" s="44"/>
      <c r="QKH240" s="44"/>
      <c r="QKI240" s="44"/>
      <c r="QKJ240" s="44"/>
      <c r="QKK240" s="44"/>
      <c r="QKL240" s="44"/>
      <c r="QKM240" s="44"/>
      <c r="QKN240" s="44"/>
      <c r="QKO240" s="44"/>
      <c r="QKP240" s="44"/>
      <c r="QKQ240" s="44"/>
      <c r="QKR240" s="44"/>
      <c r="QKS240" s="44"/>
      <c r="QKT240" s="44"/>
      <c r="QKU240" s="44"/>
      <c r="QKV240" s="44"/>
      <c r="QKW240" s="44"/>
      <c r="QKX240" s="44"/>
      <c r="QKY240" s="44"/>
      <c r="QKZ240" s="44"/>
      <c r="QLA240" s="44"/>
      <c r="QLB240" s="44"/>
      <c r="QLC240" s="44"/>
      <c r="QLD240" s="44"/>
      <c r="QLE240" s="44"/>
      <c r="QLF240" s="44"/>
      <c r="QLG240" s="44"/>
      <c r="QLH240" s="44"/>
      <c r="QLI240" s="44"/>
      <c r="QLJ240" s="44"/>
      <c r="QLK240" s="44"/>
      <c r="QLL240" s="44"/>
      <c r="QLM240" s="44"/>
      <c r="QLN240" s="44"/>
      <c r="QLO240" s="44"/>
      <c r="QLP240" s="44"/>
      <c r="QLQ240" s="44"/>
      <c r="QLR240" s="44"/>
      <c r="QLS240" s="44"/>
      <c r="QLT240" s="44"/>
      <c r="QLU240" s="44"/>
      <c r="QLV240" s="44"/>
      <c r="QLW240" s="44"/>
      <c r="QLX240" s="44"/>
      <c r="QLY240" s="44"/>
      <c r="QLZ240" s="44"/>
      <c r="QMA240" s="44"/>
      <c r="QMB240" s="44"/>
      <c r="QMC240" s="44"/>
      <c r="QMD240" s="44"/>
      <c r="QME240" s="44"/>
      <c r="QMF240" s="44"/>
      <c r="QMG240" s="44"/>
      <c r="QMH240" s="44"/>
      <c r="QMI240" s="44"/>
      <c r="QMJ240" s="44"/>
      <c r="QMK240" s="44"/>
      <c r="QML240" s="44"/>
      <c r="QMM240" s="44"/>
      <c r="QMN240" s="44"/>
      <c r="QMO240" s="44"/>
      <c r="QMP240" s="44"/>
      <c r="QMQ240" s="44"/>
      <c r="QMR240" s="44"/>
      <c r="QMS240" s="44"/>
      <c r="QMT240" s="44"/>
      <c r="QMU240" s="44"/>
      <c r="QMV240" s="44"/>
      <c r="QMW240" s="44"/>
      <c r="QMX240" s="44"/>
      <c r="QMY240" s="44"/>
      <c r="QMZ240" s="44"/>
      <c r="QNA240" s="44"/>
      <c r="QNB240" s="44"/>
      <c r="QNC240" s="44"/>
      <c r="QND240" s="44"/>
      <c r="QNE240" s="44"/>
      <c r="QNF240" s="44"/>
      <c r="QNG240" s="44"/>
      <c r="QNH240" s="44"/>
      <c r="QNI240" s="44"/>
      <c r="QNJ240" s="44"/>
      <c r="QNK240" s="44"/>
      <c r="QNL240" s="44"/>
      <c r="QNM240" s="44"/>
      <c r="QNN240" s="44"/>
      <c r="QNO240" s="44"/>
      <c r="QNP240" s="44"/>
      <c r="QNQ240" s="44"/>
      <c r="QNR240" s="44"/>
      <c r="QNS240" s="44"/>
      <c r="QNT240" s="44"/>
      <c r="QNU240" s="44"/>
      <c r="QNV240" s="44"/>
      <c r="QNW240" s="44"/>
      <c r="QNX240" s="44"/>
      <c r="QNY240" s="44"/>
      <c r="QNZ240" s="44"/>
      <c r="QOA240" s="44"/>
      <c r="QOB240" s="44"/>
      <c r="QOC240" s="44"/>
      <c r="QOD240" s="44"/>
      <c r="QOE240" s="44"/>
      <c r="QOF240" s="44"/>
      <c r="QOG240" s="44"/>
      <c r="QOH240" s="44"/>
      <c r="QOI240" s="44"/>
      <c r="QOJ240" s="44"/>
      <c r="QOK240" s="44"/>
      <c r="QOL240" s="44"/>
      <c r="QOM240" s="44"/>
      <c r="QON240" s="44"/>
      <c r="QOO240" s="44"/>
      <c r="QOP240" s="44"/>
      <c r="QOQ240" s="44"/>
      <c r="QOR240" s="44"/>
      <c r="QOS240" s="44"/>
      <c r="QOT240" s="44"/>
      <c r="QOU240" s="44"/>
      <c r="QOV240" s="44"/>
      <c r="QOW240" s="44"/>
      <c r="QOX240" s="44"/>
      <c r="QOY240" s="44"/>
      <c r="QOZ240" s="44"/>
      <c r="QPA240" s="44"/>
      <c r="QPB240" s="44"/>
      <c r="QPC240" s="44"/>
      <c r="QPD240" s="44"/>
      <c r="QPE240" s="44"/>
      <c r="QPF240" s="44"/>
      <c r="QPG240" s="44"/>
      <c r="QPH240" s="44"/>
      <c r="QPI240" s="44"/>
      <c r="QPJ240" s="44"/>
      <c r="QPK240" s="44"/>
      <c r="QPL240" s="44"/>
      <c r="QPM240" s="44"/>
      <c r="QPN240" s="44"/>
      <c r="QPO240" s="44"/>
      <c r="QPP240" s="44"/>
      <c r="QPQ240" s="44"/>
      <c r="QPR240" s="44"/>
      <c r="QPS240" s="44"/>
      <c r="QPT240" s="44"/>
      <c r="QPU240" s="44"/>
      <c r="QPV240" s="44"/>
      <c r="QPW240" s="44"/>
      <c r="QPX240" s="44"/>
      <c r="QPY240" s="44"/>
      <c r="QPZ240" s="44"/>
      <c r="QQA240" s="44"/>
      <c r="QQB240" s="44"/>
      <c r="QQC240" s="44"/>
      <c r="QQD240" s="44"/>
      <c r="QQE240" s="44"/>
      <c r="QQF240" s="44"/>
      <c r="QQG240" s="44"/>
      <c r="QQH240" s="44"/>
      <c r="QQI240" s="44"/>
      <c r="QQJ240" s="44"/>
      <c r="QQK240" s="44"/>
      <c r="QQL240" s="44"/>
      <c r="QQM240" s="44"/>
      <c r="QQN240" s="44"/>
      <c r="QQO240" s="44"/>
      <c r="QQP240" s="44"/>
      <c r="QQQ240" s="44"/>
      <c r="QQR240" s="44"/>
      <c r="QQS240" s="44"/>
      <c r="QQT240" s="44"/>
      <c r="QQU240" s="44"/>
      <c r="QQV240" s="44"/>
      <c r="QQW240" s="44"/>
      <c r="QQX240" s="44"/>
      <c r="QQY240" s="44"/>
      <c r="QQZ240" s="44"/>
      <c r="QRA240" s="44"/>
      <c r="QRB240" s="44"/>
      <c r="QRC240" s="44"/>
      <c r="QRD240" s="44"/>
      <c r="QRE240" s="44"/>
      <c r="QRF240" s="44"/>
      <c r="QRG240" s="44"/>
      <c r="QRH240" s="44"/>
      <c r="QRI240" s="44"/>
      <c r="QRJ240" s="44"/>
      <c r="QRK240" s="44"/>
      <c r="QRL240" s="44"/>
      <c r="QRM240" s="44"/>
      <c r="QRN240" s="44"/>
      <c r="QRO240" s="44"/>
      <c r="QRP240" s="44"/>
      <c r="QRQ240" s="44"/>
      <c r="QRR240" s="44"/>
      <c r="QRS240" s="44"/>
      <c r="QRT240" s="44"/>
      <c r="QRU240" s="44"/>
      <c r="QRV240" s="44"/>
      <c r="QRW240" s="44"/>
      <c r="QRX240" s="44"/>
      <c r="QRY240" s="44"/>
      <c r="QRZ240" s="44"/>
      <c r="QSA240" s="44"/>
      <c r="QSB240" s="44"/>
      <c r="QSC240" s="44"/>
      <c r="QSD240" s="44"/>
      <c r="QSE240" s="44"/>
      <c r="QSF240" s="44"/>
      <c r="QSG240" s="44"/>
      <c r="QSH240" s="44"/>
      <c r="QSI240" s="44"/>
      <c r="QSJ240" s="44"/>
      <c r="QSK240" s="44"/>
      <c r="QSL240" s="44"/>
      <c r="QSM240" s="44"/>
      <c r="QSN240" s="44"/>
      <c r="QSO240" s="44"/>
      <c r="QSP240" s="44"/>
      <c r="QSQ240" s="44"/>
      <c r="QSR240" s="44"/>
      <c r="QSS240" s="44"/>
      <c r="QST240" s="44"/>
      <c r="QSU240" s="44"/>
      <c r="QSV240" s="44"/>
      <c r="QSW240" s="44"/>
      <c r="QSX240" s="44"/>
      <c r="QSY240" s="44"/>
      <c r="QSZ240" s="44"/>
      <c r="QTA240" s="44"/>
      <c r="QTB240" s="44"/>
      <c r="QTC240" s="44"/>
      <c r="QTD240" s="44"/>
      <c r="QTE240" s="44"/>
      <c r="QTF240" s="44"/>
      <c r="QTG240" s="44"/>
      <c r="QTH240" s="44"/>
      <c r="QTI240" s="44"/>
      <c r="QTJ240" s="44"/>
      <c r="QTK240" s="44"/>
      <c r="QTL240" s="44"/>
      <c r="QTM240" s="44"/>
      <c r="QTN240" s="44"/>
      <c r="QTO240" s="44"/>
      <c r="QTP240" s="44"/>
      <c r="QTQ240" s="44"/>
      <c r="QTR240" s="44"/>
      <c r="QTS240" s="44"/>
      <c r="QTT240" s="44"/>
      <c r="QTU240" s="44"/>
      <c r="QTV240" s="44"/>
      <c r="QTW240" s="44"/>
      <c r="QTX240" s="44"/>
      <c r="QTY240" s="44"/>
      <c r="QTZ240" s="44"/>
      <c r="QUA240" s="44"/>
      <c r="QUB240" s="44"/>
      <c r="QUC240" s="44"/>
      <c r="QUD240" s="44"/>
      <c r="QUE240" s="44"/>
      <c r="QUF240" s="44"/>
      <c r="QUG240" s="44"/>
      <c r="QUH240" s="44"/>
      <c r="QUI240" s="44"/>
      <c r="QUJ240" s="44"/>
      <c r="QUK240" s="44"/>
      <c r="QUL240" s="44"/>
      <c r="QUM240" s="44"/>
      <c r="QUN240" s="44"/>
      <c r="QUO240" s="44"/>
      <c r="QUP240" s="44"/>
      <c r="QUQ240" s="44"/>
      <c r="QUR240" s="44"/>
      <c r="QUS240" s="44"/>
      <c r="QUT240" s="44"/>
      <c r="QUU240" s="44"/>
      <c r="QUV240" s="44"/>
      <c r="QUW240" s="44"/>
      <c r="QUX240" s="44"/>
      <c r="QUY240" s="44"/>
      <c r="QUZ240" s="44"/>
      <c r="QVA240" s="44"/>
      <c r="QVB240" s="44"/>
      <c r="QVC240" s="44"/>
      <c r="QVD240" s="44"/>
      <c r="QVE240" s="44"/>
      <c r="QVF240" s="44"/>
      <c r="QVG240" s="44"/>
      <c r="QVH240" s="44"/>
      <c r="QVI240" s="44"/>
      <c r="QVJ240" s="44"/>
      <c r="QVK240" s="44"/>
      <c r="QVL240" s="44"/>
      <c r="QVM240" s="44"/>
      <c r="QVN240" s="44"/>
      <c r="QVO240" s="44"/>
      <c r="QVP240" s="44"/>
      <c r="QVQ240" s="44"/>
      <c r="QVR240" s="44"/>
      <c r="QVS240" s="44"/>
      <c r="QVT240" s="44"/>
      <c r="QVU240" s="44"/>
      <c r="QVV240" s="44"/>
      <c r="QVW240" s="44"/>
      <c r="QVX240" s="44"/>
      <c r="QVY240" s="44"/>
      <c r="QVZ240" s="44"/>
      <c r="QWA240" s="44"/>
      <c r="QWB240" s="44"/>
      <c r="QWC240" s="44"/>
      <c r="QWD240" s="44"/>
      <c r="QWE240" s="44"/>
      <c r="QWF240" s="44"/>
      <c r="QWG240" s="44"/>
      <c r="QWH240" s="44"/>
      <c r="QWI240" s="44"/>
      <c r="QWJ240" s="44"/>
      <c r="QWK240" s="44"/>
      <c r="QWL240" s="44"/>
      <c r="QWM240" s="44"/>
      <c r="QWN240" s="44"/>
      <c r="QWO240" s="44"/>
      <c r="QWP240" s="44"/>
      <c r="QWQ240" s="44"/>
      <c r="QWR240" s="44"/>
      <c r="QWS240" s="44"/>
      <c r="QWT240" s="44"/>
      <c r="QWU240" s="44"/>
      <c r="QWV240" s="44"/>
      <c r="QWW240" s="44"/>
      <c r="QWX240" s="44"/>
      <c r="QWY240" s="44"/>
      <c r="QWZ240" s="44"/>
      <c r="QXA240" s="44"/>
      <c r="QXB240" s="44"/>
      <c r="QXC240" s="44"/>
      <c r="QXD240" s="44"/>
      <c r="QXE240" s="44"/>
      <c r="QXF240" s="44"/>
      <c r="QXG240" s="44"/>
      <c r="QXH240" s="44"/>
      <c r="QXI240" s="44"/>
      <c r="QXJ240" s="44"/>
      <c r="QXK240" s="44"/>
      <c r="QXL240" s="44"/>
      <c r="QXM240" s="44"/>
      <c r="QXN240" s="44"/>
      <c r="QXO240" s="44"/>
      <c r="QXP240" s="44"/>
      <c r="QXQ240" s="44"/>
      <c r="QXR240" s="44"/>
      <c r="QXS240" s="44"/>
      <c r="QXT240" s="44"/>
      <c r="QXU240" s="44"/>
      <c r="QXV240" s="44"/>
      <c r="QXW240" s="44"/>
      <c r="QXX240" s="44"/>
      <c r="QXY240" s="44"/>
      <c r="QXZ240" s="44"/>
      <c r="QYA240" s="44"/>
      <c r="QYB240" s="44"/>
      <c r="QYC240" s="44"/>
      <c r="QYD240" s="44"/>
      <c r="QYE240" s="44"/>
      <c r="QYF240" s="44"/>
      <c r="QYG240" s="44"/>
      <c r="QYH240" s="44"/>
      <c r="QYI240" s="44"/>
      <c r="QYJ240" s="44"/>
      <c r="QYK240" s="44"/>
      <c r="QYL240" s="44"/>
      <c r="QYM240" s="44"/>
      <c r="QYN240" s="44"/>
      <c r="QYO240" s="44"/>
      <c r="QYP240" s="44"/>
      <c r="QYQ240" s="44"/>
      <c r="QYR240" s="44"/>
      <c r="QYS240" s="44"/>
      <c r="QYT240" s="44"/>
      <c r="QYU240" s="44"/>
      <c r="QYV240" s="44"/>
      <c r="QYW240" s="44"/>
      <c r="QYX240" s="44"/>
      <c r="QYY240" s="44"/>
      <c r="QYZ240" s="44"/>
      <c r="QZA240" s="44"/>
      <c r="QZB240" s="44"/>
      <c r="QZC240" s="44"/>
      <c r="QZD240" s="44"/>
      <c r="QZE240" s="44"/>
      <c r="QZF240" s="44"/>
      <c r="QZG240" s="44"/>
      <c r="QZH240" s="44"/>
      <c r="QZI240" s="44"/>
      <c r="QZJ240" s="44"/>
      <c r="QZK240" s="44"/>
      <c r="QZL240" s="44"/>
      <c r="QZM240" s="44"/>
      <c r="QZN240" s="44"/>
      <c r="QZO240" s="44"/>
      <c r="QZP240" s="44"/>
      <c r="QZQ240" s="44"/>
      <c r="QZR240" s="44"/>
      <c r="QZS240" s="44"/>
      <c r="QZT240" s="44"/>
      <c r="QZU240" s="44"/>
      <c r="QZV240" s="44"/>
      <c r="QZW240" s="44"/>
      <c r="QZX240" s="44"/>
      <c r="QZY240" s="44"/>
      <c r="QZZ240" s="44"/>
      <c r="RAA240" s="44"/>
      <c r="RAB240" s="44"/>
      <c r="RAC240" s="44"/>
      <c r="RAD240" s="44"/>
      <c r="RAE240" s="44"/>
      <c r="RAF240" s="44"/>
      <c r="RAG240" s="44"/>
      <c r="RAH240" s="44"/>
      <c r="RAI240" s="44"/>
      <c r="RAJ240" s="44"/>
      <c r="RAK240" s="44"/>
      <c r="RAL240" s="44"/>
      <c r="RAM240" s="44"/>
      <c r="RAN240" s="44"/>
      <c r="RAO240" s="44"/>
      <c r="RAP240" s="44"/>
      <c r="RAQ240" s="44"/>
      <c r="RAR240" s="44"/>
      <c r="RAS240" s="44"/>
      <c r="RAT240" s="44"/>
      <c r="RAU240" s="44"/>
      <c r="RAV240" s="44"/>
      <c r="RAW240" s="44"/>
      <c r="RAX240" s="44"/>
      <c r="RAY240" s="44"/>
      <c r="RAZ240" s="44"/>
      <c r="RBA240" s="44"/>
      <c r="RBB240" s="44"/>
      <c r="RBC240" s="44"/>
      <c r="RBD240" s="44"/>
      <c r="RBE240" s="44"/>
      <c r="RBF240" s="44"/>
      <c r="RBG240" s="44"/>
      <c r="RBH240" s="44"/>
      <c r="RBI240" s="44"/>
      <c r="RBJ240" s="44"/>
      <c r="RBK240" s="44"/>
      <c r="RBL240" s="44"/>
      <c r="RBM240" s="44"/>
      <c r="RBN240" s="44"/>
      <c r="RBO240" s="44"/>
      <c r="RBP240" s="44"/>
      <c r="RBQ240" s="44"/>
      <c r="RBR240" s="44"/>
      <c r="RBS240" s="44"/>
      <c r="RBT240" s="44"/>
      <c r="RBU240" s="44"/>
      <c r="RBV240" s="44"/>
      <c r="RBW240" s="44"/>
      <c r="RBX240" s="44"/>
      <c r="RBY240" s="44"/>
      <c r="RBZ240" s="44"/>
      <c r="RCA240" s="44"/>
      <c r="RCB240" s="44"/>
      <c r="RCC240" s="44"/>
      <c r="RCD240" s="44"/>
      <c r="RCE240" s="44"/>
      <c r="RCF240" s="44"/>
      <c r="RCG240" s="44"/>
      <c r="RCH240" s="44"/>
      <c r="RCI240" s="44"/>
      <c r="RCJ240" s="44"/>
      <c r="RCK240" s="44"/>
      <c r="RCL240" s="44"/>
      <c r="RCM240" s="44"/>
      <c r="RCN240" s="44"/>
      <c r="RCO240" s="44"/>
      <c r="RCP240" s="44"/>
      <c r="RCQ240" s="44"/>
      <c r="RCR240" s="44"/>
      <c r="RCS240" s="44"/>
      <c r="RCT240" s="44"/>
      <c r="RCU240" s="44"/>
      <c r="RCV240" s="44"/>
      <c r="RCW240" s="44"/>
      <c r="RCX240" s="44"/>
      <c r="RCY240" s="44"/>
      <c r="RCZ240" s="44"/>
      <c r="RDA240" s="44"/>
      <c r="RDB240" s="44"/>
      <c r="RDC240" s="44"/>
      <c r="RDD240" s="44"/>
      <c r="RDE240" s="44"/>
      <c r="RDF240" s="44"/>
      <c r="RDG240" s="44"/>
      <c r="RDH240" s="44"/>
      <c r="RDI240" s="44"/>
      <c r="RDJ240" s="44"/>
      <c r="RDK240" s="44"/>
      <c r="RDL240" s="44"/>
      <c r="RDM240" s="44"/>
      <c r="RDN240" s="44"/>
      <c r="RDO240" s="44"/>
      <c r="RDP240" s="44"/>
      <c r="RDQ240" s="44"/>
      <c r="RDR240" s="44"/>
      <c r="RDS240" s="44"/>
      <c r="RDT240" s="44"/>
      <c r="RDU240" s="44"/>
      <c r="RDV240" s="44"/>
      <c r="RDW240" s="44"/>
      <c r="RDX240" s="44"/>
      <c r="RDY240" s="44"/>
      <c r="RDZ240" s="44"/>
      <c r="REA240" s="44"/>
      <c r="REB240" s="44"/>
      <c r="REC240" s="44"/>
      <c r="RED240" s="44"/>
      <c r="REE240" s="44"/>
      <c r="REF240" s="44"/>
      <c r="REG240" s="44"/>
      <c r="REH240" s="44"/>
      <c r="REI240" s="44"/>
      <c r="REJ240" s="44"/>
      <c r="REK240" s="44"/>
      <c r="REL240" s="44"/>
      <c r="REM240" s="44"/>
      <c r="REN240" s="44"/>
      <c r="REO240" s="44"/>
      <c r="REP240" s="44"/>
      <c r="REQ240" s="44"/>
      <c r="RER240" s="44"/>
      <c r="RES240" s="44"/>
      <c r="RET240" s="44"/>
      <c r="REU240" s="44"/>
      <c r="REV240" s="44"/>
      <c r="REW240" s="44"/>
      <c r="REX240" s="44"/>
      <c r="REY240" s="44"/>
      <c r="REZ240" s="44"/>
      <c r="RFA240" s="44"/>
      <c r="RFB240" s="44"/>
      <c r="RFC240" s="44"/>
      <c r="RFD240" s="44"/>
      <c r="RFE240" s="44"/>
      <c r="RFF240" s="44"/>
      <c r="RFG240" s="44"/>
      <c r="RFH240" s="44"/>
      <c r="RFI240" s="44"/>
      <c r="RFJ240" s="44"/>
      <c r="RFK240" s="44"/>
      <c r="RFL240" s="44"/>
      <c r="RFM240" s="44"/>
      <c r="RFN240" s="44"/>
      <c r="RFO240" s="44"/>
      <c r="RFP240" s="44"/>
      <c r="RFQ240" s="44"/>
      <c r="RFR240" s="44"/>
      <c r="RFS240" s="44"/>
      <c r="RFT240" s="44"/>
      <c r="RFU240" s="44"/>
      <c r="RFV240" s="44"/>
      <c r="RFW240" s="44"/>
      <c r="RFX240" s="44"/>
      <c r="RFY240" s="44"/>
      <c r="RFZ240" s="44"/>
      <c r="RGA240" s="44"/>
      <c r="RGB240" s="44"/>
      <c r="RGC240" s="44"/>
      <c r="RGD240" s="44"/>
      <c r="RGE240" s="44"/>
      <c r="RGF240" s="44"/>
      <c r="RGG240" s="44"/>
      <c r="RGH240" s="44"/>
      <c r="RGI240" s="44"/>
      <c r="RGJ240" s="44"/>
      <c r="RGK240" s="44"/>
      <c r="RGL240" s="44"/>
      <c r="RGM240" s="44"/>
      <c r="RGN240" s="44"/>
      <c r="RGO240" s="44"/>
      <c r="RGP240" s="44"/>
      <c r="RGQ240" s="44"/>
      <c r="RGR240" s="44"/>
      <c r="RGS240" s="44"/>
      <c r="RGT240" s="44"/>
      <c r="RGU240" s="44"/>
      <c r="RGV240" s="44"/>
      <c r="RGW240" s="44"/>
      <c r="RGX240" s="44"/>
      <c r="RGY240" s="44"/>
      <c r="RGZ240" s="44"/>
      <c r="RHA240" s="44"/>
      <c r="RHB240" s="44"/>
      <c r="RHC240" s="44"/>
      <c r="RHD240" s="44"/>
      <c r="RHE240" s="44"/>
      <c r="RHF240" s="44"/>
      <c r="RHG240" s="44"/>
      <c r="RHH240" s="44"/>
      <c r="RHI240" s="44"/>
      <c r="RHJ240" s="44"/>
      <c r="RHK240" s="44"/>
      <c r="RHL240" s="44"/>
      <c r="RHM240" s="44"/>
      <c r="RHN240" s="44"/>
      <c r="RHO240" s="44"/>
      <c r="RHP240" s="44"/>
      <c r="RHQ240" s="44"/>
      <c r="RHR240" s="44"/>
      <c r="RHS240" s="44"/>
      <c r="RHT240" s="44"/>
      <c r="RHU240" s="44"/>
      <c r="RHV240" s="44"/>
      <c r="RHW240" s="44"/>
      <c r="RHX240" s="44"/>
      <c r="RHY240" s="44"/>
      <c r="RHZ240" s="44"/>
      <c r="RIA240" s="44"/>
      <c r="RIB240" s="44"/>
      <c r="RIC240" s="44"/>
      <c r="RID240" s="44"/>
      <c r="RIE240" s="44"/>
      <c r="RIF240" s="44"/>
      <c r="RIG240" s="44"/>
      <c r="RIH240" s="44"/>
      <c r="RII240" s="44"/>
      <c r="RIJ240" s="44"/>
      <c r="RIK240" s="44"/>
      <c r="RIL240" s="44"/>
      <c r="RIM240" s="44"/>
      <c r="RIN240" s="44"/>
      <c r="RIO240" s="44"/>
      <c r="RIP240" s="44"/>
      <c r="RIQ240" s="44"/>
      <c r="RIR240" s="44"/>
      <c r="RIS240" s="44"/>
      <c r="RIT240" s="44"/>
      <c r="RIU240" s="44"/>
      <c r="RIV240" s="44"/>
      <c r="RIW240" s="44"/>
      <c r="RIX240" s="44"/>
      <c r="RIY240" s="44"/>
      <c r="RIZ240" s="44"/>
      <c r="RJA240" s="44"/>
      <c r="RJB240" s="44"/>
      <c r="RJC240" s="44"/>
      <c r="RJD240" s="44"/>
      <c r="RJE240" s="44"/>
      <c r="RJF240" s="44"/>
      <c r="RJG240" s="44"/>
      <c r="RJH240" s="44"/>
      <c r="RJI240" s="44"/>
      <c r="RJJ240" s="44"/>
      <c r="RJK240" s="44"/>
      <c r="RJL240" s="44"/>
      <c r="RJM240" s="44"/>
      <c r="RJN240" s="44"/>
      <c r="RJO240" s="44"/>
      <c r="RJP240" s="44"/>
      <c r="RJQ240" s="44"/>
      <c r="RJR240" s="44"/>
      <c r="RJS240" s="44"/>
      <c r="RJT240" s="44"/>
      <c r="RJU240" s="44"/>
      <c r="RJV240" s="44"/>
      <c r="RJW240" s="44"/>
      <c r="RJX240" s="44"/>
      <c r="RJY240" s="44"/>
      <c r="RJZ240" s="44"/>
      <c r="RKA240" s="44"/>
      <c r="RKB240" s="44"/>
      <c r="RKC240" s="44"/>
      <c r="RKD240" s="44"/>
      <c r="RKE240" s="44"/>
      <c r="RKF240" s="44"/>
      <c r="RKG240" s="44"/>
      <c r="RKH240" s="44"/>
      <c r="RKI240" s="44"/>
      <c r="RKJ240" s="44"/>
      <c r="RKK240" s="44"/>
      <c r="RKL240" s="44"/>
      <c r="RKM240" s="44"/>
      <c r="RKN240" s="44"/>
      <c r="RKO240" s="44"/>
      <c r="RKP240" s="44"/>
      <c r="RKQ240" s="44"/>
      <c r="RKR240" s="44"/>
      <c r="RKS240" s="44"/>
      <c r="RKT240" s="44"/>
      <c r="RKU240" s="44"/>
      <c r="RKV240" s="44"/>
      <c r="RKW240" s="44"/>
      <c r="RKX240" s="44"/>
      <c r="RKY240" s="44"/>
      <c r="RKZ240" s="44"/>
      <c r="RLA240" s="44"/>
      <c r="RLB240" s="44"/>
      <c r="RLC240" s="44"/>
      <c r="RLD240" s="44"/>
      <c r="RLE240" s="44"/>
      <c r="RLF240" s="44"/>
      <c r="RLG240" s="44"/>
      <c r="RLH240" s="44"/>
      <c r="RLI240" s="44"/>
      <c r="RLJ240" s="44"/>
      <c r="RLK240" s="44"/>
      <c r="RLL240" s="44"/>
      <c r="RLM240" s="44"/>
      <c r="RLN240" s="44"/>
      <c r="RLO240" s="44"/>
      <c r="RLP240" s="44"/>
      <c r="RLQ240" s="44"/>
      <c r="RLR240" s="44"/>
      <c r="RLS240" s="44"/>
      <c r="RLT240" s="44"/>
      <c r="RLU240" s="44"/>
      <c r="RLV240" s="44"/>
      <c r="RLW240" s="44"/>
      <c r="RLX240" s="44"/>
      <c r="RLY240" s="44"/>
      <c r="RLZ240" s="44"/>
      <c r="RMA240" s="44"/>
      <c r="RMB240" s="44"/>
      <c r="RMC240" s="44"/>
      <c r="RMD240" s="44"/>
      <c r="RME240" s="44"/>
      <c r="RMF240" s="44"/>
      <c r="RMG240" s="44"/>
      <c r="RMH240" s="44"/>
      <c r="RMI240" s="44"/>
      <c r="RMJ240" s="44"/>
      <c r="RMK240" s="44"/>
      <c r="RML240" s="44"/>
      <c r="RMM240" s="44"/>
      <c r="RMN240" s="44"/>
      <c r="RMO240" s="44"/>
      <c r="RMP240" s="44"/>
      <c r="RMQ240" s="44"/>
      <c r="RMR240" s="44"/>
      <c r="RMS240" s="44"/>
      <c r="RMT240" s="44"/>
      <c r="RMU240" s="44"/>
      <c r="RMV240" s="44"/>
      <c r="RMW240" s="44"/>
      <c r="RMX240" s="44"/>
      <c r="RMY240" s="44"/>
      <c r="RMZ240" s="44"/>
      <c r="RNA240" s="44"/>
      <c r="RNB240" s="44"/>
      <c r="RNC240" s="44"/>
      <c r="RND240" s="44"/>
      <c r="RNE240" s="44"/>
      <c r="RNF240" s="44"/>
      <c r="RNG240" s="44"/>
      <c r="RNH240" s="44"/>
      <c r="RNI240" s="44"/>
      <c r="RNJ240" s="44"/>
      <c r="RNK240" s="44"/>
      <c r="RNL240" s="44"/>
      <c r="RNM240" s="44"/>
      <c r="RNN240" s="44"/>
      <c r="RNO240" s="44"/>
      <c r="RNP240" s="44"/>
      <c r="RNQ240" s="44"/>
      <c r="RNR240" s="44"/>
      <c r="RNS240" s="44"/>
      <c r="RNT240" s="44"/>
      <c r="RNU240" s="44"/>
      <c r="RNV240" s="44"/>
      <c r="RNW240" s="44"/>
      <c r="RNX240" s="44"/>
      <c r="RNY240" s="44"/>
      <c r="RNZ240" s="44"/>
      <c r="ROA240" s="44"/>
      <c r="ROB240" s="44"/>
      <c r="ROC240" s="44"/>
      <c r="ROD240" s="44"/>
      <c r="ROE240" s="44"/>
      <c r="ROF240" s="44"/>
      <c r="ROG240" s="44"/>
      <c r="ROH240" s="44"/>
      <c r="ROI240" s="44"/>
      <c r="ROJ240" s="44"/>
      <c r="ROK240" s="44"/>
      <c r="ROL240" s="44"/>
      <c r="ROM240" s="44"/>
      <c r="RON240" s="44"/>
      <c r="ROO240" s="44"/>
      <c r="ROP240" s="44"/>
      <c r="ROQ240" s="44"/>
      <c r="ROR240" s="44"/>
      <c r="ROS240" s="44"/>
      <c r="ROT240" s="44"/>
      <c r="ROU240" s="44"/>
      <c r="ROV240" s="44"/>
      <c r="ROW240" s="44"/>
      <c r="ROX240" s="44"/>
      <c r="ROY240" s="44"/>
      <c r="ROZ240" s="44"/>
      <c r="RPA240" s="44"/>
      <c r="RPB240" s="44"/>
      <c r="RPC240" s="44"/>
      <c r="RPD240" s="44"/>
      <c r="RPE240" s="44"/>
      <c r="RPF240" s="44"/>
      <c r="RPG240" s="44"/>
      <c r="RPH240" s="44"/>
      <c r="RPI240" s="44"/>
      <c r="RPJ240" s="44"/>
      <c r="RPK240" s="44"/>
      <c r="RPL240" s="44"/>
      <c r="RPM240" s="44"/>
      <c r="RPN240" s="44"/>
      <c r="RPO240" s="44"/>
      <c r="RPP240" s="44"/>
      <c r="RPQ240" s="44"/>
      <c r="RPR240" s="44"/>
      <c r="RPS240" s="44"/>
      <c r="RPT240" s="44"/>
      <c r="RPU240" s="44"/>
      <c r="RPV240" s="44"/>
      <c r="RPW240" s="44"/>
      <c r="RPX240" s="44"/>
      <c r="RPY240" s="44"/>
      <c r="RPZ240" s="44"/>
      <c r="RQA240" s="44"/>
      <c r="RQB240" s="44"/>
      <c r="RQC240" s="44"/>
      <c r="RQD240" s="44"/>
      <c r="RQE240" s="44"/>
      <c r="RQF240" s="44"/>
      <c r="RQG240" s="44"/>
      <c r="RQH240" s="44"/>
      <c r="RQI240" s="44"/>
      <c r="RQJ240" s="44"/>
      <c r="RQK240" s="44"/>
      <c r="RQL240" s="44"/>
      <c r="RQM240" s="44"/>
      <c r="RQN240" s="44"/>
      <c r="RQO240" s="44"/>
      <c r="RQP240" s="44"/>
      <c r="RQQ240" s="44"/>
      <c r="RQR240" s="44"/>
      <c r="RQS240" s="44"/>
      <c r="RQT240" s="44"/>
      <c r="RQU240" s="44"/>
      <c r="RQV240" s="44"/>
      <c r="RQW240" s="44"/>
      <c r="RQX240" s="44"/>
      <c r="RQY240" s="44"/>
      <c r="RQZ240" s="44"/>
      <c r="RRA240" s="44"/>
      <c r="RRB240" s="44"/>
      <c r="RRC240" s="44"/>
      <c r="RRD240" s="44"/>
      <c r="RRE240" s="44"/>
      <c r="RRF240" s="44"/>
      <c r="RRG240" s="44"/>
      <c r="RRH240" s="44"/>
      <c r="RRI240" s="44"/>
      <c r="RRJ240" s="44"/>
      <c r="RRK240" s="44"/>
      <c r="RRL240" s="44"/>
      <c r="RRM240" s="44"/>
      <c r="RRN240" s="44"/>
      <c r="RRO240" s="44"/>
      <c r="RRP240" s="44"/>
      <c r="RRQ240" s="44"/>
      <c r="RRR240" s="44"/>
      <c r="RRS240" s="44"/>
      <c r="RRT240" s="44"/>
      <c r="RRU240" s="44"/>
      <c r="RRV240" s="44"/>
      <c r="RRW240" s="44"/>
      <c r="RRX240" s="44"/>
      <c r="RRY240" s="44"/>
      <c r="RRZ240" s="44"/>
      <c r="RSA240" s="44"/>
      <c r="RSB240" s="44"/>
      <c r="RSC240" s="44"/>
      <c r="RSD240" s="44"/>
      <c r="RSE240" s="44"/>
      <c r="RSF240" s="44"/>
      <c r="RSG240" s="44"/>
      <c r="RSH240" s="44"/>
      <c r="RSI240" s="44"/>
      <c r="RSJ240" s="44"/>
      <c r="RSK240" s="44"/>
      <c r="RSL240" s="44"/>
      <c r="RSM240" s="44"/>
      <c r="RSN240" s="44"/>
      <c r="RSO240" s="44"/>
      <c r="RSP240" s="44"/>
      <c r="RSQ240" s="44"/>
      <c r="RSR240" s="44"/>
      <c r="RSS240" s="44"/>
      <c r="RST240" s="44"/>
      <c r="RSU240" s="44"/>
      <c r="RSV240" s="44"/>
      <c r="RSW240" s="44"/>
      <c r="RSX240" s="44"/>
      <c r="RSY240" s="44"/>
      <c r="RSZ240" s="44"/>
      <c r="RTA240" s="44"/>
      <c r="RTB240" s="44"/>
      <c r="RTC240" s="44"/>
      <c r="RTD240" s="44"/>
      <c r="RTE240" s="44"/>
      <c r="RTF240" s="44"/>
      <c r="RTG240" s="44"/>
      <c r="RTH240" s="44"/>
      <c r="RTI240" s="44"/>
      <c r="RTJ240" s="44"/>
      <c r="RTK240" s="44"/>
      <c r="RTL240" s="44"/>
      <c r="RTM240" s="44"/>
      <c r="RTN240" s="44"/>
      <c r="RTO240" s="44"/>
      <c r="RTP240" s="44"/>
      <c r="RTQ240" s="44"/>
      <c r="RTR240" s="44"/>
      <c r="RTS240" s="44"/>
      <c r="RTT240" s="44"/>
      <c r="RTU240" s="44"/>
      <c r="RTV240" s="44"/>
      <c r="RTW240" s="44"/>
      <c r="RTX240" s="44"/>
      <c r="RTY240" s="44"/>
      <c r="RTZ240" s="44"/>
      <c r="RUA240" s="44"/>
      <c r="RUB240" s="44"/>
      <c r="RUC240" s="44"/>
      <c r="RUD240" s="44"/>
      <c r="RUE240" s="44"/>
      <c r="RUF240" s="44"/>
      <c r="RUG240" s="44"/>
      <c r="RUH240" s="44"/>
      <c r="RUI240" s="44"/>
      <c r="RUJ240" s="44"/>
      <c r="RUK240" s="44"/>
      <c r="RUL240" s="44"/>
      <c r="RUM240" s="44"/>
      <c r="RUN240" s="44"/>
      <c r="RUO240" s="44"/>
      <c r="RUP240" s="44"/>
      <c r="RUQ240" s="44"/>
      <c r="RUR240" s="44"/>
      <c r="RUS240" s="44"/>
      <c r="RUT240" s="44"/>
      <c r="RUU240" s="44"/>
      <c r="RUV240" s="44"/>
      <c r="RUW240" s="44"/>
      <c r="RUX240" s="44"/>
      <c r="RUY240" s="44"/>
      <c r="RUZ240" s="44"/>
      <c r="RVA240" s="44"/>
      <c r="RVB240" s="44"/>
      <c r="RVC240" s="44"/>
      <c r="RVD240" s="44"/>
      <c r="RVE240" s="44"/>
      <c r="RVF240" s="44"/>
      <c r="RVG240" s="44"/>
      <c r="RVH240" s="44"/>
      <c r="RVI240" s="44"/>
      <c r="RVJ240" s="44"/>
      <c r="RVK240" s="44"/>
      <c r="RVL240" s="44"/>
      <c r="RVM240" s="44"/>
      <c r="RVN240" s="44"/>
      <c r="RVO240" s="44"/>
      <c r="RVP240" s="44"/>
      <c r="RVQ240" s="44"/>
      <c r="RVR240" s="44"/>
      <c r="RVS240" s="44"/>
      <c r="RVT240" s="44"/>
      <c r="RVU240" s="44"/>
      <c r="RVV240" s="44"/>
      <c r="RVW240" s="44"/>
      <c r="RVX240" s="44"/>
      <c r="RVY240" s="44"/>
      <c r="RVZ240" s="44"/>
      <c r="RWA240" s="44"/>
      <c r="RWB240" s="44"/>
      <c r="RWC240" s="44"/>
      <c r="RWD240" s="44"/>
      <c r="RWE240" s="44"/>
      <c r="RWF240" s="44"/>
      <c r="RWG240" s="44"/>
      <c r="RWH240" s="44"/>
      <c r="RWI240" s="44"/>
      <c r="RWJ240" s="44"/>
      <c r="RWK240" s="44"/>
      <c r="RWL240" s="44"/>
      <c r="RWM240" s="44"/>
      <c r="RWN240" s="44"/>
      <c r="RWO240" s="44"/>
      <c r="RWP240" s="44"/>
      <c r="RWQ240" s="44"/>
      <c r="RWR240" s="44"/>
      <c r="RWS240" s="44"/>
      <c r="RWT240" s="44"/>
      <c r="RWU240" s="44"/>
      <c r="RWV240" s="44"/>
      <c r="RWW240" s="44"/>
      <c r="RWX240" s="44"/>
      <c r="RWY240" s="44"/>
      <c r="RWZ240" s="44"/>
      <c r="RXA240" s="44"/>
      <c r="RXB240" s="44"/>
      <c r="RXC240" s="44"/>
      <c r="RXD240" s="44"/>
      <c r="RXE240" s="44"/>
      <c r="RXF240" s="44"/>
      <c r="RXG240" s="44"/>
      <c r="RXH240" s="44"/>
      <c r="RXI240" s="44"/>
      <c r="RXJ240" s="44"/>
      <c r="RXK240" s="44"/>
      <c r="RXL240" s="44"/>
      <c r="RXM240" s="44"/>
      <c r="RXN240" s="44"/>
      <c r="RXO240" s="44"/>
      <c r="RXP240" s="44"/>
      <c r="RXQ240" s="44"/>
      <c r="RXR240" s="44"/>
      <c r="RXS240" s="44"/>
      <c r="RXT240" s="44"/>
      <c r="RXU240" s="44"/>
      <c r="RXV240" s="44"/>
      <c r="RXW240" s="44"/>
      <c r="RXX240" s="44"/>
      <c r="RXY240" s="44"/>
      <c r="RXZ240" s="44"/>
      <c r="RYA240" s="44"/>
      <c r="RYB240" s="44"/>
      <c r="RYC240" s="44"/>
      <c r="RYD240" s="44"/>
      <c r="RYE240" s="44"/>
      <c r="RYF240" s="44"/>
      <c r="RYG240" s="44"/>
      <c r="RYH240" s="44"/>
      <c r="RYI240" s="44"/>
      <c r="RYJ240" s="44"/>
      <c r="RYK240" s="44"/>
      <c r="RYL240" s="44"/>
      <c r="RYM240" s="44"/>
      <c r="RYN240" s="44"/>
      <c r="RYO240" s="44"/>
      <c r="RYP240" s="44"/>
      <c r="RYQ240" s="44"/>
      <c r="RYR240" s="44"/>
      <c r="RYS240" s="44"/>
      <c r="RYT240" s="44"/>
      <c r="RYU240" s="44"/>
      <c r="RYV240" s="44"/>
      <c r="RYW240" s="44"/>
      <c r="RYX240" s="44"/>
      <c r="RYY240" s="44"/>
      <c r="RYZ240" s="44"/>
      <c r="RZA240" s="44"/>
      <c r="RZB240" s="44"/>
      <c r="RZC240" s="44"/>
      <c r="RZD240" s="44"/>
      <c r="RZE240" s="44"/>
      <c r="RZF240" s="44"/>
      <c r="RZG240" s="44"/>
      <c r="RZH240" s="44"/>
      <c r="RZI240" s="44"/>
      <c r="RZJ240" s="44"/>
      <c r="RZK240" s="44"/>
      <c r="RZL240" s="44"/>
      <c r="RZM240" s="44"/>
      <c r="RZN240" s="44"/>
      <c r="RZO240" s="44"/>
      <c r="RZP240" s="44"/>
      <c r="RZQ240" s="44"/>
      <c r="RZR240" s="44"/>
      <c r="RZS240" s="44"/>
      <c r="RZT240" s="44"/>
      <c r="RZU240" s="44"/>
      <c r="RZV240" s="44"/>
      <c r="RZW240" s="44"/>
      <c r="RZX240" s="44"/>
      <c r="RZY240" s="44"/>
      <c r="RZZ240" s="44"/>
      <c r="SAA240" s="44"/>
      <c r="SAB240" s="44"/>
      <c r="SAC240" s="44"/>
      <c r="SAD240" s="44"/>
      <c r="SAE240" s="44"/>
      <c r="SAF240" s="44"/>
      <c r="SAG240" s="44"/>
      <c r="SAH240" s="44"/>
      <c r="SAI240" s="44"/>
      <c r="SAJ240" s="44"/>
      <c r="SAK240" s="44"/>
      <c r="SAL240" s="44"/>
      <c r="SAM240" s="44"/>
      <c r="SAN240" s="44"/>
      <c r="SAO240" s="44"/>
      <c r="SAP240" s="44"/>
      <c r="SAQ240" s="44"/>
      <c r="SAR240" s="44"/>
      <c r="SAS240" s="44"/>
      <c r="SAT240" s="44"/>
      <c r="SAU240" s="44"/>
      <c r="SAV240" s="44"/>
      <c r="SAW240" s="44"/>
      <c r="SAX240" s="44"/>
      <c r="SAY240" s="44"/>
      <c r="SAZ240" s="44"/>
      <c r="SBA240" s="44"/>
      <c r="SBB240" s="44"/>
      <c r="SBC240" s="44"/>
      <c r="SBD240" s="44"/>
      <c r="SBE240" s="44"/>
      <c r="SBF240" s="44"/>
      <c r="SBG240" s="44"/>
      <c r="SBH240" s="44"/>
      <c r="SBI240" s="44"/>
      <c r="SBJ240" s="44"/>
      <c r="SBK240" s="44"/>
      <c r="SBL240" s="44"/>
      <c r="SBM240" s="44"/>
      <c r="SBN240" s="44"/>
      <c r="SBO240" s="44"/>
      <c r="SBP240" s="44"/>
      <c r="SBQ240" s="44"/>
      <c r="SBR240" s="44"/>
      <c r="SBS240" s="44"/>
      <c r="SBT240" s="44"/>
      <c r="SBU240" s="44"/>
      <c r="SBV240" s="44"/>
      <c r="SBW240" s="44"/>
      <c r="SBX240" s="44"/>
      <c r="SBY240" s="44"/>
      <c r="SBZ240" s="44"/>
      <c r="SCA240" s="44"/>
      <c r="SCB240" s="44"/>
      <c r="SCC240" s="44"/>
      <c r="SCD240" s="44"/>
      <c r="SCE240" s="44"/>
      <c r="SCF240" s="44"/>
      <c r="SCG240" s="44"/>
      <c r="SCH240" s="44"/>
      <c r="SCI240" s="44"/>
      <c r="SCJ240" s="44"/>
      <c r="SCK240" s="44"/>
      <c r="SCL240" s="44"/>
      <c r="SCM240" s="44"/>
      <c r="SCN240" s="44"/>
      <c r="SCO240" s="44"/>
      <c r="SCP240" s="44"/>
      <c r="SCQ240" s="44"/>
      <c r="SCR240" s="44"/>
      <c r="SCS240" s="44"/>
      <c r="SCT240" s="44"/>
      <c r="SCU240" s="44"/>
      <c r="SCV240" s="44"/>
      <c r="SCW240" s="44"/>
      <c r="SCX240" s="44"/>
      <c r="SCY240" s="44"/>
      <c r="SCZ240" s="44"/>
      <c r="SDA240" s="44"/>
      <c r="SDB240" s="44"/>
      <c r="SDC240" s="44"/>
      <c r="SDD240" s="44"/>
      <c r="SDE240" s="44"/>
      <c r="SDF240" s="44"/>
      <c r="SDG240" s="44"/>
      <c r="SDH240" s="44"/>
      <c r="SDI240" s="44"/>
      <c r="SDJ240" s="44"/>
      <c r="SDK240" s="44"/>
      <c r="SDL240" s="44"/>
      <c r="SDM240" s="44"/>
      <c r="SDN240" s="44"/>
      <c r="SDO240" s="44"/>
      <c r="SDP240" s="44"/>
      <c r="SDQ240" s="44"/>
      <c r="SDR240" s="44"/>
      <c r="SDS240" s="44"/>
      <c r="SDT240" s="44"/>
      <c r="SDU240" s="44"/>
      <c r="SDV240" s="44"/>
      <c r="SDW240" s="44"/>
      <c r="SDX240" s="44"/>
      <c r="SDY240" s="44"/>
      <c r="SDZ240" s="44"/>
      <c r="SEA240" s="44"/>
      <c r="SEB240" s="44"/>
      <c r="SEC240" s="44"/>
      <c r="SED240" s="44"/>
      <c r="SEE240" s="44"/>
      <c r="SEF240" s="44"/>
      <c r="SEG240" s="44"/>
      <c r="SEH240" s="44"/>
      <c r="SEI240" s="44"/>
      <c r="SEJ240" s="44"/>
      <c r="SEK240" s="44"/>
      <c r="SEL240" s="44"/>
      <c r="SEM240" s="44"/>
      <c r="SEN240" s="44"/>
      <c r="SEO240" s="44"/>
      <c r="SEP240" s="44"/>
      <c r="SEQ240" s="44"/>
      <c r="SER240" s="44"/>
      <c r="SES240" s="44"/>
      <c r="SET240" s="44"/>
      <c r="SEU240" s="44"/>
      <c r="SEV240" s="44"/>
      <c r="SEW240" s="44"/>
      <c r="SEX240" s="44"/>
      <c r="SEY240" s="44"/>
      <c r="SEZ240" s="44"/>
      <c r="SFA240" s="44"/>
      <c r="SFB240" s="44"/>
      <c r="SFC240" s="44"/>
      <c r="SFD240" s="44"/>
      <c r="SFE240" s="44"/>
      <c r="SFF240" s="44"/>
      <c r="SFG240" s="44"/>
      <c r="SFH240" s="44"/>
      <c r="SFI240" s="44"/>
      <c r="SFJ240" s="44"/>
      <c r="SFK240" s="44"/>
      <c r="SFL240" s="44"/>
      <c r="SFM240" s="44"/>
      <c r="SFN240" s="44"/>
      <c r="SFO240" s="44"/>
      <c r="SFP240" s="44"/>
      <c r="SFQ240" s="44"/>
      <c r="SFR240" s="44"/>
      <c r="SFS240" s="44"/>
      <c r="SFT240" s="44"/>
      <c r="SFU240" s="44"/>
      <c r="SFV240" s="44"/>
      <c r="SFW240" s="44"/>
      <c r="SFX240" s="44"/>
      <c r="SFY240" s="44"/>
      <c r="SFZ240" s="44"/>
      <c r="SGA240" s="44"/>
      <c r="SGB240" s="44"/>
      <c r="SGC240" s="44"/>
      <c r="SGD240" s="44"/>
      <c r="SGE240" s="44"/>
      <c r="SGF240" s="44"/>
      <c r="SGG240" s="44"/>
      <c r="SGH240" s="44"/>
      <c r="SGI240" s="44"/>
      <c r="SGJ240" s="44"/>
      <c r="SGK240" s="44"/>
      <c r="SGL240" s="44"/>
      <c r="SGM240" s="44"/>
      <c r="SGN240" s="44"/>
      <c r="SGO240" s="44"/>
      <c r="SGP240" s="44"/>
      <c r="SGQ240" s="44"/>
      <c r="SGR240" s="44"/>
      <c r="SGS240" s="44"/>
      <c r="SGT240" s="44"/>
      <c r="SGU240" s="44"/>
      <c r="SGV240" s="44"/>
      <c r="SGW240" s="44"/>
      <c r="SGX240" s="44"/>
      <c r="SGY240" s="44"/>
      <c r="SGZ240" s="44"/>
      <c r="SHA240" s="44"/>
      <c r="SHB240" s="44"/>
      <c r="SHC240" s="44"/>
      <c r="SHD240" s="44"/>
      <c r="SHE240" s="44"/>
      <c r="SHF240" s="44"/>
      <c r="SHG240" s="44"/>
      <c r="SHH240" s="44"/>
      <c r="SHI240" s="44"/>
      <c r="SHJ240" s="44"/>
      <c r="SHK240" s="44"/>
      <c r="SHL240" s="44"/>
      <c r="SHM240" s="44"/>
      <c r="SHN240" s="44"/>
      <c r="SHO240" s="44"/>
      <c r="SHP240" s="44"/>
      <c r="SHQ240" s="44"/>
      <c r="SHR240" s="44"/>
      <c r="SHS240" s="44"/>
      <c r="SHT240" s="44"/>
      <c r="SHU240" s="44"/>
      <c r="SHV240" s="44"/>
      <c r="SHW240" s="44"/>
      <c r="SHX240" s="44"/>
      <c r="SHY240" s="44"/>
      <c r="SHZ240" s="44"/>
      <c r="SIA240" s="44"/>
      <c r="SIB240" s="44"/>
      <c r="SIC240" s="44"/>
      <c r="SID240" s="44"/>
      <c r="SIE240" s="44"/>
      <c r="SIF240" s="44"/>
      <c r="SIG240" s="44"/>
      <c r="SIH240" s="44"/>
      <c r="SII240" s="44"/>
      <c r="SIJ240" s="44"/>
      <c r="SIK240" s="44"/>
      <c r="SIL240" s="44"/>
      <c r="SIM240" s="44"/>
      <c r="SIN240" s="44"/>
      <c r="SIO240" s="44"/>
      <c r="SIP240" s="44"/>
      <c r="SIQ240" s="44"/>
      <c r="SIR240" s="44"/>
      <c r="SIS240" s="44"/>
      <c r="SIT240" s="44"/>
      <c r="SIU240" s="44"/>
      <c r="SIV240" s="44"/>
      <c r="SIW240" s="44"/>
      <c r="SIX240" s="44"/>
      <c r="SIY240" s="44"/>
      <c r="SIZ240" s="44"/>
      <c r="SJA240" s="44"/>
      <c r="SJB240" s="44"/>
      <c r="SJC240" s="44"/>
      <c r="SJD240" s="44"/>
      <c r="SJE240" s="44"/>
      <c r="SJF240" s="44"/>
      <c r="SJG240" s="44"/>
      <c r="SJH240" s="44"/>
      <c r="SJI240" s="44"/>
      <c r="SJJ240" s="44"/>
      <c r="SJK240" s="44"/>
      <c r="SJL240" s="44"/>
      <c r="SJM240" s="44"/>
      <c r="SJN240" s="44"/>
      <c r="SJO240" s="44"/>
      <c r="SJP240" s="44"/>
      <c r="SJQ240" s="44"/>
      <c r="SJR240" s="44"/>
      <c r="SJS240" s="44"/>
      <c r="SJT240" s="44"/>
      <c r="SJU240" s="44"/>
      <c r="SJV240" s="44"/>
      <c r="SJW240" s="44"/>
      <c r="SJX240" s="44"/>
      <c r="SJY240" s="44"/>
      <c r="SJZ240" s="44"/>
      <c r="SKA240" s="44"/>
      <c r="SKB240" s="44"/>
      <c r="SKC240" s="44"/>
      <c r="SKD240" s="44"/>
      <c r="SKE240" s="44"/>
      <c r="SKF240" s="44"/>
      <c r="SKG240" s="44"/>
      <c r="SKH240" s="44"/>
      <c r="SKI240" s="44"/>
      <c r="SKJ240" s="44"/>
      <c r="SKK240" s="44"/>
      <c r="SKL240" s="44"/>
      <c r="SKM240" s="44"/>
      <c r="SKN240" s="44"/>
      <c r="SKO240" s="44"/>
      <c r="SKP240" s="44"/>
      <c r="SKQ240" s="44"/>
      <c r="SKR240" s="44"/>
      <c r="SKS240" s="44"/>
      <c r="SKT240" s="44"/>
      <c r="SKU240" s="44"/>
      <c r="SKV240" s="44"/>
      <c r="SKW240" s="44"/>
      <c r="SKX240" s="44"/>
      <c r="SKY240" s="44"/>
      <c r="SKZ240" s="44"/>
      <c r="SLA240" s="44"/>
      <c r="SLB240" s="44"/>
      <c r="SLC240" s="44"/>
      <c r="SLD240" s="44"/>
      <c r="SLE240" s="44"/>
      <c r="SLF240" s="44"/>
      <c r="SLG240" s="44"/>
      <c r="SLH240" s="44"/>
      <c r="SLI240" s="44"/>
      <c r="SLJ240" s="44"/>
      <c r="SLK240" s="44"/>
      <c r="SLL240" s="44"/>
      <c r="SLM240" s="44"/>
      <c r="SLN240" s="44"/>
      <c r="SLO240" s="44"/>
      <c r="SLP240" s="44"/>
      <c r="SLQ240" s="44"/>
      <c r="SLR240" s="44"/>
      <c r="SLS240" s="44"/>
      <c r="SLT240" s="44"/>
      <c r="SLU240" s="44"/>
      <c r="SLV240" s="44"/>
      <c r="SLW240" s="44"/>
      <c r="SLX240" s="44"/>
      <c r="SLY240" s="44"/>
      <c r="SLZ240" s="44"/>
      <c r="SMA240" s="44"/>
      <c r="SMB240" s="44"/>
      <c r="SMC240" s="44"/>
      <c r="SMD240" s="44"/>
      <c r="SME240" s="44"/>
      <c r="SMF240" s="44"/>
      <c r="SMG240" s="44"/>
      <c r="SMH240" s="44"/>
      <c r="SMI240" s="44"/>
      <c r="SMJ240" s="44"/>
      <c r="SMK240" s="44"/>
      <c r="SML240" s="44"/>
      <c r="SMM240" s="44"/>
      <c r="SMN240" s="44"/>
      <c r="SMO240" s="44"/>
      <c r="SMP240" s="44"/>
      <c r="SMQ240" s="44"/>
      <c r="SMR240" s="44"/>
      <c r="SMS240" s="44"/>
      <c r="SMT240" s="44"/>
      <c r="SMU240" s="44"/>
      <c r="SMV240" s="44"/>
      <c r="SMW240" s="44"/>
      <c r="SMX240" s="44"/>
      <c r="SMY240" s="44"/>
      <c r="SMZ240" s="44"/>
      <c r="SNA240" s="44"/>
      <c r="SNB240" s="44"/>
      <c r="SNC240" s="44"/>
      <c r="SND240" s="44"/>
      <c r="SNE240" s="44"/>
      <c r="SNF240" s="44"/>
      <c r="SNG240" s="44"/>
      <c r="SNH240" s="44"/>
      <c r="SNI240" s="44"/>
      <c r="SNJ240" s="44"/>
      <c r="SNK240" s="44"/>
      <c r="SNL240" s="44"/>
      <c r="SNM240" s="44"/>
      <c r="SNN240" s="44"/>
      <c r="SNO240" s="44"/>
      <c r="SNP240" s="44"/>
      <c r="SNQ240" s="44"/>
      <c r="SNR240" s="44"/>
      <c r="SNS240" s="44"/>
      <c r="SNT240" s="44"/>
      <c r="SNU240" s="44"/>
      <c r="SNV240" s="44"/>
      <c r="SNW240" s="44"/>
      <c r="SNX240" s="44"/>
      <c r="SNY240" s="44"/>
      <c r="SNZ240" s="44"/>
      <c r="SOA240" s="44"/>
      <c r="SOB240" s="44"/>
      <c r="SOC240" s="44"/>
      <c r="SOD240" s="44"/>
      <c r="SOE240" s="44"/>
      <c r="SOF240" s="44"/>
      <c r="SOG240" s="44"/>
      <c r="SOH240" s="44"/>
      <c r="SOI240" s="44"/>
      <c r="SOJ240" s="44"/>
      <c r="SOK240" s="44"/>
      <c r="SOL240" s="44"/>
      <c r="SOM240" s="44"/>
      <c r="SON240" s="44"/>
      <c r="SOO240" s="44"/>
      <c r="SOP240" s="44"/>
      <c r="SOQ240" s="44"/>
      <c r="SOR240" s="44"/>
      <c r="SOS240" s="44"/>
      <c r="SOT240" s="44"/>
      <c r="SOU240" s="44"/>
      <c r="SOV240" s="44"/>
      <c r="SOW240" s="44"/>
      <c r="SOX240" s="44"/>
      <c r="SOY240" s="44"/>
      <c r="SOZ240" s="44"/>
      <c r="SPA240" s="44"/>
      <c r="SPB240" s="44"/>
      <c r="SPC240" s="44"/>
      <c r="SPD240" s="44"/>
      <c r="SPE240" s="44"/>
      <c r="SPF240" s="44"/>
      <c r="SPG240" s="44"/>
      <c r="SPH240" s="44"/>
      <c r="SPI240" s="44"/>
      <c r="SPJ240" s="44"/>
      <c r="SPK240" s="44"/>
      <c r="SPL240" s="44"/>
      <c r="SPM240" s="44"/>
      <c r="SPN240" s="44"/>
      <c r="SPO240" s="44"/>
      <c r="SPP240" s="44"/>
      <c r="SPQ240" s="44"/>
      <c r="SPR240" s="44"/>
      <c r="SPS240" s="44"/>
      <c r="SPT240" s="44"/>
      <c r="SPU240" s="44"/>
      <c r="SPV240" s="44"/>
      <c r="SPW240" s="44"/>
      <c r="SPX240" s="44"/>
      <c r="SPY240" s="44"/>
      <c r="SPZ240" s="44"/>
      <c r="SQA240" s="44"/>
      <c r="SQB240" s="44"/>
      <c r="SQC240" s="44"/>
      <c r="SQD240" s="44"/>
      <c r="SQE240" s="44"/>
      <c r="SQF240" s="44"/>
      <c r="SQG240" s="44"/>
      <c r="SQH240" s="44"/>
      <c r="SQI240" s="44"/>
      <c r="SQJ240" s="44"/>
      <c r="SQK240" s="44"/>
      <c r="SQL240" s="44"/>
      <c r="SQM240" s="44"/>
      <c r="SQN240" s="44"/>
      <c r="SQO240" s="44"/>
      <c r="SQP240" s="44"/>
      <c r="SQQ240" s="44"/>
      <c r="SQR240" s="44"/>
      <c r="SQS240" s="44"/>
      <c r="SQT240" s="44"/>
      <c r="SQU240" s="44"/>
      <c r="SQV240" s="44"/>
      <c r="SQW240" s="44"/>
      <c r="SQX240" s="44"/>
      <c r="SQY240" s="44"/>
      <c r="SQZ240" s="44"/>
      <c r="SRA240" s="44"/>
      <c r="SRB240" s="44"/>
      <c r="SRC240" s="44"/>
      <c r="SRD240" s="44"/>
      <c r="SRE240" s="44"/>
      <c r="SRF240" s="44"/>
      <c r="SRG240" s="44"/>
      <c r="SRH240" s="44"/>
      <c r="SRI240" s="44"/>
      <c r="SRJ240" s="44"/>
      <c r="SRK240" s="44"/>
      <c r="SRL240" s="44"/>
      <c r="SRM240" s="44"/>
      <c r="SRN240" s="44"/>
      <c r="SRO240" s="44"/>
      <c r="SRP240" s="44"/>
      <c r="SRQ240" s="44"/>
      <c r="SRR240" s="44"/>
      <c r="SRS240" s="44"/>
      <c r="SRT240" s="44"/>
      <c r="SRU240" s="44"/>
      <c r="SRV240" s="44"/>
      <c r="SRW240" s="44"/>
      <c r="SRX240" s="44"/>
      <c r="SRY240" s="44"/>
      <c r="SRZ240" s="44"/>
      <c r="SSA240" s="44"/>
      <c r="SSB240" s="44"/>
      <c r="SSC240" s="44"/>
      <c r="SSD240" s="44"/>
      <c r="SSE240" s="44"/>
      <c r="SSF240" s="44"/>
      <c r="SSG240" s="44"/>
      <c r="SSH240" s="44"/>
      <c r="SSI240" s="44"/>
      <c r="SSJ240" s="44"/>
      <c r="SSK240" s="44"/>
      <c r="SSL240" s="44"/>
      <c r="SSM240" s="44"/>
      <c r="SSN240" s="44"/>
      <c r="SSO240" s="44"/>
      <c r="SSP240" s="44"/>
      <c r="SSQ240" s="44"/>
      <c r="SSR240" s="44"/>
      <c r="SSS240" s="44"/>
      <c r="SST240" s="44"/>
      <c r="SSU240" s="44"/>
      <c r="SSV240" s="44"/>
      <c r="SSW240" s="44"/>
      <c r="SSX240" s="44"/>
      <c r="SSY240" s="44"/>
      <c r="SSZ240" s="44"/>
      <c r="STA240" s="44"/>
      <c r="STB240" s="44"/>
      <c r="STC240" s="44"/>
      <c r="STD240" s="44"/>
      <c r="STE240" s="44"/>
      <c r="STF240" s="44"/>
      <c r="STG240" s="44"/>
      <c r="STH240" s="44"/>
      <c r="STI240" s="44"/>
      <c r="STJ240" s="44"/>
      <c r="STK240" s="44"/>
      <c r="STL240" s="44"/>
      <c r="STM240" s="44"/>
      <c r="STN240" s="44"/>
      <c r="STO240" s="44"/>
      <c r="STP240" s="44"/>
      <c r="STQ240" s="44"/>
      <c r="STR240" s="44"/>
      <c r="STS240" s="44"/>
      <c r="STT240" s="44"/>
      <c r="STU240" s="44"/>
      <c r="STV240" s="44"/>
      <c r="STW240" s="44"/>
      <c r="STX240" s="44"/>
      <c r="STY240" s="44"/>
      <c r="STZ240" s="44"/>
      <c r="SUA240" s="44"/>
      <c r="SUB240" s="44"/>
      <c r="SUC240" s="44"/>
      <c r="SUD240" s="44"/>
      <c r="SUE240" s="44"/>
      <c r="SUF240" s="44"/>
      <c r="SUG240" s="44"/>
      <c r="SUH240" s="44"/>
      <c r="SUI240" s="44"/>
      <c r="SUJ240" s="44"/>
      <c r="SUK240" s="44"/>
      <c r="SUL240" s="44"/>
      <c r="SUM240" s="44"/>
      <c r="SUN240" s="44"/>
      <c r="SUO240" s="44"/>
      <c r="SUP240" s="44"/>
      <c r="SUQ240" s="44"/>
      <c r="SUR240" s="44"/>
      <c r="SUS240" s="44"/>
      <c r="SUT240" s="44"/>
      <c r="SUU240" s="44"/>
      <c r="SUV240" s="44"/>
      <c r="SUW240" s="44"/>
      <c r="SUX240" s="44"/>
      <c r="SUY240" s="44"/>
      <c r="SUZ240" s="44"/>
      <c r="SVA240" s="44"/>
      <c r="SVB240" s="44"/>
      <c r="SVC240" s="44"/>
      <c r="SVD240" s="44"/>
      <c r="SVE240" s="44"/>
      <c r="SVF240" s="44"/>
      <c r="SVG240" s="44"/>
      <c r="SVH240" s="44"/>
      <c r="SVI240" s="44"/>
      <c r="SVJ240" s="44"/>
      <c r="SVK240" s="44"/>
      <c r="SVL240" s="44"/>
      <c r="SVM240" s="44"/>
      <c r="SVN240" s="44"/>
      <c r="SVO240" s="44"/>
      <c r="SVP240" s="44"/>
      <c r="SVQ240" s="44"/>
      <c r="SVR240" s="44"/>
      <c r="SVS240" s="44"/>
      <c r="SVT240" s="44"/>
      <c r="SVU240" s="44"/>
      <c r="SVV240" s="44"/>
      <c r="SVW240" s="44"/>
      <c r="SVX240" s="44"/>
      <c r="SVY240" s="44"/>
      <c r="SVZ240" s="44"/>
      <c r="SWA240" s="44"/>
      <c r="SWB240" s="44"/>
      <c r="SWC240" s="44"/>
      <c r="SWD240" s="44"/>
      <c r="SWE240" s="44"/>
      <c r="SWF240" s="44"/>
      <c r="SWG240" s="44"/>
      <c r="SWH240" s="44"/>
      <c r="SWI240" s="44"/>
      <c r="SWJ240" s="44"/>
      <c r="SWK240" s="44"/>
      <c r="SWL240" s="44"/>
      <c r="SWM240" s="44"/>
      <c r="SWN240" s="44"/>
      <c r="SWO240" s="44"/>
      <c r="SWP240" s="44"/>
      <c r="SWQ240" s="44"/>
      <c r="SWR240" s="44"/>
      <c r="SWS240" s="44"/>
      <c r="SWT240" s="44"/>
      <c r="SWU240" s="44"/>
      <c r="SWV240" s="44"/>
      <c r="SWW240" s="44"/>
      <c r="SWX240" s="44"/>
      <c r="SWY240" s="44"/>
      <c r="SWZ240" s="44"/>
      <c r="SXA240" s="44"/>
      <c r="SXB240" s="44"/>
      <c r="SXC240" s="44"/>
      <c r="SXD240" s="44"/>
      <c r="SXE240" s="44"/>
      <c r="SXF240" s="44"/>
      <c r="SXG240" s="44"/>
      <c r="SXH240" s="44"/>
      <c r="SXI240" s="44"/>
      <c r="SXJ240" s="44"/>
      <c r="SXK240" s="44"/>
      <c r="SXL240" s="44"/>
      <c r="SXM240" s="44"/>
      <c r="SXN240" s="44"/>
      <c r="SXO240" s="44"/>
      <c r="SXP240" s="44"/>
      <c r="SXQ240" s="44"/>
      <c r="SXR240" s="44"/>
      <c r="SXS240" s="44"/>
      <c r="SXT240" s="44"/>
      <c r="SXU240" s="44"/>
      <c r="SXV240" s="44"/>
      <c r="SXW240" s="44"/>
      <c r="SXX240" s="44"/>
      <c r="SXY240" s="44"/>
      <c r="SXZ240" s="44"/>
      <c r="SYA240" s="44"/>
      <c r="SYB240" s="44"/>
      <c r="SYC240" s="44"/>
      <c r="SYD240" s="44"/>
      <c r="SYE240" s="44"/>
      <c r="SYF240" s="44"/>
      <c r="SYG240" s="44"/>
      <c r="SYH240" s="44"/>
      <c r="SYI240" s="44"/>
      <c r="SYJ240" s="44"/>
      <c r="SYK240" s="44"/>
      <c r="SYL240" s="44"/>
      <c r="SYM240" s="44"/>
      <c r="SYN240" s="44"/>
      <c r="SYO240" s="44"/>
      <c r="SYP240" s="44"/>
      <c r="SYQ240" s="44"/>
      <c r="SYR240" s="44"/>
      <c r="SYS240" s="44"/>
      <c r="SYT240" s="44"/>
      <c r="SYU240" s="44"/>
      <c r="SYV240" s="44"/>
      <c r="SYW240" s="44"/>
      <c r="SYX240" s="44"/>
      <c r="SYY240" s="44"/>
      <c r="SYZ240" s="44"/>
      <c r="SZA240" s="44"/>
      <c r="SZB240" s="44"/>
      <c r="SZC240" s="44"/>
      <c r="SZD240" s="44"/>
      <c r="SZE240" s="44"/>
      <c r="SZF240" s="44"/>
      <c r="SZG240" s="44"/>
      <c r="SZH240" s="44"/>
      <c r="SZI240" s="44"/>
      <c r="SZJ240" s="44"/>
      <c r="SZK240" s="44"/>
      <c r="SZL240" s="44"/>
      <c r="SZM240" s="44"/>
      <c r="SZN240" s="44"/>
      <c r="SZO240" s="44"/>
      <c r="SZP240" s="44"/>
      <c r="SZQ240" s="44"/>
      <c r="SZR240" s="44"/>
      <c r="SZS240" s="44"/>
      <c r="SZT240" s="44"/>
      <c r="SZU240" s="44"/>
      <c r="SZV240" s="44"/>
      <c r="SZW240" s="44"/>
      <c r="SZX240" s="44"/>
      <c r="SZY240" s="44"/>
      <c r="SZZ240" s="44"/>
      <c r="TAA240" s="44"/>
      <c r="TAB240" s="44"/>
      <c r="TAC240" s="44"/>
      <c r="TAD240" s="44"/>
      <c r="TAE240" s="44"/>
      <c r="TAF240" s="44"/>
      <c r="TAG240" s="44"/>
      <c r="TAH240" s="44"/>
      <c r="TAI240" s="44"/>
      <c r="TAJ240" s="44"/>
      <c r="TAK240" s="44"/>
      <c r="TAL240" s="44"/>
      <c r="TAM240" s="44"/>
      <c r="TAN240" s="44"/>
      <c r="TAO240" s="44"/>
      <c r="TAP240" s="44"/>
      <c r="TAQ240" s="44"/>
      <c r="TAR240" s="44"/>
      <c r="TAS240" s="44"/>
      <c r="TAT240" s="44"/>
      <c r="TAU240" s="44"/>
      <c r="TAV240" s="44"/>
      <c r="TAW240" s="44"/>
      <c r="TAX240" s="44"/>
      <c r="TAY240" s="44"/>
      <c r="TAZ240" s="44"/>
      <c r="TBA240" s="44"/>
      <c r="TBB240" s="44"/>
      <c r="TBC240" s="44"/>
      <c r="TBD240" s="44"/>
      <c r="TBE240" s="44"/>
      <c r="TBF240" s="44"/>
      <c r="TBG240" s="44"/>
      <c r="TBH240" s="44"/>
      <c r="TBI240" s="44"/>
      <c r="TBJ240" s="44"/>
      <c r="TBK240" s="44"/>
      <c r="TBL240" s="44"/>
      <c r="TBM240" s="44"/>
      <c r="TBN240" s="44"/>
      <c r="TBO240" s="44"/>
      <c r="TBP240" s="44"/>
      <c r="TBQ240" s="44"/>
      <c r="TBR240" s="44"/>
      <c r="TBS240" s="44"/>
      <c r="TBT240" s="44"/>
      <c r="TBU240" s="44"/>
      <c r="TBV240" s="44"/>
      <c r="TBW240" s="44"/>
      <c r="TBX240" s="44"/>
      <c r="TBY240" s="44"/>
      <c r="TBZ240" s="44"/>
      <c r="TCA240" s="44"/>
      <c r="TCB240" s="44"/>
      <c r="TCC240" s="44"/>
      <c r="TCD240" s="44"/>
      <c r="TCE240" s="44"/>
      <c r="TCF240" s="44"/>
      <c r="TCG240" s="44"/>
      <c r="TCH240" s="44"/>
      <c r="TCI240" s="44"/>
      <c r="TCJ240" s="44"/>
      <c r="TCK240" s="44"/>
      <c r="TCL240" s="44"/>
      <c r="TCM240" s="44"/>
      <c r="TCN240" s="44"/>
      <c r="TCO240" s="44"/>
      <c r="TCP240" s="44"/>
      <c r="TCQ240" s="44"/>
      <c r="TCR240" s="44"/>
      <c r="TCS240" s="44"/>
      <c r="TCT240" s="44"/>
      <c r="TCU240" s="44"/>
      <c r="TCV240" s="44"/>
      <c r="TCW240" s="44"/>
      <c r="TCX240" s="44"/>
      <c r="TCY240" s="44"/>
      <c r="TCZ240" s="44"/>
      <c r="TDA240" s="44"/>
      <c r="TDB240" s="44"/>
      <c r="TDC240" s="44"/>
      <c r="TDD240" s="44"/>
      <c r="TDE240" s="44"/>
      <c r="TDF240" s="44"/>
      <c r="TDG240" s="44"/>
      <c r="TDH240" s="44"/>
      <c r="TDI240" s="44"/>
      <c r="TDJ240" s="44"/>
      <c r="TDK240" s="44"/>
      <c r="TDL240" s="44"/>
      <c r="TDM240" s="44"/>
      <c r="TDN240" s="44"/>
      <c r="TDO240" s="44"/>
      <c r="TDP240" s="44"/>
      <c r="TDQ240" s="44"/>
      <c r="TDR240" s="44"/>
      <c r="TDS240" s="44"/>
      <c r="TDT240" s="44"/>
      <c r="TDU240" s="44"/>
      <c r="TDV240" s="44"/>
      <c r="TDW240" s="44"/>
      <c r="TDX240" s="44"/>
      <c r="TDY240" s="44"/>
      <c r="TDZ240" s="44"/>
      <c r="TEA240" s="44"/>
      <c r="TEB240" s="44"/>
      <c r="TEC240" s="44"/>
      <c r="TED240" s="44"/>
      <c r="TEE240" s="44"/>
      <c r="TEF240" s="44"/>
      <c r="TEG240" s="44"/>
      <c r="TEH240" s="44"/>
      <c r="TEI240" s="44"/>
      <c r="TEJ240" s="44"/>
      <c r="TEK240" s="44"/>
      <c r="TEL240" s="44"/>
      <c r="TEM240" s="44"/>
      <c r="TEN240" s="44"/>
      <c r="TEO240" s="44"/>
      <c r="TEP240" s="44"/>
      <c r="TEQ240" s="44"/>
      <c r="TER240" s="44"/>
      <c r="TES240" s="44"/>
      <c r="TET240" s="44"/>
      <c r="TEU240" s="44"/>
      <c r="TEV240" s="44"/>
      <c r="TEW240" s="44"/>
      <c r="TEX240" s="44"/>
      <c r="TEY240" s="44"/>
      <c r="TEZ240" s="44"/>
      <c r="TFA240" s="44"/>
      <c r="TFB240" s="44"/>
      <c r="TFC240" s="44"/>
      <c r="TFD240" s="44"/>
      <c r="TFE240" s="44"/>
      <c r="TFF240" s="44"/>
      <c r="TFG240" s="44"/>
      <c r="TFH240" s="44"/>
      <c r="TFI240" s="44"/>
      <c r="TFJ240" s="44"/>
      <c r="TFK240" s="44"/>
      <c r="TFL240" s="44"/>
      <c r="TFM240" s="44"/>
      <c r="TFN240" s="44"/>
      <c r="TFO240" s="44"/>
      <c r="TFP240" s="44"/>
      <c r="TFQ240" s="44"/>
      <c r="TFR240" s="44"/>
      <c r="TFS240" s="44"/>
      <c r="TFT240" s="44"/>
      <c r="TFU240" s="44"/>
      <c r="TFV240" s="44"/>
      <c r="TFW240" s="44"/>
      <c r="TFX240" s="44"/>
      <c r="TFY240" s="44"/>
      <c r="TFZ240" s="44"/>
      <c r="TGA240" s="44"/>
      <c r="TGB240" s="44"/>
      <c r="TGC240" s="44"/>
      <c r="TGD240" s="44"/>
      <c r="TGE240" s="44"/>
      <c r="TGF240" s="44"/>
      <c r="TGG240" s="44"/>
      <c r="TGH240" s="44"/>
      <c r="TGI240" s="44"/>
      <c r="TGJ240" s="44"/>
      <c r="TGK240" s="44"/>
      <c r="TGL240" s="44"/>
      <c r="TGM240" s="44"/>
      <c r="TGN240" s="44"/>
      <c r="TGO240" s="44"/>
      <c r="TGP240" s="44"/>
      <c r="TGQ240" s="44"/>
      <c r="TGR240" s="44"/>
      <c r="TGS240" s="44"/>
      <c r="TGT240" s="44"/>
      <c r="TGU240" s="44"/>
      <c r="TGV240" s="44"/>
      <c r="TGW240" s="44"/>
      <c r="TGX240" s="44"/>
      <c r="TGY240" s="44"/>
      <c r="TGZ240" s="44"/>
      <c r="THA240" s="44"/>
      <c r="THB240" s="44"/>
      <c r="THC240" s="44"/>
      <c r="THD240" s="44"/>
      <c r="THE240" s="44"/>
      <c r="THF240" s="44"/>
      <c r="THG240" s="44"/>
      <c r="THH240" s="44"/>
      <c r="THI240" s="44"/>
      <c r="THJ240" s="44"/>
      <c r="THK240" s="44"/>
      <c r="THL240" s="44"/>
      <c r="THM240" s="44"/>
      <c r="THN240" s="44"/>
      <c r="THO240" s="44"/>
      <c r="THP240" s="44"/>
      <c r="THQ240" s="44"/>
      <c r="THR240" s="44"/>
      <c r="THS240" s="44"/>
      <c r="THT240" s="44"/>
      <c r="THU240" s="44"/>
      <c r="THV240" s="44"/>
      <c r="THW240" s="44"/>
      <c r="THX240" s="44"/>
      <c r="THY240" s="44"/>
      <c r="THZ240" s="44"/>
      <c r="TIA240" s="44"/>
      <c r="TIB240" s="44"/>
      <c r="TIC240" s="44"/>
      <c r="TID240" s="44"/>
      <c r="TIE240" s="44"/>
      <c r="TIF240" s="44"/>
      <c r="TIG240" s="44"/>
      <c r="TIH240" s="44"/>
      <c r="TII240" s="44"/>
      <c r="TIJ240" s="44"/>
      <c r="TIK240" s="44"/>
      <c r="TIL240" s="44"/>
      <c r="TIM240" s="44"/>
      <c r="TIN240" s="44"/>
      <c r="TIO240" s="44"/>
      <c r="TIP240" s="44"/>
      <c r="TIQ240" s="44"/>
      <c r="TIR240" s="44"/>
      <c r="TIS240" s="44"/>
      <c r="TIT240" s="44"/>
      <c r="TIU240" s="44"/>
      <c r="TIV240" s="44"/>
      <c r="TIW240" s="44"/>
      <c r="TIX240" s="44"/>
      <c r="TIY240" s="44"/>
      <c r="TIZ240" s="44"/>
      <c r="TJA240" s="44"/>
      <c r="TJB240" s="44"/>
      <c r="TJC240" s="44"/>
      <c r="TJD240" s="44"/>
      <c r="TJE240" s="44"/>
      <c r="TJF240" s="44"/>
      <c r="TJG240" s="44"/>
      <c r="TJH240" s="44"/>
      <c r="TJI240" s="44"/>
      <c r="TJJ240" s="44"/>
      <c r="TJK240" s="44"/>
      <c r="TJL240" s="44"/>
      <c r="TJM240" s="44"/>
      <c r="TJN240" s="44"/>
      <c r="TJO240" s="44"/>
      <c r="TJP240" s="44"/>
      <c r="TJQ240" s="44"/>
      <c r="TJR240" s="44"/>
      <c r="TJS240" s="44"/>
      <c r="TJT240" s="44"/>
      <c r="TJU240" s="44"/>
      <c r="TJV240" s="44"/>
      <c r="TJW240" s="44"/>
      <c r="TJX240" s="44"/>
      <c r="TJY240" s="44"/>
      <c r="TJZ240" s="44"/>
      <c r="TKA240" s="44"/>
      <c r="TKB240" s="44"/>
      <c r="TKC240" s="44"/>
      <c r="TKD240" s="44"/>
      <c r="TKE240" s="44"/>
      <c r="TKF240" s="44"/>
      <c r="TKG240" s="44"/>
      <c r="TKH240" s="44"/>
      <c r="TKI240" s="44"/>
      <c r="TKJ240" s="44"/>
      <c r="TKK240" s="44"/>
      <c r="TKL240" s="44"/>
      <c r="TKM240" s="44"/>
      <c r="TKN240" s="44"/>
      <c r="TKO240" s="44"/>
      <c r="TKP240" s="44"/>
      <c r="TKQ240" s="44"/>
      <c r="TKR240" s="44"/>
      <c r="TKS240" s="44"/>
      <c r="TKT240" s="44"/>
      <c r="TKU240" s="44"/>
      <c r="TKV240" s="44"/>
      <c r="TKW240" s="44"/>
      <c r="TKX240" s="44"/>
      <c r="TKY240" s="44"/>
      <c r="TKZ240" s="44"/>
      <c r="TLA240" s="44"/>
      <c r="TLB240" s="44"/>
      <c r="TLC240" s="44"/>
      <c r="TLD240" s="44"/>
      <c r="TLE240" s="44"/>
      <c r="TLF240" s="44"/>
      <c r="TLG240" s="44"/>
      <c r="TLH240" s="44"/>
      <c r="TLI240" s="44"/>
      <c r="TLJ240" s="44"/>
      <c r="TLK240" s="44"/>
      <c r="TLL240" s="44"/>
      <c r="TLM240" s="44"/>
      <c r="TLN240" s="44"/>
      <c r="TLO240" s="44"/>
      <c r="TLP240" s="44"/>
      <c r="TLQ240" s="44"/>
      <c r="TLR240" s="44"/>
      <c r="TLS240" s="44"/>
      <c r="TLT240" s="44"/>
      <c r="TLU240" s="44"/>
      <c r="TLV240" s="44"/>
      <c r="TLW240" s="44"/>
      <c r="TLX240" s="44"/>
      <c r="TLY240" s="44"/>
      <c r="TLZ240" s="44"/>
      <c r="TMA240" s="44"/>
      <c r="TMB240" s="44"/>
      <c r="TMC240" s="44"/>
      <c r="TMD240" s="44"/>
      <c r="TME240" s="44"/>
      <c r="TMF240" s="44"/>
      <c r="TMG240" s="44"/>
      <c r="TMH240" s="44"/>
      <c r="TMI240" s="44"/>
      <c r="TMJ240" s="44"/>
      <c r="TMK240" s="44"/>
      <c r="TML240" s="44"/>
      <c r="TMM240" s="44"/>
      <c r="TMN240" s="44"/>
      <c r="TMO240" s="44"/>
      <c r="TMP240" s="44"/>
      <c r="TMQ240" s="44"/>
      <c r="TMR240" s="44"/>
      <c r="TMS240" s="44"/>
      <c r="TMT240" s="44"/>
      <c r="TMU240" s="44"/>
      <c r="TMV240" s="44"/>
      <c r="TMW240" s="44"/>
      <c r="TMX240" s="44"/>
      <c r="TMY240" s="44"/>
      <c r="TMZ240" s="44"/>
      <c r="TNA240" s="44"/>
      <c r="TNB240" s="44"/>
      <c r="TNC240" s="44"/>
      <c r="TND240" s="44"/>
      <c r="TNE240" s="44"/>
      <c r="TNF240" s="44"/>
      <c r="TNG240" s="44"/>
      <c r="TNH240" s="44"/>
      <c r="TNI240" s="44"/>
      <c r="TNJ240" s="44"/>
      <c r="TNK240" s="44"/>
      <c r="TNL240" s="44"/>
      <c r="TNM240" s="44"/>
      <c r="TNN240" s="44"/>
      <c r="TNO240" s="44"/>
      <c r="TNP240" s="44"/>
      <c r="TNQ240" s="44"/>
      <c r="TNR240" s="44"/>
      <c r="TNS240" s="44"/>
      <c r="TNT240" s="44"/>
      <c r="TNU240" s="44"/>
      <c r="TNV240" s="44"/>
      <c r="TNW240" s="44"/>
      <c r="TNX240" s="44"/>
      <c r="TNY240" s="44"/>
      <c r="TNZ240" s="44"/>
      <c r="TOA240" s="44"/>
      <c r="TOB240" s="44"/>
      <c r="TOC240" s="44"/>
      <c r="TOD240" s="44"/>
      <c r="TOE240" s="44"/>
      <c r="TOF240" s="44"/>
      <c r="TOG240" s="44"/>
      <c r="TOH240" s="44"/>
      <c r="TOI240" s="44"/>
      <c r="TOJ240" s="44"/>
      <c r="TOK240" s="44"/>
      <c r="TOL240" s="44"/>
      <c r="TOM240" s="44"/>
      <c r="TON240" s="44"/>
      <c r="TOO240" s="44"/>
      <c r="TOP240" s="44"/>
      <c r="TOQ240" s="44"/>
      <c r="TOR240" s="44"/>
      <c r="TOS240" s="44"/>
      <c r="TOT240" s="44"/>
      <c r="TOU240" s="44"/>
      <c r="TOV240" s="44"/>
      <c r="TOW240" s="44"/>
      <c r="TOX240" s="44"/>
      <c r="TOY240" s="44"/>
      <c r="TOZ240" s="44"/>
      <c r="TPA240" s="44"/>
      <c r="TPB240" s="44"/>
      <c r="TPC240" s="44"/>
      <c r="TPD240" s="44"/>
      <c r="TPE240" s="44"/>
      <c r="TPF240" s="44"/>
      <c r="TPG240" s="44"/>
      <c r="TPH240" s="44"/>
      <c r="TPI240" s="44"/>
      <c r="TPJ240" s="44"/>
      <c r="TPK240" s="44"/>
      <c r="TPL240" s="44"/>
      <c r="TPM240" s="44"/>
      <c r="TPN240" s="44"/>
      <c r="TPO240" s="44"/>
      <c r="TPP240" s="44"/>
      <c r="TPQ240" s="44"/>
      <c r="TPR240" s="44"/>
      <c r="TPS240" s="44"/>
      <c r="TPT240" s="44"/>
      <c r="TPU240" s="44"/>
      <c r="TPV240" s="44"/>
      <c r="TPW240" s="44"/>
      <c r="TPX240" s="44"/>
      <c r="TPY240" s="44"/>
      <c r="TPZ240" s="44"/>
      <c r="TQA240" s="44"/>
      <c r="TQB240" s="44"/>
      <c r="TQC240" s="44"/>
      <c r="TQD240" s="44"/>
      <c r="TQE240" s="44"/>
      <c r="TQF240" s="44"/>
      <c r="TQG240" s="44"/>
      <c r="TQH240" s="44"/>
      <c r="TQI240" s="44"/>
      <c r="TQJ240" s="44"/>
      <c r="TQK240" s="44"/>
      <c r="TQL240" s="44"/>
      <c r="TQM240" s="44"/>
      <c r="TQN240" s="44"/>
      <c r="TQO240" s="44"/>
      <c r="TQP240" s="44"/>
      <c r="TQQ240" s="44"/>
      <c r="TQR240" s="44"/>
      <c r="TQS240" s="44"/>
      <c r="TQT240" s="44"/>
      <c r="TQU240" s="44"/>
      <c r="TQV240" s="44"/>
      <c r="TQW240" s="44"/>
      <c r="TQX240" s="44"/>
      <c r="TQY240" s="44"/>
      <c r="TQZ240" s="44"/>
      <c r="TRA240" s="44"/>
      <c r="TRB240" s="44"/>
      <c r="TRC240" s="44"/>
      <c r="TRD240" s="44"/>
      <c r="TRE240" s="44"/>
      <c r="TRF240" s="44"/>
      <c r="TRG240" s="44"/>
      <c r="TRH240" s="44"/>
      <c r="TRI240" s="44"/>
      <c r="TRJ240" s="44"/>
      <c r="TRK240" s="44"/>
      <c r="TRL240" s="44"/>
      <c r="TRM240" s="44"/>
      <c r="TRN240" s="44"/>
      <c r="TRO240" s="44"/>
      <c r="TRP240" s="44"/>
      <c r="TRQ240" s="44"/>
      <c r="TRR240" s="44"/>
      <c r="TRS240" s="44"/>
      <c r="TRT240" s="44"/>
      <c r="TRU240" s="44"/>
      <c r="TRV240" s="44"/>
      <c r="TRW240" s="44"/>
      <c r="TRX240" s="44"/>
      <c r="TRY240" s="44"/>
      <c r="TRZ240" s="44"/>
      <c r="TSA240" s="44"/>
      <c r="TSB240" s="44"/>
      <c r="TSC240" s="44"/>
      <c r="TSD240" s="44"/>
      <c r="TSE240" s="44"/>
      <c r="TSF240" s="44"/>
      <c r="TSG240" s="44"/>
      <c r="TSH240" s="44"/>
      <c r="TSI240" s="44"/>
      <c r="TSJ240" s="44"/>
      <c r="TSK240" s="44"/>
      <c r="TSL240" s="44"/>
      <c r="TSM240" s="44"/>
      <c r="TSN240" s="44"/>
      <c r="TSO240" s="44"/>
      <c r="TSP240" s="44"/>
      <c r="TSQ240" s="44"/>
      <c r="TSR240" s="44"/>
      <c r="TSS240" s="44"/>
      <c r="TST240" s="44"/>
      <c r="TSU240" s="44"/>
      <c r="TSV240" s="44"/>
      <c r="TSW240" s="44"/>
      <c r="TSX240" s="44"/>
      <c r="TSY240" s="44"/>
      <c r="TSZ240" s="44"/>
      <c r="TTA240" s="44"/>
      <c r="TTB240" s="44"/>
      <c r="TTC240" s="44"/>
      <c r="TTD240" s="44"/>
      <c r="TTE240" s="44"/>
      <c r="TTF240" s="44"/>
      <c r="TTG240" s="44"/>
      <c r="TTH240" s="44"/>
      <c r="TTI240" s="44"/>
      <c r="TTJ240" s="44"/>
      <c r="TTK240" s="44"/>
      <c r="TTL240" s="44"/>
      <c r="TTM240" s="44"/>
      <c r="TTN240" s="44"/>
      <c r="TTO240" s="44"/>
      <c r="TTP240" s="44"/>
      <c r="TTQ240" s="44"/>
      <c r="TTR240" s="44"/>
      <c r="TTS240" s="44"/>
      <c r="TTT240" s="44"/>
      <c r="TTU240" s="44"/>
      <c r="TTV240" s="44"/>
      <c r="TTW240" s="44"/>
      <c r="TTX240" s="44"/>
      <c r="TTY240" s="44"/>
      <c r="TTZ240" s="44"/>
      <c r="TUA240" s="44"/>
      <c r="TUB240" s="44"/>
      <c r="TUC240" s="44"/>
      <c r="TUD240" s="44"/>
      <c r="TUE240" s="44"/>
      <c r="TUF240" s="44"/>
      <c r="TUG240" s="44"/>
      <c r="TUH240" s="44"/>
      <c r="TUI240" s="44"/>
      <c r="TUJ240" s="44"/>
      <c r="TUK240" s="44"/>
      <c r="TUL240" s="44"/>
      <c r="TUM240" s="44"/>
      <c r="TUN240" s="44"/>
      <c r="TUO240" s="44"/>
      <c r="TUP240" s="44"/>
      <c r="TUQ240" s="44"/>
      <c r="TUR240" s="44"/>
      <c r="TUS240" s="44"/>
      <c r="TUT240" s="44"/>
      <c r="TUU240" s="44"/>
      <c r="TUV240" s="44"/>
      <c r="TUW240" s="44"/>
      <c r="TUX240" s="44"/>
      <c r="TUY240" s="44"/>
      <c r="TUZ240" s="44"/>
      <c r="TVA240" s="44"/>
      <c r="TVB240" s="44"/>
      <c r="TVC240" s="44"/>
      <c r="TVD240" s="44"/>
      <c r="TVE240" s="44"/>
      <c r="TVF240" s="44"/>
      <c r="TVG240" s="44"/>
      <c r="TVH240" s="44"/>
      <c r="TVI240" s="44"/>
      <c r="TVJ240" s="44"/>
      <c r="TVK240" s="44"/>
      <c r="TVL240" s="44"/>
      <c r="TVM240" s="44"/>
      <c r="TVN240" s="44"/>
      <c r="TVO240" s="44"/>
      <c r="TVP240" s="44"/>
      <c r="TVQ240" s="44"/>
      <c r="TVR240" s="44"/>
      <c r="TVS240" s="44"/>
      <c r="TVT240" s="44"/>
      <c r="TVU240" s="44"/>
      <c r="TVV240" s="44"/>
      <c r="TVW240" s="44"/>
      <c r="TVX240" s="44"/>
      <c r="TVY240" s="44"/>
      <c r="TVZ240" s="44"/>
      <c r="TWA240" s="44"/>
      <c r="TWB240" s="44"/>
      <c r="TWC240" s="44"/>
      <c r="TWD240" s="44"/>
      <c r="TWE240" s="44"/>
      <c r="TWF240" s="44"/>
      <c r="TWG240" s="44"/>
      <c r="TWH240" s="44"/>
      <c r="TWI240" s="44"/>
      <c r="TWJ240" s="44"/>
      <c r="TWK240" s="44"/>
      <c r="TWL240" s="44"/>
      <c r="TWM240" s="44"/>
      <c r="TWN240" s="44"/>
      <c r="TWO240" s="44"/>
      <c r="TWP240" s="44"/>
      <c r="TWQ240" s="44"/>
      <c r="TWR240" s="44"/>
      <c r="TWS240" s="44"/>
      <c r="TWT240" s="44"/>
      <c r="TWU240" s="44"/>
      <c r="TWV240" s="44"/>
      <c r="TWW240" s="44"/>
      <c r="TWX240" s="44"/>
      <c r="TWY240" s="44"/>
      <c r="TWZ240" s="44"/>
      <c r="TXA240" s="44"/>
      <c r="TXB240" s="44"/>
      <c r="TXC240" s="44"/>
      <c r="TXD240" s="44"/>
      <c r="TXE240" s="44"/>
      <c r="TXF240" s="44"/>
      <c r="TXG240" s="44"/>
      <c r="TXH240" s="44"/>
      <c r="TXI240" s="44"/>
      <c r="TXJ240" s="44"/>
      <c r="TXK240" s="44"/>
      <c r="TXL240" s="44"/>
      <c r="TXM240" s="44"/>
      <c r="TXN240" s="44"/>
      <c r="TXO240" s="44"/>
      <c r="TXP240" s="44"/>
      <c r="TXQ240" s="44"/>
      <c r="TXR240" s="44"/>
      <c r="TXS240" s="44"/>
      <c r="TXT240" s="44"/>
      <c r="TXU240" s="44"/>
      <c r="TXV240" s="44"/>
      <c r="TXW240" s="44"/>
      <c r="TXX240" s="44"/>
      <c r="TXY240" s="44"/>
      <c r="TXZ240" s="44"/>
      <c r="TYA240" s="44"/>
      <c r="TYB240" s="44"/>
      <c r="TYC240" s="44"/>
      <c r="TYD240" s="44"/>
      <c r="TYE240" s="44"/>
      <c r="TYF240" s="44"/>
      <c r="TYG240" s="44"/>
      <c r="TYH240" s="44"/>
      <c r="TYI240" s="44"/>
      <c r="TYJ240" s="44"/>
      <c r="TYK240" s="44"/>
      <c r="TYL240" s="44"/>
      <c r="TYM240" s="44"/>
      <c r="TYN240" s="44"/>
      <c r="TYO240" s="44"/>
      <c r="TYP240" s="44"/>
      <c r="TYQ240" s="44"/>
      <c r="TYR240" s="44"/>
      <c r="TYS240" s="44"/>
      <c r="TYT240" s="44"/>
      <c r="TYU240" s="44"/>
      <c r="TYV240" s="44"/>
      <c r="TYW240" s="44"/>
      <c r="TYX240" s="44"/>
      <c r="TYY240" s="44"/>
      <c r="TYZ240" s="44"/>
      <c r="TZA240" s="44"/>
      <c r="TZB240" s="44"/>
      <c r="TZC240" s="44"/>
      <c r="TZD240" s="44"/>
      <c r="TZE240" s="44"/>
      <c r="TZF240" s="44"/>
      <c r="TZG240" s="44"/>
      <c r="TZH240" s="44"/>
      <c r="TZI240" s="44"/>
      <c r="TZJ240" s="44"/>
      <c r="TZK240" s="44"/>
      <c r="TZL240" s="44"/>
      <c r="TZM240" s="44"/>
      <c r="TZN240" s="44"/>
      <c r="TZO240" s="44"/>
      <c r="TZP240" s="44"/>
      <c r="TZQ240" s="44"/>
      <c r="TZR240" s="44"/>
      <c r="TZS240" s="44"/>
      <c r="TZT240" s="44"/>
      <c r="TZU240" s="44"/>
      <c r="TZV240" s="44"/>
      <c r="TZW240" s="44"/>
      <c r="TZX240" s="44"/>
      <c r="TZY240" s="44"/>
      <c r="TZZ240" s="44"/>
      <c r="UAA240" s="44"/>
      <c r="UAB240" s="44"/>
      <c r="UAC240" s="44"/>
      <c r="UAD240" s="44"/>
      <c r="UAE240" s="44"/>
      <c r="UAF240" s="44"/>
      <c r="UAG240" s="44"/>
      <c r="UAH240" s="44"/>
      <c r="UAI240" s="44"/>
      <c r="UAJ240" s="44"/>
      <c r="UAK240" s="44"/>
      <c r="UAL240" s="44"/>
      <c r="UAM240" s="44"/>
      <c r="UAN240" s="44"/>
      <c r="UAO240" s="44"/>
      <c r="UAP240" s="44"/>
      <c r="UAQ240" s="44"/>
      <c r="UAR240" s="44"/>
      <c r="UAS240" s="44"/>
      <c r="UAT240" s="44"/>
      <c r="UAU240" s="44"/>
      <c r="UAV240" s="44"/>
      <c r="UAW240" s="44"/>
      <c r="UAX240" s="44"/>
      <c r="UAY240" s="44"/>
      <c r="UAZ240" s="44"/>
      <c r="UBA240" s="44"/>
      <c r="UBB240" s="44"/>
      <c r="UBC240" s="44"/>
      <c r="UBD240" s="44"/>
      <c r="UBE240" s="44"/>
      <c r="UBF240" s="44"/>
      <c r="UBG240" s="44"/>
      <c r="UBH240" s="44"/>
      <c r="UBI240" s="44"/>
      <c r="UBJ240" s="44"/>
      <c r="UBK240" s="44"/>
      <c r="UBL240" s="44"/>
      <c r="UBM240" s="44"/>
      <c r="UBN240" s="44"/>
      <c r="UBO240" s="44"/>
      <c r="UBP240" s="44"/>
      <c r="UBQ240" s="44"/>
      <c r="UBR240" s="44"/>
      <c r="UBS240" s="44"/>
      <c r="UBT240" s="44"/>
      <c r="UBU240" s="44"/>
      <c r="UBV240" s="44"/>
      <c r="UBW240" s="44"/>
      <c r="UBX240" s="44"/>
      <c r="UBY240" s="44"/>
      <c r="UBZ240" s="44"/>
      <c r="UCA240" s="44"/>
      <c r="UCB240" s="44"/>
      <c r="UCC240" s="44"/>
      <c r="UCD240" s="44"/>
      <c r="UCE240" s="44"/>
      <c r="UCF240" s="44"/>
      <c r="UCG240" s="44"/>
      <c r="UCH240" s="44"/>
      <c r="UCI240" s="44"/>
      <c r="UCJ240" s="44"/>
      <c r="UCK240" s="44"/>
      <c r="UCL240" s="44"/>
      <c r="UCM240" s="44"/>
      <c r="UCN240" s="44"/>
      <c r="UCO240" s="44"/>
      <c r="UCP240" s="44"/>
      <c r="UCQ240" s="44"/>
      <c r="UCR240" s="44"/>
      <c r="UCS240" s="44"/>
      <c r="UCT240" s="44"/>
      <c r="UCU240" s="44"/>
      <c r="UCV240" s="44"/>
      <c r="UCW240" s="44"/>
      <c r="UCX240" s="44"/>
      <c r="UCY240" s="44"/>
      <c r="UCZ240" s="44"/>
      <c r="UDA240" s="44"/>
      <c r="UDB240" s="44"/>
      <c r="UDC240" s="44"/>
      <c r="UDD240" s="44"/>
      <c r="UDE240" s="44"/>
      <c r="UDF240" s="44"/>
      <c r="UDG240" s="44"/>
      <c r="UDH240" s="44"/>
      <c r="UDI240" s="44"/>
      <c r="UDJ240" s="44"/>
      <c r="UDK240" s="44"/>
      <c r="UDL240" s="44"/>
      <c r="UDM240" s="44"/>
      <c r="UDN240" s="44"/>
      <c r="UDO240" s="44"/>
      <c r="UDP240" s="44"/>
      <c r="UDQ240" s="44"/>
      <c r="UDR240" s="44"/>
      <c r="UDS240" s="44"/>
      <c r="UDT240" s="44"/>
      <c r="UDU240" s="44"/>
      <c r="UDV240" s="44"/>
      <c r="UDW240" s="44"/>
      <c r="UDX240" s="44"/>
      <c r="UDY240" s="44"/>
      <c r="UDZ240" s="44"/>
      <c r="UEA240" s="44"/>
      <c r="UEB240" s="44"/>
      <c r="UEC240" s="44"/>
      <c r="UED240" s="44"/>
      <c r="UEE240" s="44"/>
      <c r="UEF240" s="44"/>
      <c r="UEG240" s="44"/>
      <c r="UEH240" s="44"/>
      <c r="UEI240" s="44"/>
      <c r="UEJ240" s="44"/>
      <c r="UEK240" s="44"/>
      <c r="UEL240" s="44"/>
      <c r="UEM240" s="44"/>
      <c r="UEN240" s="44"/>
      <c r="UEO240" s="44"/>
      <c r="UEP240" s="44"/>
      <c r="UEQ240" s="44"/>
      <c r="UER240" s="44"/>
      <c r="UES240" s="44"/>
      <c r="UET240" s="44"/>
      <c r="UEU240" s="44"/>
      <c r="UEV240" s="44"/>
      <c r="UEW240" s="44"/>
      <c r="UEX240" s="44"/>
      <c r="UEY240" s="44"/>
      <c r="UEZ240" s="44"/>
      <c r="UFA240" s="44"/>
      <c r="UFB240" s="44"/>
      <c r="UFC240" s="44"/>
      <c r="UFD240" s="44"/>
      <c r="UFE240" s="44"/>
      <c r="UFF240" s="44"/>
      <c r="UFG240" s="44"/>
      <c r="UFH240" s="44"/>
      <c r="UFI240" s="44"/>
      <c r="UFJ240" s="44"/>
      <c r="UFK240" s="44"/>
      <c r="UFL240" s="44"/>
      <c r="UFM240" s="44"/>
      <c r="UFN240" s="44"/>
      <c r="UFO240" s="44"/>
      <c r="UFP240" s="44"/>
      <c r="UFQ240" s="44"/>
      <c r="UFR240" s="44"/>
      <c r="UFS240" s="44"/>
      <c r="UFT240" s="44"/>
      <c r="UFU240" s="44"/>
      <c r="UFV240" s="44"/>
      <c r="UFW240" s="44"/>
      <c r="UFX240" s="44"/>
      <c r="UFY240" s="44"/>
      <c r="UFZ240" s="44"/>
      <c r="UGA240" s="44"/>
      <c r="UGB240" s="44"/>
      <c r="UGC240" s="44"/>
      <c r="UGD240" s="44"/>
      <c r="UGE240" s="44"/>
      <c r="UGF240" s="44"/>
      <c r="UGG240" s="44"/>
      <c r="UGH240" s="44"/>
      <c r="UGI240" s="44"/>
      <c r="UGJ240" s="44"/>
      <c r="UGK240" s="44"/>
      <c r="UGL240" s="44"/>
      <c r="UGM240" s="44"/>
      <c r="UGN240" s="44"/>
      <c r="UGO240" s="44"/>
      <c r="UGP240" s="44"/>
      <c r="UGQ240" s="44"/>
      <c r="UGR240" s="44"/>
      <c r="UGS240" s="44"/>
      <c r="UGT240" s="44"/>
      <c r="UGU240" s="44"/>
      <c r="UGV240" s="44"/>
      <c r="UGW240" s="44"/>
      <c r="UGX240" s="44"/>
      <c r="UGY240" s="44"/>
      <c r="UGZ240" s="44"/>
      <c r="UHA240" s="44"/>
      <c r="UHB240" s="44"/>
      <c r="UHC240" s="44"/>
      <c r="UHD240" s="44"/>
      <c r="UHE240" s="44"/>
      <c r="UHF240" s="44"/>
      <c r="UHG240" s="44"/>
      <c r="UHH240" s="44"/>
      <c r="UHI240" s="44"/>
      <c r="UHJ240" s="44"/>
      <c r="UHK240" s="44"/>
      <c r="UHL240" s="44"/>
      <c r="UHM240" s="44"/>
      <c r="UHN240" s="44"/>
      <c r="UHO240" s="44"/>
      <c r="UHP240" s="44"/>
      <c r="UHQ240" s="44"/>
      <c r="UHR240" s="44"/>
      <c r="UHS240" s="44"/>
      <c r="UHT240" s="44"/>
      <c r="UHU240" s="44"/>
      <c r="UHV240" s="44"/>
      <c r="UHW240" s="44"/>
      <c r="UHX240" s="44"/>
      <c r="UHY240" s="44"/>
      <c r="UHZ240" s="44"/>
      <c r="UIA240" s="44"/>
      <c r="UIB240" s="44"/>
      <c r="UIC240" s="44"/>
      <c r="UID240" s="44"/>
      <c r="UIE240" s="44"/>
      <c r="UIF240" s="44"/>
      <c r="UIG240" s="44"/>
      <c r="UIH240" s="44"/>
      <c r="UII240" s="44"/>
      <c r="UIJ240" s="44"/>
      <c r="UIK240" s="44"/>
      <c r="UIL240" s="44"/>
      <c r="UIM240" s="44"/>
      <c r="UIN240" s="44"/>
      <c r="UIO240" s="44"/>
      <c r="UIP240" s="44"/>
      <c r="UIQ240" s="44"/>
      <c r="UIR240" s="44"/>
      <c r="UIS240" s="44"/>
      <c r="UIT240" s="44"/>
      <c r="UIU240" s="44"/>
      <c r="UIV240" s="44"/>
      <c r="UIW240" s="44"/>
      <c r="UIX240" s="44"/>
      <c r="UIY240" s="44"/>
      <c r="UIZ240" s="44"/>
      <c r="UJA240" s="44"/>
      <c r="UJB240" s="44"/>
      <c r="UJC240" s="44"/>
      <c r="UJD240" s="44"/>
      <c r="UJE240" s="44"/>
      <c r="UJF240" s="44"/>
      <c r="UJG240" s="44"/>
      <c r="UJH240" s="44"/>
      <c r="UJI240" s="44"/>
      <c r="UJJ240" s="44"/>
      <c r="UJK240" s="44"/>
      <c r="UJL240" s="44"/>
      <c r="UJM240" s="44"/>
      <c r="UJN240" s="44"/>
      <c r="UJO240" s="44"/>
      <c r="UJP240" s="44"/>
      <c r="UJQ240" s="44"/>
      <c r="UJR240" s="44"/>
      <c r="UJS240" s="44"/>
      <c r="UJT240" s="44"/>
      <c r="UJU240" s="44"/>
      <c r="UJV240" s="44"/>
      <c r="UJW240" s="44"/>
      <c r="UJX240" s="44"/>
      <c r="UJY240" s="44"/>
      <c r="UJZ240" s="44"/>
      <c r="UKA240" s="44"/>
      <c r="UKB240" s="44"/>
      <c r="UKC240" s="44"/>
      <c r="UKD240" s="44"/>
      <c r="UKE240" s="44"/>
      <c r="UKF240" s="44"/>
      <c r="UKG240" s="44"/>
      <c r="UKH240" s="44"/>
      <c r="UKI240" s="44"/>
      <c r="UKJ240" s="44"/>
      <c r="UKK240" s="44"/>
      <c r="UKL240" s="44"/>
      <c r="UKM240" s="44"/>
      <c r="UKN240" s="44"/>
      <c r="UKO240" s="44"/>
      <c r="UKP240" s="44"/>
      <c r="UKQ240" s="44"/>
      <c r="UKR240" s="44"/>
      <c r="UKS240" s="44"/>
      <c r="UKT240" s="44"/>
      <c r="UKU240" s="44"/>
      <c r="UKV240" s="44"/>
      <c r="UKW240" s="44"/>
      <c r="UKX240" s="44"/>
      <c r="UKY240" s="44"/>
      <c r="UKZ240" s="44"/>
      <c r="ULA240" s="44"/>
      <c r="ULB240" s="44"/>
      <c r="ULC240" s="44"/>
      <c r="ULD240" s="44"/>
      <c r="ULE240" s="44"/>
      <c r="ULF240" s="44"/>
      <c r="ULG240" s="44"/>
      <c r="ULH240" s="44"/>
      <c r="ULI240" s="44"/>
      <c r="ULJ240" s="44"/>
      <c r="ULK240" s="44"/>
      <c r="ULL240" s="44"/>
      <c r="ULM240" s="44"/>
      <c r="ULN240" s="44"/>
      <c r="ULO240" s="44"/>
      <c r="ULP240" s="44"/>
      <c r="ULQ240" s="44"/>
      <c r="ULR240" s="44"/>
      <c r="ULS240" s="44"/>
      <c r="ULT240" s="44"/>
      <c r="ULU240" s="44"/>
      <c r="ULV240" s="44"/>
      <c r="ULW240" s="44"/>
      <c r="ULX240" s="44"/>
      <c r="ULY240" s="44"/>
      <c r="ULZ240" s="44"/>
      <c r="UMA240" s="44"/>
      <c r="UMB240" s="44"/>
      <c r="UMC240" s="44"/>
      <c r="UMD240" s="44"/>
      <c r="UME240" s="44"/>
      <c r="UMF240" s="44"/>
      <c r="UMG240" s="44"/>
      <c r="UMH240" s="44"/>
      <c r="UMI240" s="44"/>
      <c r="UMJ240" s="44"/>
      <c r="UMK240" s="44"/>
      <c r="UML240" s="44"/>
      <c r="UMM240" s="44"/>
      <c r="UMN240" s="44"/>
      <c r="UMO240" s="44"/>
      <c r="UMP240" s="44"/>
      <c r="UMQ240" s="44"/>
      <c r="UMR240" s="44"/>
      <c r="UMS240" s="44"/>
      <c r="UMT240" s="44"/>
      <c r="UMU240" s="44"/>
      <c r="UMV240" s="44"/>
      <c r="UMW240" s="44"/>
      <c r="UMX240" s="44"/>
      <c r="UMY240" s="44"/>
      <c r="UMZ240" s="44"/>
      <c r="UNA240" s="44"/>
      <c r="UNB240" s="44"/>
      <c r="UNC240" s="44"/>
      <c r="UND240" s="44"/>
      <c r="UNE240" s="44"/>
      <c r="UNF240" s="44"/>
      <c r="UNG240" s="44"/>
      <c r="UNH240" s="44"/>
      <c r="UNI240" s="44"/>
      <c r="UNJ240" s="44"/>
      <c r="UNK240" s="44"/>
      <c r="UNL240" s="44"/>
      <c r="UNM240" s="44"/>
      <c r="UNN240" s="44"/>
      <c r="UNO240" s="44"/>
      <c r="UNP240" s="44"/>
      <c r="UNQ240" s="44"/>
      <c r="UNR240" s="44"/>
      <c r="UNS240" s="44"/>
      <c r="UNT240" s="44"/>
      <c r="UNU240" s="44"/>
      <c r="UNV240" s="44"/>
      <c r="UNW240" s="44"/>
      <c r="UNX240" s="44"/>
      <c r="UNY240" s="44"/>
      <c r="UNZ240" s="44"/>
      <c r="UOA240" s="44"/>
      <c r="UOB240" s="44"/>
      <c r="UOC240" s="44"/>
      <c r="UOD240" s="44"/>
      <c r="UOE240" s="44"/>
      <c r="UOF240" s="44"/>
      <c r="UOG240" s="44"/>
      <c r="UOH240" s="44"/>
      <c r="UOI240" s="44"/>
      <c r="UOJ240" s="44"/>
      <c r="UOK240" s="44"/>
      <c r="UOL240" s="44"/>
      <c r="UOM240" s="44"/>
      <c r="UON240" s="44"/>
      <c r="UOO240" s="44"/>
      <c r="UOP240" s="44"/>
      <c r="UOQ240" s="44"/>
      <c r="UOR240" s="44"/>
      <c r="UOS240" s="44"/>
      <c r="UOT240" s="44"/>
      <c r="UOU240" s="44"/>
      <c r="UOV240" s="44"/>
      <c r="UOW240" s="44"/>
      <c r="UOX240" s="44"/>
      <c r="UOY240" s="44"/>
      <c r="UOZ240" s="44"/>
      <c r="UPA240" s="44"/>
      <c r="UPB240" s="44"/>
      <c r="UPC240" s="44"/>
      <c r="UPD240" s="44"/>
      <c r="UPE240" s="44"/>
      <c r="UPF240" s="44"/>
      <c r="UPG240" s="44"/>
      <c r="UPH240" s="44"/>
      <c r="UPI240" s="44"/>
      <c r="UPJ240" s="44"/>
      <c r="UPK240" s="44"/>
      <c r="UPL240" s="44"/>
      <c r="UPM240" s="44"/>
      <c r="UPN240" s="44"/>
      <c r="UPO240" s="44"/>
      <c r="UPP240" s="44"/>
      <c r="UPQ240" s="44"/>
      <c r="UPR240" s="44"/>
      <c r="UPS240" s="44"/>
      <c r="UPT240" s="44"/>
      <c r="UPU240" s="44"/>
      <c r="UPV240" s="44"/>
      <c r="UPW240" s="44"/>
      <c r="UPX240" s="44"/>
      <c r="UPY240" s="44"/>
      <c r="UPZ240" s="44"/>
      <c r="UQA240" s="44"/>
      <c r="UQB240" s="44"/>
      <c r="UQC240" s="44"/>
      <c r="UQD240" s="44"/>
      <c r="UQE240" s="44"/>
      <c r="UQF240" s="44"/>
      <c r="UQG240" s="44"/>
      <c r="UQH240" s="44"/>
      <c r="UQI240" s="44"/>
      <c r="UQJ240" s="44"/>
      <c r="UQK240" s="44"/>
      <c r="UQL240" s="44"/>
      <c r="UQM240" s="44"/>
      <c r="UQN240" s="44"/>
      <c r="UQO240" s="44"/>
      <c r="UQP240" s="44"/>
      <c r="UQQ240" s="44"/>
      <c r="UQR240" s="44"/>
      <c r="UQS240" s="44"/>
      <c r="UQT240" s="44"/>
      <c r="UQU240" s="44"/>
      <c r="UQV240" s="44"/>
      <c r="UQW240" s="44"/>
      <c r="UQX240" s="44"/>
      <c r="UQY240" s="44"/>
      <c r="UQZ240" s="44"/>
      <c r="URA240" s="44"/>
      <c r="URB240" s="44"/>
      <c r="URC240" s="44"/>
      <c r="URD240" s="44"/>
      <c r="URE240" s="44"/>
      <c r="URF240" s="44"/>
      <c r="URG240" s="44"/>
      <c r="URH240" s="44"/>
      <c r="URI240" s="44"/>
      <c r="URJ240" s="44"/>
      <c r="URK240" s="44"/>
      <c r="URL240" s="44"/>
      <c r="URM240" s="44"/>
      <c r="URN240" s="44"/>
      <c r="URO240" s="44"/>
      <c r="URP240" s="44"/>
      <c r="URQ240" s="44"/>
      <c r="URR240" s="44"/>
      <c r="URS240" s="44"/>
      <c r="URT240" s="44"/>
      <c r="URU240" s="44"/>
      <c r="URV240" s="44"/>
      <c r="URW240" s="44"/>
      <c r="URX240" s="44"/>
      <c r="URY240" s="44"/>
      <c r="URZ240" s="44"/>
      <c r="USA240" s="44"/>
      <c r="USB240" s="44"/>
      <c r="USC240" s="44"/>
      <c r="USD240" s="44"/>
      <c r="USE240" s="44"/>
      <c r="USF240" s="44"/>
      <c r="USG240" s="44"/>
      <c r="USH240" s="44"/>
      <c r="USI240" s="44"/>
      <c r="USJ240" s="44"/>
      <c r="USK240" s="44"/>
      <c r="USL240" s="44"/>
      <c r="USM240" s="44"/>
      <c r="USN240" s="44"/>
      <c r="USO240" s="44"/>
      <c r="USP240" s="44"/>
      <c r="USQ240" s="44"/>
      <c r="USR240" s="44"/>
      <c r="USS240" s="44"/>
      <c r="UST240" s="44"/>
      <c r="USU240" s="44"/>
      <c r="USV240" s="44"/>
      <c r="USW240" s="44"/>
      <c r="USX240" s="44"/>
      <c r="USY240" s="44"/>
      <c r="USZ240" s="44"/>
      <c r="UTA240" s="44"/>
      <c r="UTB240" s="44"/>
      <c r="UTC240" s="44"/>
      <c r="UTD240" s="44"/>
      <c r="UTE240" s="44"/>
      <c r="UTF240" s="44"/>
      <c r="UTG240" s="44"/>
      <c r="UTH240" s="44"/>
      <c r="UTI240" s="44"/>
      <c r="UTJ240" s="44"/>
      <c r="UTK240" s="44"/>
      <c r="UTL240" s="44"/>
      <c r="UTM240" s="44"/>
      <c r="UTN240" s="44"/>
      <c r="UTO240" s="44"/>
      <c r="UTP240" s="44"/>
      <c r="UTQ240" s="44"/>
      <c r="UTR240" s="44"/>
      <c r="UTS240" s="44"/>
      <c r="UTT240" s="44"/>
      <c r="UTU240" s="44"/>
      <c r="UTV240" s="44"/>
      <c r="UTW240" s="44"/>
      <c r="UTX240" s="44"/>
      <c r="UTY240" s="44"/>
      <c r="UTZ240" s="44"/>
      <c r="UUA240" s="44"/>
      <c r="UUB240" s="44"/>
      <c r="UUC240" s="44"/>
      <c r="UUD240" s="44"/>
      <c r="UUE240" s="44"/>
      <c r="UUF240" s="44"/>
      <c r="UUG240" s="44"/>
      <c r="UUH240" s="44"/>
      <c r="UUI240" s="44"/>
      <c r="UUJ240" s="44"/>
      <c r="UUK240" s="44"/>
      <c r="UUL240" s="44"/>
      <c r="UUM240" s="44"/>
      <c r="UUN240" s="44"/>
      <c r="UUO240" s="44"/>
      <c r="UUP240" s="44"/>
      <c r="UUQ240" s="44"/>
      <c r="UUR240" s="44"/>
      <c r="UUS240" s="44"/>
      <c r="UUT240" s="44"/>
      <c r="UUU240" s="44"/>
      <c r="UUV240" s="44"/>
      <c r="UUW240" s="44"/>
      <c r="UUX240" s="44"/>
      <c r="UUY240" s="44"/>
      <c r="UUZ240" s="44"/>
      <c r="UVA240" s="44"/>
      <c r="UVB240" s="44"/>
      <c r="UVC240" s="44"/>
      <c r="UVD240" s="44"/>
      <c r="UVE240" s="44"/>
      <c r="UVF240" s="44"/>
      <c r="UVG240" s="44"/>
      <c r="UVH240" s="44"/>
      <c r="UVI240" s="44"/>
      <c r="UVJ240" s="44"/>
      <c r="UVK240" s="44"/>
      <c r="UVL240" s="44"/>
      <c r="UVM240" s="44"/>
      <c r="UVN240" s="44"/>
      <c r="UVO240" s="44"/>
      <c r="UVP240" s="44"/>
      <c r="UVQ240" s="44"/>
      <c r="UVR240" s="44"/>
      <c r="UVS240" s="44"/>
      <c r="UVT240" s="44"/>
      <c r="UVU240" s="44"/>
      <c r="UVV240" s="44"/>
      <c r="UVW240" s="44"/>
      <c r="UVX240" s="44"/>
      <c r="UVY240" s="44"/>
      <c r="UVZ240" s="44"/>
      <c r="UWA240" s="44"/>
      <c r="UWB240" s="44"/>
      <c r="UWC240" s="44"/>
      <c r="UWD240" s="44"/>
      <c r="UWE240" s="44"/>
      <c r="UWF240" s="44"/>
      <c r="UWG240" s="44"/>
      <c r="UWH240" s="44"/>
      <c r="UWI240" s="44"/>
      <c r="UWJ240" s="44"/>
      <c r="UWK240" s="44"/>
      <c r="UWL240" s="44"/>
      <c r="UWM240" s="44"/>
      <c r="UWN240" s="44"/>
      <c r="UWO240" s="44"/>
      <c r="UWP240" s="44"/>
      <c r="UWQ240" s="44"/>
      <c r="UWR240" s="44"/>
      <c r="UWS240" s="44"/>
      <c r="UWT240" s="44"/>
      <c r="UWU240" s="44"/>
      <c r="UWV240" s="44"/>
      <c r="UWW240" s="44"/>
      <c r="UWX240" s="44"/>
      <c r="UWY240" s="44"/>
      <c r="UWZ240" s="44"/>
      <c r="UXA240" s="44"/>
      <c r="UXB240" s="44"/>
      <c r="UXC240" s="44"/>
      <c r="UXD240" s="44"/>
      <c r="UXE240" s="44"/>
      <c r="UXF240" s="44"/>
      <c r="UXG240" s="44"/>
      <c r="UXH240" s="44"/>
      <c r="UXI240" s="44"/>
      <c r="UXJ240" s="44"/>
      <c r="UXK240" s="44"/>
      <c r="UXL240" s="44"/>
      <c r="UXM240" s="44"/>
      <c r="UXN240" s="44"/>
      <c r="UXO240" s="44"/>
      <c r="UXP240" s="44"/>
      <c r="UXQ240" s="44"/>
      <c r="UXR240" s="44"/>
      <c r="UXS240" s="44"/>
      <c r="UXT240" s="44"/>
      <c r="UXU240" s="44"/>
      <c r="UXV240" s="44"/>
      <c r="UXW240" s="44"/>
      <c r="UXX240" s="44"/>
      <c r="UXY240" s="44"/>
      <c r="UXZ240" s="44"/>
      <c r="UYA240" s="44"/>
      <c r="UYB240" s="44"/>
      <c r="UYC240" s="44"/>
      <c r="UYD240" s="44"/>
      <c r="UYE240" s="44"/>
      <c r="UYF240" s="44"/>
      <c r="UYG240" s="44"/>
      <c r="UYH240" s="44"/>
      <c r="UYI240" s="44"/>
      <c r="UYJ240" s="44"/>
      <c r="UYK240" s="44"/>
      <c r="UYL240" s="44"/>
      <c r="UYM240" s="44"/>
      <c r="UYN240" s="44"/>
      <c r="UYO240" s="44"/>
      <c r="UYP240" s="44"/>
      <c r="UYQ240" s="44"/>
      <c r="UYR240" s="44"/>
      <c r="UYS240" s="44"/>
      <c r="UYT240" s="44"/>
      <c r="UYU240" s="44"/>
      <c r="UYV240" s="44"/>
      <c r="UYW240" s="44"/>
      <c r="UYX240" s="44"/>
      <c r="UYY240" s="44"/>
      <c r="UYZ240" s="44"/>
      <c r="UZA240" s="44"/>
      <c r="UZB240" s="44"/>
      <c r="UZC240" s="44"/>
      <c r="UZD240" s="44"/>
      <c r="UZE240" s="44"/>
      <c r="UZF240" s="44"/>
      <c r="UZG240" s="44"/>
      <c r="UZH240" s="44"/>
      <c r="UZI240" s="44"/>
      <c r="UZJ240" s="44"/>
      <c r="UZK240" s="44"/>
      <c r="UZL240" s="44"/>
      <c r="UZM240" s="44"/>
      <c r="UZN240" s="44"/>
      <c r="UZO240" s="44"/>
      <c r="UZP240" s="44"/>
      <c r="UZQ240" s="44"/>
      <c r="UZR240" s="44"/>
      <c r="UZS240" s="44"/>
      <c r="UZT240" s="44"/>
      <c r="UZU240" s="44"/>
      <c r="UZV240" s="44"/>
      <c r="UZW240" s="44"/>
      <c r="UZX240" s="44"/>
      <c r="UZY240" s="44"/>
      <c r="UZZ240" s="44"/>
      <c r="VAA240" s="44"/>
      <c r="VAB240" s="44"/>
      <c r="VAC240" s="44"/>
      <c r="VAD240" s="44"/>
      <c r="VAE240" s="44"/>
      <c r="VAF240" s="44"/>
      <c r="VAG240" s="44"/>
      <c r="VAH240" s="44"/>
      <c r="VAI240" s="44"/>
      <c r="VAJ240" s="44"/>
      <c r="VAK240" s="44"/>
      <c r="VAL240" s="44"/>
      <c r="VAM240" s="44"/>
      <c r="VAN240" s="44"/>
      <c r="VAO240" s="44"/>
      <c r="VAP240" s="44"/>
      <c r="VAQ240" s="44"/>
      <c r="VAR240" s="44"/>
      <c r="VAS240" s="44"/>
      <c r="VAT240" s="44"/>
      <c r="VAU240" s="44"/>
      <c r="VAV240" s="44"/>
      <c r="VAW240" s="44"/>
      <c r="VAX240" s="44"/>
      <c r="VAY240" s="44"/>
      <c r="VAZ240" s="44"/>
      <c r="VBA240" s="44"/>
      <c r="VBB240" s="44"/>
      <c r="VBC240" s="44"/>
      <c r="VBD240" s="44"/>
      <c r="VBE240" s="44"/>
      <c r="VBF240" s="44"/>
      <c r="VBG240" s="44"/>
      <c r="VBH240" s="44"/>
      <c r="VBI240" s="44"/>
      <c r="VBJ240" s="44"/>
      <c r="VBK240" s="44"/>
      <c r="VBL240" s="44"/>
      <c r="VBM240" s="44"/>
      <c r="VBN240" s="44"/>
      <c r="VBO240" s="44"/>
      <c r="VBP240" s="44"/>
      <c r="VBQ240" s="44"/>
      <c r="VBR240" s="44"/>
      <c r="VBS240" s="44"/>
      <c r="VBT240" s="44"/>
      <c r="VBU240" s="44"/>
      <c r="VBV240" s="44"/>
      <c r="VBW240" s="44"/>
      <c r="VBX240" s="44"/>
      <c r="VBY240" s="44"/>
      <c r="VBZ240" s="44"/>
      <c r="VCA240" s="44"/>
      <c r="VCB240" s="44"/>
      <c r="VCC240" s="44"/>
      <c r="VCD240" s="44"/>
      <c r="VCE240" s="44"/>
      <c r="VCF240" s="44"/>
      <c r="VCG240" s="44"/>
      <c r="VCH240" s="44"/>
      <c r="VCI240" s="44"/>
      <c r="VCJ240" s="44"/>
      <c r="VCK240" s="44"/>
      <c r="VCL240" s="44"/>
      <c r="VCM240" s="44"/>
      <c r="VCN240" s="44"/>
      <c r="VCO240" s="44"/>
      <c r="VCP240" s="44"/>
      <c r="VCQ240" s="44"/>
      <c r="VCR240" s="44"/>
      <c r="VCS240" s="44"/>
      <c r="VCT240" s="44"/>
      <c r="VCU240" s="44"/>
      <c r="VCV240" s="44"/>
      <c r="VCW240" s="44"/>
      <c r="VCX240" s="44"/>
      <c r="VCY240" s="44"/>
      <c r="VCZ240" s="44"/>
      <c r="VDA240" s="44"/>
      <c r="VDB240" s="44"/>
      <c r="VDC240" s="44"/>
      <c r="VDD240" s="44"/>
      <c r="VDE240" s="44"/>
      <c r="VDF240" s="44"/>
      <c r="VDG240" s="44"/>
      <c r="VDH240" s="44"/>
      <c r="VDI240" s="44"/>
      <c r="VDJ240" s="44"/>
      <c r="VDK240" s="44"/>
      <c r="VDL240" s="44"/>
      <c r="VDM240" s="44"/>
      <c r="VDN240" s="44"/>
      <c r="VDO240" s="44"/>
      <c r="VDP240" s="44"/>
      <c r="VDQ240" s="44"/>
      <c r="VDR240" s="44"/>
      <c r="VDS240" s="44"/>
      <c r="VDT240" s="44"/>
      <c r="VDU240" s="44"/>
      <c r="VDV240" s="44"/>
      <c r="VDW240" s="44"/>
      <c r="VDX240" s="44"/>
      <c r="VDY240" s="44"/>
      <c r="VDZ240" s="44"/>
      <c r="VEA240" s="44"/>
      <c r="VEB240" s="44"/>
      <c r="VEC240" s="44"/>
      <c r="VED240" s="44"/>
      <c r="VEE240" s="44"/>
      <c r="VEF240" s="44"/>
      <c r="VEG240" s="44"/>
      <c r="VEH240" s="44"/>
      <c r="VEI240" s="44"/>
      <c r="VEJ240" s="44"/>
      <c r="VEK240" s="44"/>
      <c r="VEL240" s="44"/>
      <c r="VEM240" s="44"/>
      <c r="VEN240" s="44"/>
      <c r="VEO240" s="44"/>
      <c r="VEP240" s="44"/>
      <c r="VEQ240" s="44"/>
      <c r="VER240" s="44"/>
      <c r="VES240" s="44"/>
      <c r="VET240" s="44"/>
      <c r="VEU240" s="44"/>
      <c r="VEV240" s="44"/>
      <c r="VEW240" s="44"/>
      <c r="VEX240" s="44"/>
      <c r="VEY240" s="44"/>
      <c r="VEZ240" s="44"/>
      <c r="VFA240" s="44"/>
      <c r="VFB240" s="44"/>
      <c r="VFC240" s="44"/>
      <c r="VFD240" s="44"/>
      <c r="VFE240" s="44"/>
      <c r="VFF240" s="44"/>
      <c r="VFG240" s="44"/>
      <c r="VFH240" s="44"/>
      <c r="VFI240" s="44"/>
      <c r="VFJ240" s="44"/>
      <c r="VFK240" s="44"/>
      <c r="VFL240" s="44"/>
      <c r="VFM240" s="44"/>
      <c r="VFN240" s="44"/>
      <c r="VFO240" s="44"/>
      <c r="VFP240" s="44"/>
      <c r="VFQ240" s="44"/>
      <c r="VFR240" s="44"/>
      <c r="VFS240" s="44"/>
      <c r="VFT240" s="44"/>
      <c r="VFU240" s="44"/>
      <c r="VFV240" s="44"/>
      <c r="VFW240" s="44"/>
      <c r="VFX240" s="44"/>
      <c r="VFY240" s="44"/>
      <c r="VFZ240" s="44"/>
      <c r="VGA240" s="44"/>
      <c r="VGB240" s="44"/>
      <c r="VGC240" s="44"/>
      <c r="VGD240" s="44"/>
      <c r="VGE240" s="44"/>
      <c r="VGF240" s="44"/>
      <c r="VGG240" s="44"/>
      <c r="VGH240" s="44"/>
      <c r="VGI240" s="44"/>
      <c r="VGJ240" s="44"/>
      <c r="VGK240" s="44"/>
      <c r="VGL240" s="44"/>
      <c r="VGM240" s="44"/>
      <c r="VGN240" s="44"/>
      <c r="VGO240" s="44"/>
      <c r="VGP240" s="44"/>
      <c r="VGQ240" s="44"/>
      <c r="VGR240" s="44"/>
      <c r="VGS240" s="44"/>
      <c r="VGT240" s="44"/>
      <c r="VGU240" s="44"/>
      <c r="VGV240" s="44"/>
      <c r="VGW240" s="44"/>
      <c r="VGX240" s="44"/>
      <c r="VGY240" s="44"/>
      <c r="VGZ240" s="44"/>
      <c r="VHA240" s="44"/>
      <c r="VHB240" s="44"/>
      <c r="VHC240" s="44"/>
      <c r="VHD240" s="44"/>
      <c r="VHE240" s="44"/>
      <c r="VHF240" s="44"/>
      <c r="VHG240" s="44"/>
      <c r="VHH240" s="44"/>
      <c r="VHI240" s="44"/>
      <c r="VHJ240" s="44"/>
      <c r="VHK240" s="44"/>
      <c r="VHL240" s="44"/>
      <c r="VHM240" s="44"/>
      <c r="VHN240" s="44"/>
      <c r="VHO240" s="44"/>
      <c r="VHP240" s="44"/>
      <c r="VHQ240" s="44"/>
      <c r="VHR240" s="44"/>
      <c r="VHS240" s="44"/>
      <c r="VHT240" s="44"/>
      <c r="VHU240" s="44"/>
      <c r="VHV240" s="44"/>
      <c r="VHW240" s="44"/>
      <c r="VHX240" s="44"/>
      <c r="VHY240" s="44"/>
      <c r="VHZ240" s="44"/>
      <c r="VIA240" s="44"/>
      <c r="VIB240" s="44"/>
      <c r="VIC240" s="44"/>
      <c r="VID240" s="44"/>
      <c r="VIE240" s="44"/>
      <c r="VIF240" s="44"/>
      <c r="VIG240" s="44"/>
      <c r="VIH240" s="44"/>
      <c r="VII240" s="44"/>
      <c r="VIJ240" s="44"/>
      <c r="VIK240" s="44"/>
      <c r="VIL240" s="44"/>
      <c r="VIM240" s="44"/>
      <c r="VIN240" s="44"/>
      <c r="VIO240" s="44"/>
      <c r="VIP240" s="44"/>
      <c r="VIQ240" s="44"/>
      <c r="VIR240" s="44"/>
      <c r="VIS240" s="44"/>
      <c r="VIT240" s="44"/>
      <c r="VIU240" s="44"/>
      <c r="VIV240" s="44"/>
      <c r="VIW240" s="44"/>
      <c r="VIX240" s="44"/>
      <c r="VIY240" s="44"/>
      <c r="VIZ240" s="44"/>
      <c r="VJA240" s="44"/>
      <c r="VJB240" s="44"/>
      <c r="VJC240" s="44"/>
      <c r="VJD240" s="44"/>
      <c r="VJE240" s="44"/>
      <c r="VJF240" s="44"/>
      <c r="VJG240" s="44"/>
      <c r="VJH240" s="44"/>
      <c r="VJI240" s="44"/>
      <c r="VJJ240" s="44"/>
      <c r="VJK240" s="44"/>
      <c r="VJL240" s="44"/>
      <c r="VJM240" s="44"/>
      <c r="VJN240" s="44"/>
      <c r="VJO240" s="44"/>
      <c r="VJP240" s="44"/>
      <c r="VJQ240" s="44"/>
      <c r="VJR240" s="44"/>
      <c r="VJS240" s="44"/>
      <c r="VJT240" s="44"/>
      <c r="VJU240" s="44"/>
      <c r="VJV240" s="44"/>
      <c r="VJW240" s="44"/>
      <c r="VJX240" s="44"/>
      <c r="VJY240" s="44"/>
      <c r="VJZ240" s="44"/>
      <c r="VKA240" s="44"/>
      <c r="VKB240" s="44"/>
      <c r="VKC240" s="44"/>
      <c r="VKD240" s="44"/>
      <c r="VKE240" s="44"/>
      <c r="VKF240" s="44"/>
      <c r="VKG240" s="44"/>
      <c r="VKH240" s="44"/>
      <c r="VKI240" s="44"/>
      <c r="VKJ240" s="44"/>
      <c r="VKK240" s="44"/>
      <c r="VKL240" s="44"/>
      <c r="VKM240" s="44"/>
      <c r="VKN240" s="44"/>
      <c r="VKO240" s="44"/>
      <c r="VKP240" s="44"/>
      <c r="VKQ240" s="44"/>
      <c r="VKR240" s="44"/>
      <c r="VKS240" s="44"/>
      <c r="VKT240" s="44"/>
      <c r="VKU240" s="44"/>
      <c r="VKV240" s="44"/>
      <c r="VKW240" s="44"/>
      <c r="VKX240" s="44"/>
      <c r="VKY240" s="44"/>
      <c r="VKZ240" s="44"/>
      <c r="VLA240" s="44"/>
      <c r="VLB240" s="44"/>
      <c r="VLC240" s="44"/>
      <c r="VLD240" s="44"/>
      <c r="VLE240" s="44"/>
      <c r="VLF240" s="44"/>
      <c r="VLG240" s="44"/>
      <c r="VLH240" s="44"/>
      <c r="VLI240" s="44"/>
      <c r="VLJ240" s="44"/>
      <c r="VLK240" s="44"/>
      <c r="VLL240" s="44"/>
      <c r="VLM240" s="44"/>
      <c r="VLN240" s="44"/>
      <c r="VLO240" s="44"/>
      <c r="VLP240" s="44"/>
      <c r="VLQ240" s="44"/>
      <c r="VLR240" s="44"/>
      <c r="VLS240" s="44"/>
      <c r="VLT240" s="44"/>
      <c r="VLU240" s="44"/>
      <c r="VLV240" s="44"/>
      <c r="VLW240" s="44"/>
      <c r="VLX240" s="44"/>
      <c r="VLY240" s="44"/>
      <c r="VLZ240" s="44"/>
      <c r="VMA240" s="44"/>
      <c r="VMB240" s="44"/>
      <c r="VMC240" s="44"/>
      <c r="VMD240" s="44"/>
      <c r="VME240" s="44"/>
      <c r="VMF240" s="44"/>
      <c r="VMG240" s="44"/>
      <c r="VMH240" s="44"/>
      <c r="VMI240" s="44"/>
      <c r="VMJ240" s="44"/>
      <c r="VMK240" s="44"/>
      <c r="VML240" s="44"/>
      <c r="VMM240" s="44"/>
      <c r="VMN240" s="44"/>
      <c r="VMO240" s="44"/>
      <c r="VMP240" s="44"/>
      <c r="VMQ240" s="44"/>
      <c r="VMR240" s="44"/>
      <c r="VMS240" s="44"/>
      <c r="VMT240" s="44"/>
      <c r="VMU240" s="44"/>
      <c r="VMV240" s="44"/>
      <c r="VMW240" s="44"/>
      <c r="VMX240" s="44"/>
      <c r="VMY240" s="44"/>
      <c r="VMZ240" s="44"/>
      <c r="VNA240" s="44"/>
      <c r="VNB240" s="44"/>
      <c r="VNC240" s="44"/>
      <c r="VND240" s="44"/>
      <c r="VNE240" s="44"/>
      <c r="VNF240" s="44"/>
      <c r="VNG240" s="44"/>
      <c r="VNH240" s="44"/>
      <c r="VNI240" s="44"/>
      <c r="VNJ240" s="44"/>
      <c r="VNK240" s="44"/>
      <c r="VNL240" s="44"/>
      <c r="VNM240" s="44"/>
      <c r="VNN240" s="44"/>
      <c r="VNO240" s="44"/>
      <c r="VNP240" s="44"/>
      <c r="VNQ240" s="44"/>
      <c r="VNR240" s="44"/>
      <c r="VNS240" s="44"/>
      <c r="VNT240" s="44"/>
      <c r="VNU240" s="44"/>
      <c r="VNV240" s="44"/>
      <c r="VNW240" s="44"/>
      <c r="VNX240" s="44"/>
      <c r="VNY240" s="44"/>
      <c r="VNZ240" s="44"/>
      <c r="VOA240" s="44"/>
      <c r="VOB240" s="44"/>
      <c r="VOC240" s="44"/>
      <c r="VOD240" s="44"/>
      <c r="VOE240" s="44"/>
      <c r="VOF240" s="44"/>
      <c r="VOG240" s="44"/>
      <c r="VOH240" s="44"/>
      <c r="VOI240" s="44"/>
      <c r="VOJ240" s="44"/>
      <c r="VOK240" s="44"/>
      <c r="VOL240" s="44"/>
      <c r="VOM240" s="44"/>
      <c r="VON240" s="44"/>
      <c r="VOO240" s="44"/>
      <c r="VOP240" s="44"/>
      <c r="VOQ240" s="44"/>
      <c r="VOR240" s="44"/>
      <c r="VOS240" s="44"/>
      <c r="VOT240" s="44"/>
      <c r="VOU240" s="44"/>
      <c r="VOV240" s="44"/>
      <c r="VOW240" s="44"/>
      <c r="VOX240" s="44"/>
      <c r="VOY240" s="44"/>
      <c r="VOZ240" s="44"/>
      <c r="VPA240" s="44"/>
      <c r="VPB240" s="44"/>
      <c r="VPC240" s="44"/>
      <c r="VPD240" s="44"/>
      <c r="VPE240" s="44"/>
      <c r="VPF240" s="44"/>
      <c r="VPG240" s="44"/>
      <c r="VPH240" s="44"/>
      <c r="VPI240" s="44"/>
      <c r="VPJ240" s="44"/>
      <c r="VPK240" s="44"/>
      <c r="VPL240" s="44"/>
      <c r="VPM240" s="44"/>
      <c r="VPN240" s="44"/>
      <c r="VPO240" s="44"/>
      <c r="VPP240" s="44"/>
      <c r="VPQ240" s="44"/>
      <c r="VPR240" s="44"/>
      <c r="VPS240" s="44"/>
      <c r="VPT240" s="44"/>
      <c r="VPU240" s="44"/>
      <c r="VPV240" s="44"/>
      <c r="VPW240" s="44"/>
      <c r="VPX240" s="44"/>
      <c r="VPY240" s="44"/>
      <c r="VPZ240" s="44"/>
      <c r="VQA240" s="44"/>
      <c r="VQB240" s="44"/>
      <c r="VQC240" s="44"/>
      <c r="VQD240" s="44"/>
      <c r="VQE240" s="44"/>
      <c r="VQF240" s="44"/>
      <c r="VQG240" s="44"/>
      <c r="VQH240" s="44"/>
      <c r="VQI240" s="44"/>
      <c r="VQJ240" s="44"/>
      <c r="VQK240" s="44"/>
      <c r="VQL240" s="44"/>
      <c r="VQM240" s="44"/>
      <c r="VQN240" s="44"/>
      <c r="VQO240" s="44"/>
      <c r="VQP240" s="44"/>
      <c r="VQQ240" s="44"/>
      <c r="VQR240" s="44"/>
      <c r="VQS240" s="44"/>
      <c r="VQT240" s="44"/>
      <c r="VQU240" s="44"/>
      <c r="VQV240" s="44"/>
      <c r="VQW240" s="44"/>
      <c r="VQX240" s="44"/>
      <c r="VQY240" s="44"/>
      <c r="VQZ240" s="44"/>
      <c r="VRA240" s="44"/>
      <c r="VRB240" s="44"/>
      <c r="VRC240" s="44"/>
      <c r="VRD240" s="44"/>
      <c r="VRE240" s="44"/>
      <c r="VRF240" s="44"/>
      <c r="VRG240" s="44"/>
      <c r="VRH240" s="44"/>
      <c r="VRI240" s="44"/>
      <c r="VRJ240" s="44"/>
      <c r="VRK240" s="44"/>
      <c r="VRL240" s="44"/>
      <c r="VRM240" s="44"/>
      <c r="VRN240" s="44"/>
      <c r="VRO240" s="44"/>
      <c r="VRP240" s="44"/>
      <c r="VRQ240" s="44"/>
      <c r="VRR240" s="44"/>
      <c r="VRS240" s="44"/>
      <c r="VRT240" s="44"/>
      <c r="VRU240" s="44"/>
      <c r="VRV240" s="44"/>
      <c r="VRW240" s="44"/>
      <c r="VRX240" s="44"/>
      <c r="VRY240" s="44"/>
      <c r="VRZ240" s="44"/>
      <c r="VSA240" s="44"/>
      <c r="VSB240" s="44"/>
      <c r="VSC240" s="44"/>
      <c r="VSD240" s="44"/>
      <c r="VSE240" s="44"/>
      <c r="VSF240" s="44"/>
      <c r="VSG240" s="44"/>
      <c r="VSH240" s="44"/>
      <c r="VSI240" s="44"/>
      <c r="VSJ240" s="44"/>
      <c r="VSK240" s="44"/>
      <c r="VSL240" s="44"/>
      <c r="VSM240" s="44"/>
      <c r="VSN240" s="44"/>
      <c r="VSO240" s="44"/>
      <c r="VSP240" s="44"/>
      <c r="VSQ240" s="44"/>
      <c r="VSR240" s="44"/>
      <c r="VSS240" s="44"/>
      <c r="VST240" s="44"/>
      <c r="VSU240" s="44"/>
      <c r="VSV240" s="44"/>
      <c r="VSW240" s="44"/>
      <c r="VSX240" s="44"/>
      <c r="VSY240" s="44"/>
      <c r="VSZ240" s="44"/>
      <c r="VTA240" s="44"/>
      <c r="VTB240" s="44"/>
      <c r="VTC240" s="44"/>
      <c r="VTD240" s="44"/>
      <c r="VTE240" s="44"/>
      <c r="VTF240" s="44"/>
      <c r="VTG240" s="44"/>
      <c r="VTH240" s="44"/>
      <c r="VTI240" s="44"/>
      <c r="VTJ240" s="44"/>
      <c r="VTK240" s="44"/>
      <c r="VTL240" s="44"/>
      <c r="VTM240" s="44"/>
      <c r="VTN240" s="44"/>
      <c r="VTO240" s="44"/>
      <c r="VTP240" s="44"/>
      <c r="VTQ240" s="44"/>
      <c r="VTR240" s="44"/>
      <c r="VTS240" s="44"/>
      <c r="VTT240" s="44"/>
      <c r="VTU240" s="44"/>
      <c r="VTV240" s="44"/>
      <c r="VTW240" s="44"/>
      <c r="VTX240" s="44"/>
      <c r="VTY240" s="44"/>
      <c r="VTZ240" s="44"/>
      <c r="VUA240" s="44"/>
      <c r="VUB240" s="44"/>
      <c r="VUC240" s="44"/>
      <c r="VUD240" s="44"/>
      <c r="VUE240" s="44"/>
      <c r="VUF240" s="44"/>
      <c r="VUG240" s="44"/>
      <c r="VUH240" s="44"/>
      <c r="VUI240" s="44"/>
      <c r="VUJ240" s="44"/>
      <c r="VUK240" s="44"/>
      <c r="VUL240" s="44"/>
      <c r="VUM240" s="44"/>
      <c r="VUN240" s="44"/>
      <c r="VUO240" s="44"/>
      <c r="VUP240" s="44"/>
      <c r="VUQ240" s="44"/>
      <c r="VUR240" s="44"/>
      <c r="VUS240" s="44"/>
      <c r="VUT240" s="44"/>
      <c r="VUU240" s="44"/>
      <c r="VUV240" s="44"/>
      <c r="VUW240" s="44"/>
      <c r="VUX240" s="44"/>
      <c r="VUY240" s="44"/>
      <c r="VUZ240" s="44"/>
      <c r="VVA240" s="44"/>
      <c r="VVB240" s="44"/>
      <c r="VVC240" s="44"/>
      <c r="VVD240" s="44"/>
      <c r="VVE240" s="44"/>
      <c r="VVF240" s="44"/>
      <c r="VVG240" s="44"/>
      <c r="VVH240" s="44"/>
      <c r="VVI240" s="44"/>
      <c r="VVJ240" s="44"/>
      <c r="VVK240" s="44"/>
      <c r="VVL240" s="44"/>
      <c r="VVM240" s="44"/>
      <c r="VVN240" s="44"/>
      <c r="VVO240" s="44"/>
      <c r="VVP240" s="44"/>
      <c r="VVQ240" s="44"/>
      <c r="VVR240" s="44"/>
      <c r="VVS240" s="44"/>
      <c r="VVT240" s="44"/>
      <c r="VVU240" s="44"/>
      <c r="VVV240" s="44"/>
      <c r="VVW240" s="44"/>
      <c r="VVX240" s="44"/>
      <c r="VVY240" s="44"/>
      <c r="VVZ240" s="44"/>
      <c r="VWA240" s="44"/>
      <c r="VWB240" s="44"/>
      <c r="VWC240" s="44"/>
      <c r="VWD240" s="44"/>
      <c r="VWE240" s="44"/>
      <c r="VWF240" s="44"/>
      <c r="VWG240" s="44"/>
      <c r="VWH240" s="44"/>
      <c r="VWI240" s="44"/>
      <c r="VWJ240" s="44"/>
      <c r="VWK240" s="44"/>
      <c r="VWL240" s="44"/>
      <c r="VWM240" s="44"/>
      <c r="VWN240" s="44"/>
      <c r="VWO240" s="44"/>
      <c r="VWP240" s="44"/>
      <c r="VWQ240" s="44"/>
      <c r="VWR240" s="44"/>
      <c r="VWS240" s="44"/>
      <c r="VWT240" s="44"/>
      <c r="VWU240" s="44"/>
      <c r="VWV240" s="44"/>
      <c r="VWW240" s="44"/>
      <c r="VWX240" s="44"/>
      <c r="VWY240" s="44"/>
      <c r="VWZ240" s="44"/>
      <c r="VXA240" s="44"/>
      <c r="VXB240" s="44"/>
      <c r="VXC240" s="44"/>
      <c r="VXD240" s="44"/>
      <c r="VXE240" s="44"/>
      <c r="VXF240" s="44"/>
      <c r="VXG240" s="44"/>
      <c r="VXH240" s="44"/>
      <c r="VXI240" s="44"/>
      <c r="VXJ240" s="44"/>
      <c r="VXK240" s="44"/>
      <c r="VXL240" s="44"/>
      <c r="VXM240" s="44"/>
      <c r="VXN240" s="44"/>
      <c r="VXO240" s="44"/>
      <c r="VXP240" s="44"/>
      <c r="VXQ240" s="44"/>
      <c r="VXR240" s="44"/>
      <c r="VXS240" s="44"/>
      <c r="VXT240" s="44"/>
      <c r="VXU240" s="44"/>
      <c r="VXV240" s="44"/>
      <c r="VXW240" s="44"/>
      <c r="VXX240" s="44"/>
      <c r="VXY240" s="44"/>
      <c r="VXZ240" s="44"/>
      <c r="VYA240" s="44"/>
      <c r="VYB240" s="44"/>
      <c r="VYC240" s="44"/>
      <c r="VYD240" s="44"/>
      <c r="VYE240" s="44"/>
      <c r="VYF240" s="44"/>
      <c r="VYG240" s="44"/>
      <c r="VYH240" s="44"/>
      <c r="VYI240" s="44"/>
      <c r="VYJ240" s="44"/>
      <c r="VYK240" s="44"/>
      <c r="VYL240" s="44"/>
      <c r="VYM240" s="44"/>
      <c r="VYN240" s="44"/>
      <c r="VYO240" s="44"/>
      <c r="VYP240" s="44"/>
      <c r="VYQ240" s="44"/>
      <c r="VYR240" s="44"/>
      <c r="VYS240" s="44"/>
      <c r="VYT240" s="44"/>
      <c r="VYU240" s="44"/>
      <c r="VYV240" s="44"/>
      <c r="VYW240" s="44"/>
      <c r="VYX240" s="44"/>
      <c r="VYY240" s="44"/>
      <c r="VYZ240" s="44"/>
      <c r="VZA240" s="44"/>
      <c r="VZB240" s="44"/>
      <c r="VZC240" s="44"/>
      <c r="VZD240" s="44"/>
      <c r="VZE240" s="44"/>
      <c r="VZF240" s="44"/>
      <c r="VZG240" s="44"/>
      <c r="VZH240" s="44"/>
      <c r="VZI240" s="44"/>
      <c r="VZJ240" s="44"/>
      <c r="VZK240" s="44"/>
      <c r="VZL240" s="44"/>
      <c r="VZM240" s="44"/>
      <c r="VZN240" s="44"/>
      <c r="VZO240" s="44"/>
      <c r="VZP240" s="44"/>
      <c r="VZQ240" s="44"/>
      <c r="VZR240" s="44"/>
      <c r="VZS240" s="44"/>
      <c r="VZT240" s="44"/>
      <c r="VZU240" s="44"/>
      <c r="VZV240" s="44"/>
      <c r="VZW240" s="44"/>
      <c r="VZX240" s="44"/>
      <c r="VZY240" s="44"/>
      <c r="VZZ240" s="44"/>
      <c r="WAA240" s="44"/>
      <c r="WAB240" s="44"/>
      <c r="WAC240" s="44"/>
      <c r="WAD240" s="44"/>
      <c r="WAE240" s="44"/>
      <c r="WAF240" s="44"/>
      <c r="WAG240" s="44"/>
      <c r="WAH240" s="44"/>
      <c r="WAI240" s="44"/>
      <c r="WAJ240" s="44"/>
      <c r="WAK240" s="44"/>
      <c r="WAL240" s="44"/>
      <c r="WAM240" s="44"/>
      <c r="WAN240" s="44"/>
      <c r="WAO240" s="44"/>
      <c r="WAP240" s="44"/>
      <c r="WAQ240" s="44"/>
      <c r="WAR240" s="44"/>
      <c r="WAS240" s="44"/>
      <c r="WAT240" s="44"/>
      <c r="WAU240" s="44"/>
      <c r="WAV240" s="44"/>
      <c r="WAW240" s="44"/>
      <c r="WAX240" s="44"/>
      <c r="WAY240" s="44"/>
      <c r="WAZ240" s="44"/>
      <c r="WBA240" s="44"/>
      <c r="WBB240" s="44"/>
      <c r="WBC240" s="44"/>
      <c r="WBD240" s="44"/>
      <c r="WBE240" s="44"/>
      <c r="WBF240" s="44"/>
      <c r="WBG240" s="44"/>
      <c r="WBH240" s="44"/>
      <c r="WBI240" s="44"/>
      <c r="WBJ240" s="44"/>
      <c r="WBK240" s="44"/>
      <c r="WBL240" s="44"/>
      <c r="WBM240" s="44"/>
      <c r="WBN240" s="44"/>
      <c r="WBO240" s="44"/>
      <c r="WBP240" s="44"/>
      <c r="WBQ240" s="44"/>
      <c r="WBR240" s="44"/>
      <c r="WBS240" s="44"/>
      <c r="WBT240" s="44"/>
      <c r="WBU240" s="44"/>
      <c r="WBV240" s="44"/>
      <c r="WBW240" s="44"/>
      <c r="WBX240" s="44"/>
      <c r="WBY240" s="44"/>
      <c r="WBZ240" s="44"/>
      <c r="WCA240" s="44"/>
      <c r="WCB240" s="44"/>
      <c r="WCC240" s="44"/>
      <c r="WCD240" s="44"/>
      <c r="WCE240" s="44"/>
      <c r="WCF240" s="44"/>
      <c r="WCG240" s="44"/>
      <c r="WCH240" s="44"/>
      <c r="WCI240" s="44"/>
      <c r="WCJ240" s="44"/>
      <c r="WCK240" s="44"/>
      <c r="WCL240" s="44"/>
      <c r="WCM240" s="44"/>
      <c r="WCN240" s="44"/>
      <c r="WCO240" s="44"/>
      <c r="WCP240" s="44"/>
      <c r="WCQ240" s="44"/>
      <c r="WCR240" s="44"/>
      <c r="WCS240" s="44"/>
      <c r="WCT240" s="44"/>
      <c r="WCU240" s="44"/>
      <c r="WCV240" s="44"/>
      <c r="WCW240" s="44"/>
      <c r="WCX240" s="44"/>
      <c r="WCY240" s="44"/>
      <c r="WCZ240" s="44"/>
      <c r="WDA240" s="44"/>
      <c r="WDB240" s="44"/>
      <c r="WDC240" s="44"/>
      <c r="WDD240" s="44"/>
      <c r="WDE240" s="44"/>
      <c r="WDF240" s="44"/>
      <c r="WDG240" s="44"/>
      <c r="WDH240" s="44"/>
      <c r="WDI240" s="44"/>
      <c r="WDJ240" s="44"/>
      <c r="WDK240" s="44"/>
      <c r="WDL240" s="44"/>
      <c r="WDM240" s="44"/>
      <c r="WDN240" s="44"/>
      <c r="WDO240" s="44"/>
      <c r="WDP240" s="44"/>
      <c r="WDQ240" s="44"/>
      <c r="WDR240" s="44"/>
      <c r="WDS240" s="44"/>
      <c r="WDT240" s="44"/>
      <c r="WDU240" s="44"/>
      <c r="WDV240" s="44"/>
      <c r="WDW240" s="44"/>
      <c r="WDX240" s="44"/>
      <c r="WDY240" s="44"/>
      <c r="WDZ240" s="44"/>
      <c r="WEA240" s="44"/>
      <c r="WEB240" s="44"/>
      <c r="WEC240" s="44"/>
      <c r="WED240" s="44"/>
      <c r="WEE240" s="44"/>
      <c r="WEF240" s="44"/>
      <c r="WEG240" s="44"/>
      <c r="WEH240" s="44"/>
      <c r="WEI240" s="44"/>
      <c r="WEJ240" s="44"/>
      <c r="WEK240" s="44"/>
      <c r="WEL240" s="44"/>
      <c r="WEM240" s="44"/>
      <c r="WEN240" s="44"/>
      <c r="WEO240" s="44"/>
      <c r="WEP240" s="44"/>
      <c r="WEQ240" s="44"/>
      <c r="WER240" s="44"/>
      <c r="WES240" s="44"/>
      <c r="WET240" s="44"/>
      <c r="WEU240" s="44"/>
      <c r="WEV240" s="44"/>
      <c r="WEW240" s="44"/>
      <c r="WEX240" s="44"/>
      <c r="WEY240" s="44"/>
      <c r="WEZ240" s="44"/>
      <c r="WFA240" s="44"/>
      <c r="WFB240" s="44"/>
      <c r="WFC240" s="44"/>
      <c r="WFD240" s="44"/>
      <c r="WFE240" s="44"/>
      <c r="WFF240" s="44"/>
      <c r="WFG240" s="44"/>
      <c r="WFH240" s="44"/>
      <c r="WFI240" s="44"/>
      <c r="WFJ240" s="44"/>
      <c r="WFK240" s="44"/>
      <c r="WFL240" s="44"/>
      <c r="WFM240" s="44"/>
      <c r="WFN240" s="44"/>
      <c r="WFO240" s="44"/>
      <c r="WFP240" s="44"/>
      <c r="WFQ240" s="44"/>
      <c r="WFR240" s="44"/>
      <c r="WFS240" s="44"/>
      <c r="WFT240" s="44"/>
      <c r="WFU240" s="44"/>
      <c r="WFV240" s="44"/>
      <c r="WFW240" s="44"/>
      <c r="WFX240" s="44"/>
      <c r="WFY240" s="44"/>
      <c r="WFZ240" s="44"/>
      <c r="WGA240" s="44"/>
      <c r="WGB240" s="44"/>
      <c r="WGC240" s="44"/>
      <c r="WGD240" s="44"/>
      <c r="WGE240" s="44"/>
      <c r="WGF240" s="44"/>
      <c r="WGG240" s="44"/>
      <c r="WGH240" s="44"/>
      <c r="WGI240" s="44"/>
      <c r="WGJ240" s="44"/>
      <c r="WGK240" s="44"/>
      <c r="WGL240" s="44"/>
      <c r="WGM240" s="44"/>
      <c r="WGN240" s="44"/>
      <c r="WGO240" s="44"/>
      <c r="WGP240" s="44"/>
      <c r="WGQ240" s="44"/>
      <c r="WGR240" s="44"/>
      <c r="WGS240" s="44"/>
      <c r="WGT240" s="44"/>
      <c r="WGU240" s="44"/>
      <c r="WGV240" s="44"/>
      <c r="WGW240" s="44"/>
      <c r="WGX240" s="44"/>
      <c r="WGY240" s="44"/>
      <c r="WGZ240" s="44"/>
      <c r="WHA240" s="44"/>
      <c r="WHB240" s="44"/>
      <c r="WHC240" s="44"/>
      <c r="WHD240" s="44"/>
      <c r="WHE240" s="44"/>
      <c r="WHF240" s="44"/>
      <c r="WHG240" s="44"/>
      <c r="WHH240" s="44"/>
      <c r="WHI240" s="44"/>
      <c r="WHJ240" s="44"/>
      <c r="WHK240" s="44"/>
      <c r="WHL240" s="44"/>
      <c r="WHM240" s="44"/>
      <c r="WHN240" s="44"/>
      <c r="WHO240" s="44"/>
      <c r="WHP240" s="44"/>
      <c r="WHQ240" s="44"/>
      <c r="WHR240" s="44"/>
      <c r="WHS240" s="44"/>
      <c r="WHT240" s="44"/>
      <c r="WHU240" s="44"/>
      <c r="WHV240" s="44"/>
      <c r="WHW240" s="44"/>
      <c r="WHX240" s="44"/>
      <c r="WHY240" s="44"/>
      <c r="WHZ240" s="44"/>
      <c r="WIA240" s="44"/>
      <c r="WIB240" s="44"/>
      <c r="WIC240" s="44"/>
      <c r="WID240" s="44"/>
      <c r="WIE240" s="44"/>
      <c r="WIF240" s="44"/>
      <c r="WIG240" s="44"/>
      <c r="WIH240" s="44"/>
      <c r="WII240" s="44"/>
      <c r="WIJ240" s="44"/>
      <c r="WIK240" s="44"/>
      <c r="WIL240" s="44"/>
      <c r="WIM240" s="44"/>
      <c r="WIN240" s="44"/>
      <c r="WIO240" s="44"/>
      <c r="WIP240" s="44"/>
      <c r="WIQ240" s="44"/>
      <c r="WIR240" s="44"/>
      <c r="WIS240" s="44"/>
      <c r="WIT240" s="44"/>
      <c r="WIU240" s="44"/>
      <c r="WIV240" s="44"/>
      <c r="WIW240" s="44"/>
      <c r="WIX240" s="44"/>
      <c r="WIY240" s="44"/>
      <c r="WIZ240" s="44"/>
      <c r="WJA240" s="44"/>
      <c r="WJB240" s="44"/>
      <c r="WJC240" s="44"/>
      <c r="WJD240" s="44"/>
      <c r="WJE240" s="44"/>
      <c r="WJF240" s="44"/>
      <c r="WJG240" s="44"/>
      <c r="WJH240" s="44"/>
      <c r="WJI240" s="44"/>
      <c r="WJJ240" s="44"/>
      <c r="WJK240" s="44"/>
      <c r="WJL240" s="44"/>
      <c r="WJM240" s="44"/>
      <c r="WJN240" s="44"/>
      <c r="WJO240" s="44"/>
      <c r="WJP240" s="44"/>
      <c r="WJQ240" s="44"/>
      <c r="WJR240" s="44"/>
      <c r="WJS240" s="44"/>
      <c r="WJT240" s="44"/>
      <c r="WJU240" s="44"/>
      <c r="WJV240" s="44"/>
      <c r="WJW240" s="44"/>
      <c r="WJX240" s="44"/>
      <c r="WJY240" s="44"/>
      <c r="WJZ240" s="44"/>
      <c r="WKA240" s="44"/>
      <c r="WKB240" s="44"/>
      <c r="WKC240" s="44"/>
      <c r="WKD240" s="44"/>
      <c r="WKE240" s="44"/>
      <c r="WKF240" s="44"/>
      <c r="WKG240" s="44"/>
      <c r="WKH240" s="44"/>
      <c r="WKI240" s="44"/>
      <c r="WKJ240" s="44"/>
      <c r="WKK240" s="44"/>
      <c r="WKL240" s="44"/>
      <c r="WKM240" s="44"/>
      <c r="WKN240" s="44"/>
      <c r="WKO240" s="44"/>
      <c r="WKP240" s="44"/>
      <c r="WKQ240" s="44"/>
      <c r="WKR240" s="44"/>
      <c r="WKS240" s="44"/>
      <c r="WKT240" s="44"/>
      <c r="WKU240" s="44"/>
      <c r="WKV240" s="44"/>
      <c r="WKW240" s="44"/>
      <c r="WKX240" s="44"/>
      <c r="WKY240" s="44"/>
      <c r="WKZ240" s="44"/>
      <c r="WLA240" s="44"/>
      <c r="WLB240" s="44"/>
      <c r="WLC240" s="44"/>
      <c r="WLD240" s="44"/>
      <c r="WLE240" s="44"/>
      <c r="WLF240" s="44"/>
      <c r="WLG240" s="44"/>
      <c r="WLH240" s="44"/>
      <c r="WLI240" s="44"/>
      <c r="WLJ240" s="44"/>
      <c r="WLK240" s="44"/>
      <c r="WLL240" s="44"/>
      <c r="WLM240" s="44"/>
      <c r="WLN240" s="44"/>
      <c r="WLO240" s="44"/>
      <c r="WLP240" s="44"/>
      <c r="WLQ240" s="44"/>
      <c r="WLR240" s="44"/>
      <c r="WLS240" s="44"/>
      <c r="WLT240" s="44"/>
      <c r="WLU240" s="44"/>
      <c r="WLV240" s="44"/>
      <c r="WLW240" s="44"/>
      <c r="WLX240" s="44"/>
      <c r="WLY240" s="44"/>
      <c r="WLZ240" s="44"/>
      <c r="WMA240" s="44"/>
      <c r="WMB240" s="44"/>
      <c r="WMC240" s="44"/>
      <c r="WMD240" s="44"/>
      <c r="WME240" s="44"/>
      <c r="WMF240" s="44"/>
      <c r="WMG240" s="44"/>
      <c r="WMH240" s="44"/>
      <c r="WMI240" s="44"/>
      <c r="WMJ240" s="44"/>
      <c r="WMK240" s="44"/>
      <c r="WML240" s="44"/>
      <c r="WMM240" s="44"/>
      <c r="WMN240" s="44"/>
      <c r="WMO240" s="44"/>
      <c r="WMP240" s="44"/>
      <c r="WMQ240" s="44"/>
      <c r="WMR240" s="44"/>
      <c r="WMS240" s="44"/>
      <c r="WMT240" s="44"/>
      <c r="WMU240" s="44"/>
      <c r="WMV240" s="44"/>
      <c r="WMW240" s="44"/>
      <c r="WMX240" s="44"/>
      <c r="WMY240" s="44"/>
      <c r="WMZ240" s="44"/>
      <c r="WNA240" s="44"/>
      <c r="WNB240" s="44"/>
      <c r="WNC240" s="44"/>
      <c r="WND240" s="44"/>
      <c r="WNE240" s="44"/>
      <c r="WNF240" s="44"/>
      <c r="WNG240" s="44"/>
      <c r="WNH240" s="44"/>
      <c r="WNI240" s="44"/>
      <c r="WNJ240" s="44"/>
      <c r="WNK240" s="44"/>
      <c r="WNL240" s="44"/>
      <c r="WNM240" s="44"/>
      <c r="WNN240" s="44"/>
      <c r="WNO240" s="44"/>
      <c r="WNP240" s="44"/>
      <c r="WNQ240" s="44"/>
      <c r="WNR240" s="44"/>
      <c r="WNS240" s="44"/>
      <c r="WNT240" s="44"/>
      <c r="WNU240" s="44"/>
      <c r="WNV240" s="44"/>
      <c r="WNW240" s="44"/>
      <c r="WNX240" s="44"/>
      <c r="WNY240" s="44"/>
      <c r="WNZ240" s="44"/>
      <c r="WOA240" s="44"/>
      <c r="WOB240" s="44"/>
      <c r="WOC240" s="44"/>
      <c r="WOD240" s="44"/>
      <c r="WOE240" s="44"/>
      <c r="WOF240" s="44"/>
      <c r="WOG240" s="44"/>
      <c r="WOH240" s="44"/>
      <c r="WOI240" s="44"/>
      <c r="WOJ240" s="44"/>
      <c r="WOK240" s="44"/>
      <c r="WOL240" s="44"/>
      <c r="WOM240" s="44"/>
      <c r="WON240" s="44"/>
      <c r="WOO240" s="44"/>
      <c r="WOP240" s="44"/>
      <c r="WOQ240" s="44"/>
      <c r="WOR240" s="44"/>
      <c r="WOS240" s="44"/>
      <c r="WOT240" s="44"/>
      <c r="WOU240" s="44"/>
      <c r="WOV240" s="44"/>
      <c r="WOW240" s="44"/>
      <c r="WOX240" s="44"/>
      <c r="WOY240" s="44"/>
      <c r="WOZ240" s="44"/>
      <c r="WPA240" s="44"/>
      <c r="WPB240" s="44"/>
      <c r="WPC240" s="44"/>
      <c r="WPD240" s="44"/>
      <c r="WPE240" s="44"/>
      <c r="WPF240" s="44"/>
      <c r="WPG240" s="44"/>
      <c r="WPH240" s="44"/>
      <c r="WPI240" s="44"/>
      <c r="WPJ240" s="44"/>
      <c r="WPK240" s="44"/>
      <c r="WPL240" s="44"/>
      <c r="WPM240" s="44"/>
      <c r="WPN240" s="44"/>
      <c r="WPO240" s="44"/>
      <c r="WPP240" s="44"/>
      <c r="WPQ240" s="44"/>
      <c r="WPR240" s="44"/>
      <c r="WPS240" s="44"/>
      <c r="WPT240" s="44"/>
      <c r="WPU240" s="44"/>
      <c r="WPV240" s="44"/>
      <c r="WPW240" s="44"/>
      <c r="WPX240" s="44"/>
      <c r="WPY240" s="44"/>
      <c r="WPZ240" s="44"/>
      <c r="WQA240" s="44"/>
      <c r="WQB240" s="44"/>
      <c r="WQC240" s="44"/>
      <c r="WQD240" s="44"/>
      <c r="WQE240" s="44"/>
      <c r="WQF240" s="44"/>
      <c r="WQG240" s="44"/>
      <c r="WQH240" s="44"/>
      <c r="WQI240" s="44"/>
      <c r="WQJ240" s="44"/>
      <c r="WQK240" s="44"/>
      <c r="WQL240" s="44"/>
      <c r="WQM240" s="44"/>
      <c r="WQN240" s="44"/>
      <c r="WQO240" s="44"/>
      <c r="WQP240" s="44"/>
      <c r="WQQ240" s="44"/>
      <c r="WQR240" s="44"/>
      <c r="WQS240" s="44"/>
      <c r="WQT240" s="44"/>
      <c r="WQU240" s="44"/>
      <c r="WQV240" s="44"/>
      <c r="WQW240" s="44"/>
      <c r="WQX240" s="44"/>
      <c r="WQY240" s="44"/>
      <c r="WQZ240" s="44"/>
      <c r="WRA240" s="44"/>
      <c r="WRB240" s="44"/>
      <c r="WRC240" s="44"/>
      <c r="WRD240" s="44"/>
      <c r="WRE240" s="44"/>
      <c r="WRF240" s="44"/>
      <c r="WRG240" s="44"/>
      <c r="WRH240" s="44"/>
      <c r="WRI240" s="44"/>
      <c r="WRJ240" s="44"/>
      <c r="WRK240" s="44"/>
      <c r="WRL240" s="44"/>
      <c r="WRM240" s="44"/>
      <c r="WRN240" s="44"/>
      <c r="WRO240" s="44"/>
      <c r="WRP240" s="44"/>
      <c r="WRQ240" s="44"/>
      <c r="WRR240" s="44"/>
      <c r="WRS240" s="44"/>
      <c r="WRT240" s="44"/>
      <c r="WRU240" s="44"/>
      <c r="WRV240" s="44"/>
      <c r="WRW240" s="44"/>
      <c r="WRX240" s="44"/>
      <c r="WRY240" s="44"/>
      <c r="WRZ240" s="44"/>
      <c r="WSA240" s="44"/>
      <c r="WSB240" s="44"/>
      <c r="WSC240" s="44"/>
      <c r="WSD240" s="44"/>
      <c r="WSE240" s="44"/>
      <c r="WSF240" s="44"/>
      <c r="WSG240" s="44"/>
      <c r="WSH240" s="44"/>
      <c r="WSI240" s="44"/>
      <c r="WSJ240" s="44"/>
      <c r="WSK240" s="44"/>
      <c r="WSL240" s="44"/>
      <c r="WSM240" s="44"/>
      <c r="WSN240" s="44"/>
      <c r="WSO240" s="44"/>
      <c r="WSP240" s="44"/>
      <c r="WSQ240" s="44"/>
      <c r="WSR240" s="44"/>
      <c r="WSS240" s="44"/>
      <c r="WST240" s="44"/>
      <c r="WSU240" s="44"/>
      <c r="WSV240" s="44"/>
      <c r="WSW240" s="44"/>
      <c r="WSX240" s="44"/>
      <c r="WSY240" s="44"/>
      <c r="WSZ240" s="44"/>
      <c r="WTA240" s="44"/>
      <c r="WTB240" s="44"/>
      <c r="WTC240" s="44"/>
      <c r="WTD240" s="44"/>
      <c r="WTE240" s="44"/>
      <c r="WTF240" s="44"/>
      <c r="WTG240" s="44"/>
      <c r="WTH240" s="44"/>
      <c r="WTI240" s="44"/>
      <c r="WTJ240" s="44"/>
      <c r="WTK240" s="44"/>
      <c r="WTL240" s="44"/>
      <c r="WTM240" s="44"/>
      <c r="WTN240" s="44"/>
      <c r="WTO240" s="44"/>
      <c r="WTP240" s="44"/>
      <c r="WTQ240" s="44"/>
      <c r="WTR240" s="44"/>
      <c r="WTS240" s="44"/>
      <c r="WTT240" s="44"/>
      <c r="WTU240" s="44"/>
      <c r="WTV240" s="44"/>
      <c r="WTW240" s="44"/>
      <c r="WTX240" s="44"/>
      <c r="WTY240" s="44"/>
      <c r="WTZ240" s="44"/>
      <c r="WUA240" s="44"/>
      <c r="WUB240" s="44"/>
      <c r="WUC240" s="44"/>
      <c r="WUD240" s="44"/>
      <c r="WUE240" s="44"/>
      <c r="WUF240" s="44"/>
      <c r="WUG240" s="44"/>
      <c r="WUH240" s="44"/>
      <c r="WUI240" s="44"/>
      <c r="WUJ240" s="44"/>
      <c r="WUK240" s="44"/>
      <c r="WUL240" s="44"/>
      <c r="WUM240" s="44"/>
      <c r="WUN240" s="44"/>
      <c r="WUO240" s="44"/>
      <c r="WUP240" s="44"/>
      <c r="WUQ240" s="44"/>
      <c r="WUR240" s="44"/>
      <c r="WUS240" s="44"/>
      <c r="WUT240" s="44"/>
      <c r="WUU240" s="44"/>
      <c r="WUV240" s="44"/>
      <c r="WUW240" s="44"/>
      <c r="WUX240" s="44"/>
      <c r="WUY240" s="44"/>
      <c r="WUZ240" s="44"/>
      <c r="WVA240" s="44"/>
      <c r="WVB240" s="44"/>
      <c r="WVC240" s="44"/>
      <c r="WVD240" s="44"/>
      <c r="WVE240" s="44"/>
      <c r="WVF240" s="44"/>
      <c r="WVG240" s="44"/>
      <c r="WVH240" s="44"/>
      <c r="WVI240" s="44"/>
      <c r="WVJ240" s="44"/>
      <c r="WVK240" s="44"/>
      <c r="WVL240" s="44"/>
      <c r="WVM240" s="44"/>
      <c r="WVN240" s="44"/>
      <c r="WVO240" s="44"/>
      <c r="WVP240" s="44"/>
      <c r="WVQ240" s="44"/>
      <c r="WVR240" s="44"/>
      <c r="WVS240" s="44"/>
      <c r="WVT240" s="44"/>
      <c r="WVU240" s="44"/>
      <c r="WVV240" s="44"/>
      <c r="WVW240" s="44"/>
      <c r="WVX240" s="44"/>
      <c r="WVY240" s="44"/>
      <c r="WVZ240" s="44"/>
      <c r="WWA240" s="44"/>
      <c r="WWB240" s="44"/>
      <c r="WWC240" s="44"/>
      <c r="WWD240" s="44"/>
      <c r="WWE240" s="44"/>
      <c r="WWF240" s="44"/>
      <c r="WWG240" s="44"/>
      <c r="WWH240" s="44"/>
      <c r="WWI240" s="44"/>
      <c r="WWJ240" s="44"/>
      <c r="WWK240" s="44"/>
      <c r="WWL240" s="44"/>
      <c r="WWM240" s="44"/>
      <c r="WWN240" s="44"/>
      <c r="WWO240" s="44"/>
      <c r="WWP240" s="44"/>
      <c r="WWQ240" s="44"/>
      <c r="WWR240" s="44"/>
      <c r="WWS240" s="44"/>
      <c r="WWT240" s="44"/>
      <c r="WWU240" s="44"/>
      <c r="WWV240" s="44"/>
      <c r="WWW240" s="44"/>
      <c r="WWX240" s="44"/>
      <c r="WWY240" s="44"/>
      <c r="WWZ240" s="44"/>
      <c r="WXA240" s="44"/>
      <c r="WXB240" s="44"/>
      <c r="WXC240" s="44"/>
      <c r="WXD240" s="44"/>
      <c r="WXE240" s="44"/>
      <c r="WXF240" s="44"/>
      <c r="WXG240" s="44"/>
      <c r="WXH240" s="44"/>
      <c r="WXI240" s="44"/>
      <c r="WXJ240" s="44"/>
      <c r="WXK240" s="44"/>
      <c r="WXL240" s="44"/>
      <c r="WXM240" s="44"/>
      <c r="WXN240" s="44"/>
      <c r="WXO240" s="44"/>
      <c r="WXP240" s="44"/>
      <c r="WXQ240" s="44"/>
      <c r="WXR240" s="44"/>
      <c r="WXS240" s="44"/>
      <c r="WXT240" s="44"/>
      <c r="WXU240" s="44"/>
      <c r="WXV240" s="44"/>
      <c r="WXW240" s="44"/>
      <c r="WXX240" s="44"/>
      <c r="WXY240" s="44"/>
      <c r="WXZ240" s="44"/>
      <c r="WYA240" s="44"/>
      <c r="WYB240" s="44"/>
      <c r="WYC240" s="44"/>
      <c r="WYD240" s="44"/>
      <c r="WYE240" s="44"/>
      <c r="WYF240" s="44"/>
      <c r="WYG240" s="44"/>
      <c r="WYH240" s="44"/>
      <c r="WYI240" s="44"/>
      <c r="WYJ240" s="44"/>
      <c r="WYK240" s="44"/>
      <c r="WYL240" s="44"/>
      <c r="WYM240" s="44"/>
      <c r="WYN240" s="44"/>
      <c r="WYO240" s="44"/>
      <c r="WYP240" s="44"/>
      <c r="WYQ240" s="44"/>
      <c r="WYR240" s="44"/>
      <c r="WYS240" s="44"/>
      <c r="WYT240" s="44"/>
      <c r="WYU240" s="44"/>
      <c r="WYV240" s="44"/>
      <c r="WYW240" s="44"/>
      <c r="WYX240" s="44"/>
      <c r="WYY240" s="44"/>
      <c r="WYZ240" s="44"/>
      <c r="WZA240" s="44"/>
      <c r="WZB240" s="44"/>
      <c r="WZC240" s="44"/>
      <c r="WZD240" s="44"/>
      <c r="WZE240" s="44"/>
      <c r="WZF240" s="44"/>
      <c r="WZG240" s="44"/>
      <c r="WZH240" s="44"/>
      <c r="WZI240" s="44"/>
      <c r="WZJ240" s="44"/>
      <c r="WZK240" s="44"/>
      <c r="WZL240" s="44"/>
      <c r="WZM240" s="44"/>
      <c r="WZN240" s="44"/>
      <c r="WZO240" s="44"/>
      <c r="WZP240" s="44"/>
      <c r="WZQ240" s="44"/>
      <c r="WZR240" s="44"/>
      <c r="WZS240" s="44"/>
      <c r="WZT240" s="44"/>
      <c r="WZU240" s="44"/>
      <c r="WZV240" s="44"/>
      <c r="WZW240" s="44"/>
      <c r="WZX240" s="44"/>
      <c r="WZY240" s="44"/>
      <c r="WZZ240" s="44"/>
      <c r="XAA240" s="44"/>
      <c r="XAB240" s="44"/>
      <c r="XAC240" s="44"/>
      <c r="XAD240" s="44"/>
      <c r="XAE240" s="44"/>
      <c r="XAF240" s="44"/>
      <c r="XAG240" s="44"/>
      <c r="XAH240" s="44"/>
      <c r="XAI240" s="44"/>
      <c r="XAJ240" s="44"/>
      <c r="XAK240" s="44"/>
      <c r="XAL240" s="44"/>
      <c r="XAM240" s="44"/>
      <c r="XAN240" s="44"/>
      <c r="XAO240" s="44"/>
      <c r="XAP240" s="44"/>
      <c r="XAQ240" s="44"/>
      <c r="XAR240" s="44"/>
      <c r="XAS240" s="44"/>
      <c r="XAT240" s="44"/>
      <c r="XAU240" s="44"/>
      <c r="XAV240" s="44"/>
      <c r="XAW240" s="44"/>
      <c r="XAX240" s="44"/>
      <c r="XAY240" s="44"/>
      <c r="XAZ240" s="44"/>
      <c r="XBA240" s="44"/>
      <c r="XBB240" s="44"/>
      <c r="XBC240" s="44"/>
      <c r="XBD240" s="44"/>
      <c r="XBE240" s="44"/>
      <c r="XBF240" s="44"/>
      <c r="XBG240" s="44"/>
      <c r="XBH240" s="44"/>
      <c r="XBI240" s="44"/>
      <c r="XBJ240" s="44"/>
      <c r="XBK240" s="44"/>
      <c r="XBL240" s="44"/>
      <c r="XBM240" s="44"/>
      <c r="XBN240" s="44"/>
      <c r="XBO240" s="44"/>
      <c r="XBP240" s="44"/>
      <c r="XBQ240" s="44"/>
      <c r="XBR240" s="44"/>
      <c r="XBS240" s="44"/>
      <c r="XBT240" s="44"/>
      <c r="XBU240" s="44"/>
      <c r="XBV240" s="44"/>
      <c r="XBW240" s="44"/>
      <c r="XBX240" s="44"/>
      <c r="XBY240" s="44"/>
      <c r="XBZ240" s="44"/>
      <c r="XCA240" s="44"/>
      <c r="XCB240" s="44"/>
      <c r="XCC240" s="44"/>
      <c r="XCD240" s="44"/>
      <c r="XCE240" s="44"/>
      <c r="XCF240" s="44"/>
      <c r="XCG240" s="44"/>
      <c r="XCH240" s="44"/>
      <c r="XCI240" s="44"/>
      <c r="XCJ240" s="44"/>
      <c r="XCK240" s="44"/>
      <c r="XCL240" s="44"/>
      <c r="XCM240" s="44"/>
      <c r="XCN240" s="44"/>
      <c r="XCO240" s="44"/>
      <c r="XCP240" s="44"/>
      <c r="XCQ240" s="44"/>
      <c r="XCR240" s="44"/>
      <c r="XCS240" s="44"/>
      <c r="XCT240" s="44"/>
      <c r="XCU240" s="44"/>
      <c r="XCV240" s="44"/>
      <c r="XCW240" s="44"/>
      <c r="XCX240" s="44"/>
      <c r="XCY240" s="44"/>
      <c r="XCZ240" s="44"/>
      <c r="XDA240" s="44"/>
      <c r="XDB240" s="44"/>
      <c r="XDC240" s="44"/>
      <c r="XDD240" s="44"/>
      <c r="XDE240" s="44"/>
      <c r="XDF240" s="44"/>
      <c r="XDG240" s="44"/>
      <c r="XDH240" s="44"/>
      <c r="XDI240" s="44"/>
      <c r="XDJ240" s="44"/>
      <c r="XDK240" s="44"/>
      <c r="XDL240" s="44"/>
      <c r="XDM240" s="44"/>
      <c r="XDN240" s="44"/>
      <c r="XDO240" s="44"/>
      <c r="XDP240" s="44"/>
      <c r="XDQ240" s="44"/>
      <c r="XDR240" s="44"/>
      <c r="XDS240" s="44"/>
      <c r="XDT240" s="44"/>
      <c r="XDU240" s="44"/>
      <c r="XDV240" s="44"/>
      <c r="XDW240" s="44"/>
      <c r="XDX240" s="44"/>
      <c r="XDY240" s="44"/>
      <c r="XDZ240" s="44"/>
      <c r="XEA240" s="44"/>
      <c r="XEB240" s="44"/>
      <c r="XEC240" s="44"/>
      <c r="XED240" s="44"/>
      <c r="XEE240" s="44"/>
      <c r="XEF240" s="44"/>
      <c r="XEG240" s="44"/>
      <c r="XEH240" s="44"/>
      <c r="XEI240" s="44"/>
      <c r="XEJ240" s="44"/>
      <c r="XEK240" s="44"/>
      <c r="XEL240" s="44"/>
      <c r="XEM240" s="44"/>
      <c r="XEN240" s="44"/>
      <c r="XEO240" s="44"/>
      <c r="XEP240" s="44"/>
      <c r="XEQ240" s="44"/>
      <c r="XER240" s="44"/>
      <c r="XES240" s="44"/>
      <c r="XET240" s="44"/>
      <c r="XEU240" s="44"/>
      <c r="XEV240" s="44"/>
      <c r="XEW240" s="44"/>
      <c r="XEX240" s="44"/>
      <c r="XEY240" s="44"/>
      <c r="XEZ240" s="44"/>
      <c r="XFA240" s="44"/>
      <c r="XFB240" s="44"/>
    </row>
    <row r="241" spans="1:42" s="42" customFormat="1" ht="30.6" customHeight="1">
      <c r="A241" s="153">
        <v>232</v>
      </c>
      <c r="B241" s="45" t="s">
        <v>705</v>
      </c>
      <c r="C241" s="23" t="s">
        <v>705</v>
      </c>
      <c r="D241" s="12" t="s">
        <v>706</v>
      </c>
      <c r="E241" s="12" t="s">
        <v>298</v>
      </c>
      <c r="F241" s="17">
        <v>1113781647</v>
      </c>
      <c r="G241" s="17">
        <v>754</v>
      </c>
      <c r="H241" s="139" t="s">
        <v>707</v>
      </c>
      <c r="I241" s="28">
        <v>18000</v>
      </c>
      <c r="J241" s="28">
        <v>0</v>
      </c>
      <c r="K241" s="28">
        <v>0</v>
      </c>
      <c r="L241" s="28">
        <v>0</v>
      </c>
      <c r="M241" s="28">
        <f t="shared" si="177"/>
        <v>18000</v>
      </c>
      <c r="N241" s="17">
        <v>31</v>
      </c>
      <c r="O241" s="17">
        <v>0</v>
      </c>
      <c r="P241" s="28">
        <f t="shared" si="165"/>
        <v>18000</v>
      </c>
      <c r="Q241" s="28">
        <f t="shared" si="166"/>
        <v>0</v>
      </c>
      <c r="R241" s="28">
        <f t="shared" si="167"/>
        <v>0</v>
      </c>
      <c r="S241" s="28">
        <v>0</v>
      </c>
      <c r="T241" s="28">
        <v>0</v>
      </c>
      <c r="U241" s="28">
        <v>0</v>
      </c>
      <c r="V241" s="28">
        <f t="shared" si="178"/>
        <v>18000</v>
      </c>
      <c r="W241" s="28">
        <f t="shared" si="179"/>
        <v>15000</v>
      </c>
      <c r="X241" s="28">
        <f t="shared" si="180"/>
        <v>18000</v>
      </c>
      <c r="Y241" s="28">
        <f t="shared" si="169"/>
        <v>1800</v>
      </c>
      <c r="Z241" s="28">
        <f t="shared" si="168"/>
        <v>135</v>
      </c>
      <c r="AA241" s="38">
        <v>0</v>
      </c>
      <c r="AB241" s="28">
        <v>0</v>
      </c>
      <c r="AC241" s="28">
        <v>0</v>
      </c>
      <c r="AD241" s="28">
        <f t="shared" si="181"/>
        <v>1935</v>
      </c>
      <c r="AE241" s="28">
        <f t="shared" ref="AE241:AE248" si="182">V241-AD241</f>
        <v>16065</v>
      </c>
      <c r="AF241" s="34" t="s">
        <v>89</v>
      </c>
      <c r="AG241" s="47"/>
      <c r="AH241" s="56"/>
      <c r="AI241" s="56"/>
      <c r="AJ241" s="56"/>
      <c r="AK241" s="56"/>
      <c r="AL241" s="56"/>
      <c r="AM241" s="56"/>
      <c r="AN241" s="56"/>
      <c r="AO241" s="56"/>
      <c r="AP241" s="57"/>
    </row>
    <row r="242" spans="1:42" s="42" customFormat="1" ht="30.6" customHeight="1">
      <c r="A242" s="153">
        <v>233</v>
      </c>
      <c r="B242" s="45" t="s">
        <v>705</v>
      </c>
      <c r="C242" s="23" t="s">
        <v>708</v>
      </c>
      <c r="D242" s="12" t="s">
        <v>706</v>
      </c>
      <c r="E242" s="12" t="s">
        <v>304</v>
      </c>
      <c r="F242" s="17">
        <v>1106652253</v>
      </c>
      <c r="G242" s="17">
        <v>72</v>
      </c>
      <c r="H242" s="139" t="s">
        <v>709</v>
      </c>
      <c r="I242" s="28">
        <v>18000</v>
      </c>
      <c r="J242" s="28">
        <v>0</v>
      </c>
      <c r="K242" s="28">
        <v>0</v>
      </c>
      <c r="L242" s="28">
        <v>0</v>
      </c>
      <c r="M242" s="28">
        <f t="shared" si="177"/>
        <v>18000</v>
      </c>
      <c r="N242" s="17">
        <v>31</v>
      </c>
      <c r="O242" s="17">
        <v>0</v>
      </c>
      <c r="P242" s="28">
        <f t="shared" si="165"/>
        <v>18000</v>
      </c>
      <c r="Q242" s="28">
        <f t="shared" si="166"/>
        <v>0</v>
      </c>
      <c r="R242" s="28">
        <f t="shared" si="167"/>
        <v>0</v>
      </c>
      <c r="S242" s="28">
        <v>0</v>
      </c>
      <c r="T242" s="28">
        <v>0</v>
      </c>
      <c r="U242" s="28">
        <v>0</v>
      </c>
      <c r="V242" s="28">
        <f t="shared" si="178"/>
        <v>18000</v>
      </c>
      <c r="W242" s="28">
        <f t="shared" si="179"/>
        <v>15000</v>
      </c>
      <c r="X242" s="28">
        <f t="shared" si="180"/>
        <v>18000</v>
      </c>
      <c r="Y242" s="28">
        <f t="shared" si="169"/>
        <v>1800</v>
      </c>
      <c r="Z242" s="28">
        <f t="shared" si="168"/>
        <v>135</v>
      </c>
      <c r="AA242" s="38">
        <v>0</v>
      </c>
      <c r="AB242" s="28">
        <v>0</v>
      </c>
      <c r="AC242" s="28">
        <v>0</v>
      </c>
      <c r="AD242" s="28">
        <f t="shared" si="181"/>
        <v>1935</v>
      </c>
      <c r="AE242" s="28">
        <f t="shared" si="182"/>
        <v>16065</v>
      </c>
      <c r="AF242" s="34" t="s">
        <v>89</v>
      </c>
      <c r="AG242" s="47"/>
      <c r="AH242" s="56"/>
      <c r="AI242" s="56"/>
      <c r="AJ242" s="56"/>
      <c r="AK242" s="56"/>
      <c r="AL242" s="59"/>
      <c r="AM242" s="56"/>
      <c r="AN242" s="56"/>
      <c r="AO242" s="56"/>
      <c r="AP242" s="57"/>
    </row>
    <row r="243" spans="1:42" s="42" customFormat="1" ht="30.6" customHeight="1">
      <c r="A243" s="13">
        <v>234</v>
      </c>
      <c r="B243" s="45" t="s">
        <v>705</v>
      </c>
      <c r="C243" s="23" t="s">
        <v>710</v>
      </c>
      <c r="D243" s="12" t="s">
        <v>706</v>
      </c>
      <c r="E243" s="12" t="s">
        <v>304</v>
      </c>
      <c r="F243" s="17">
        <v>1106652254</v>
      </c>
      <c r="G243" s="17">
        <v>73</v>
      </c>
      <c r="H243" s="139" t="s">
        <v>711</v>
      </c>
      <c r="I243" s="28">
        <v>18000</v>
      </c>
      <c r="J243" s="28">
        <v>0</v>
      </c>
      <c r="K243" s="28">
        <v>0</v>
      </c>
      <c r="L243" s="28">
        <v>0</v>
      </c>
      <c r="M243" s="28">
        <f t="shared" si="177"/>
        <v>18000</v>
      </c>
      <c r="N243" s="17">
        <v>31</v>
      </c>
      <c r="O243" s="17">
        <v>0</v>
      </c>
      <c r="P243" s="28">
        <f t="shared" si="165"/>
        <v>18000</v>
      </c>
      <c r="Q243" s="28">
        <f t="shared" si="166"/>
        <v>0</v>
      </c>
      <c r="R243" s="28">
        <f t="shared" si="167"/>
        <v>0</v>
      </c>
      <c r="S243" s="28">
        <v>0</v>
      </c>
      <c r="T243" s="28">
        <v>0</v>
      </c>
      <c r="U243" s="28">
        <v>0</v>
      </c>
      <c r="V243" s="28">
        <f t="shared" si="178"/>
        <v>18000</v>
      </c>
      <c r="W243" s="28">
        <f t="shared" si="179"/>
        <v>15000</v>
      </c>
      <c r="X243" s="28">
        <f t="shared" si="180"/>
        <v>18000</v>
      </c>
      <c r="Y243" s="28">
        <f t="shared" si="169"/>
        <v>1800</v>
      </c>
      <c r="Z243" s="28">
        <f t="shared" si="168"/>
        <v>135</v>
      </c>
      <c r="AA243" s="38">
        <v>0</v>
      </c>
      <c r="AB243" s="28">
        <v>0</v>
      </c>
      <c r="AC243" s="28">
        <v>0</v>
      </c>
      <c r="AD243" s="28">
        <f t="shared" si="181"/>
        <v>1935</v>
      </c>
      <c r="AE243" s="28">
        <f t="shared" si="182"/>
        <v>16065</v>
      </c>
      <c r="AF243" s="34" t="s">
        <v>89</v>
      </c>
      <c r="AG243" s="47"/>
      <c r="AH243" s="56"/>
      <c r="AI243" s="56"/>
      <c r="AJ243" s="56"/>
      <c r="AK243" s="56"/>
      <c r="AL243" s="59"/>
      <c r="AM243" s="56"/>
      <c r="AN243" s="56"/>
      <c r="AO243" s="56"/>
      <c r="AP243" s="57"/>
    </row>
    <row r="244" spans="1:42" s="42" customFormat="1" ht="30.6" customHeight="1">
      <c r="A244" s="153">
        <v>235</v>
      </c>
      <c r="B244" s="45" t="s">
        <v>705</v>
      </c>
      <c r="C244" s="12" t="s">
        <v>712</v>
      </c>
      <c r="D244" s="12" t="s">
        <v>713</v>
      </c>
      <c r="E244" s="12" t="s">
        <v>304</v>
      </c>
      <c r="F244" s="17">
        <v>1112305750</v>
      </c>
      <c r="G244" s="17">
        <v>484</v>
      </c>
      <c r="H244" s="139" t="s">
        <v>714</v>
      </c>
      <c r="I244" s="194">
        <v>16400</v>
      </c>
      <c r="J244" s="28">
        <v>0</v>
      </c>
      <c r="K244" s="28">
        <v>0</v>
      </c>
      <c r="L244" s="28">
        <v>0</v>
      </c>
      <c r="M244" s="28">
        <f t="shared" si="177"/>
        <v>16400</v>
      </c>
      <c r="N244" s="17">
        <v>18</v>
      </c>
      <c r="O244" s="17">
        <v>0</v>
      </c>
      <c r="P244" s="28">
        <f t="shared" si="165"/>
        <v>9523</v>
      </c>
      <c r="Q244" s="28">
        <f t="shared" si="166"/>
        <v>0</v>
      </c>
      <c r="R244" s="28">
        <f t="shared" si="167"/>
        <v>0</v>
      </c>
      <c r="S244" s="28">
        <v>0</v>
      </c>
      <c r="T244" s="28">
        <v>0</v>
      </c>
      <c r="U244" s="28">
        <v>0</v>
      </c>
      <c r="V244" s="28">
        <f t="shared" si="178"/>
        <v>9523</v>
      </c>
      <c r="W244" s="28">
        <f t="shared" si="179"/>
        <v>9523</v>
      </c>
      <c r="X244" s="28">
        <f t="shared" si="180"/>
        <v>9523</v>
      </c>
      <c r="Y244" s="28">
        <f t="shared" si="169"/>
        <v>1143</v>
      </c>
      <c r="Z244" s="28">
        <f t="shared" si="168"/>
        <v>72</v>
      </c>
      <c r="AA244" s="38">
        <v>0</v>
      </c>
      <c r="AB244" s="28">
        <v>0</v>
      </c>
      <c r="AC244" s="28">
        <v>0</v>
      </c>
      <c r="AD244" s="28">
        <f t="shared" si="181"/>
        <v>1215</v>
      </c>
      <c r="AE244" s="28">
        <f t="shared" si="182"/>
        <v>8308</v>
      </c>
      <c r="AF244" s="78"/>
      <c r="AG244" s="49"/>
      <c r="AI244" s="56"/>
      <c r="AJ244" s="56"/>
      <c r="AK244" s="56"/>
      <c r="AL244" s="58"/>
      <c r="AM244" s="56"/>
      <c r="AN244" s="56"/>
      <c r="AO244" s="56"/>
      <c r="AP244" s="57"/>
    </row>
    <row r="245" spans="1:42" s="42" customFormat="1" ht="30.6" customHeight="1">
      <c r="A245" s="153">
        <v>236</v>
      </c>
      <c r="B245" s="45" t="s">
        <v>705</v>
      </c>
      <c r="C245" s="23" t="s">
        <v>715</v>
      </c>
      <c r="D245" s="23" t="s">
        <v>716</v>
      </c>
      <c r="E245" s="12" t="s">
        <v>307</v>
      </c>
      <c r="F245" s="17">
        <v>1112027145</v>
      </c>
      <c r="G245" s="17">
        <v>11877</v>
      </c>
      <c r="H245" s="139" t="s">
        <v>717</v>
      </c>
      <c r="I245" s="28">
        <v>15492</v>
      </c>
      <c r="J245" s="28">
        <v>0</v>
      </c>
      <c r="K245" s="28">
        <v>0</v>
      </c>
      <c r="L245" s="28">
        <v>0</v>
      </c>
      <c r="M245" s="28">
        <f t="shared" si="177"/>
        <v>15492</v>
      </c>
      <c r="N245" s="17">
        <v>20</v>
      </c>
      <c r="O245" s="17">
        <v>0</v>
      </c>
      <c r="P245" s="28">
        <f t="shared" si="165"/>
        <v>9995</v>
      </c>
      <c r="Q245" s="28">
        <f t="shared" si="166"/>
        <v>0</v>
      </c>
      <c r="R245" s="28">
        <f t="shared" si="167"/>
        <v>0</v>
      </c>
      <c r="S245" s="28">
        <v>0</v>
      </c>
      <c r="T245" s="28">
        <v>0</v>
      </c>
      <c r="U245" s="28">
        <v>0</v>
      </c>
      <c r="V245" s="28">
        <f t="shared" si="178"/>
        <v>9995</v>
      </c>
      <c r="W245" s="28">
        <f t="shared" si="179"/>
        <v>9995</v>
      </c>
      <c r="X245" s="28">
        <f t="shared" si="180"/>
        <v>9995</v>
      </c>
      <c r="Y245" s="28">
        <f t="shared" si="169"/>
        <v>1199</v>
      </c>
      <c r="Z245" s="28">
        <f t="shared" si="168"/>
        <v>75</v>
      </c>
      <c r="AA245" s="38">
        <v>0</v>
      </c>
      <c r="AB245" s="28">
        <v>0</v>
      </c>
      <c r="AC245" s="28">
        <v>0</v>
      </c>
      <c r="AD245" s="28">
        <f t="shared" si="181"/>
        <v>1274</v>
      </c>
      <c r="AE245" s="28">
        <f t="shared" si="182"/>
        <v>8721</v>
      </c>
      <c r="AF245" s="77"/>
      <c r="AG245" s="49"/>
      <c r="AH245" s="56"/>
      <c r="AI245" s="56"/>
      <c r="AJ245" s="56"/>
      <c r="AK245" s="56"/>
      <c r="AL245" s="56"/>
      <c r="AM245" s="56"/>
      <c r="AN245" s="56"/>
      <c r="AO245" s="56"/>
      <c r="AP245" s="57"/>
    </row>
    <row r="246" spans="1:42" s="42" customFormat="1" ht="30.6" customHeight="1">
      <c r="A246" s="13">
        <v>237</v>
      </c>
      <c r="B246" s="45" t="s">
        <v>705</v>
      </c>
      <c r="C246" s="120" t="s">
        <v>718</v>
      </c>
      <c r="D246" s="23" t="s">
        <v>719</v>
      </c>
      <c r="E246" s="12" t="s">
        <v>307</v>
      </c>
      <c r="F246" s="14">
        <v>1113773663</v>
      </c>
      <c r="G246" s="14">
        <v>11820</v>
      </c>
      <c r="H246" s="139" t="s">
        <v>720</v>
      </c>
      <c r="I246" s="28">
        <v>15492</v>
      </c>
      <c r="J246" s="28">
        <v>0</v>
      </c>
      <c r="K246" s="28">
        <v>0</v>
      </c>
      <c r="L246" s="28">
        <v>0</v>
      </c>
      <c r="M246" s="28">
        <f t="shared" si="177"/>
        <v>15492</v>
      </c>
      <c r="N246" s="17">
        <v>0</v>
      </c>
      <c r="O246" s="17">
        <v>0</v>
      </c>
      <c r="P246" s="28">
        <f t="shared" si="165"/>
        <v>0</v>
      </c>
      <c r="Q246" s="28">
        <f t="shared" si="166"/>
        <v>0</v>
      </c>
      <c r="R246" s="28">
        <f t="shared" si="167"/>
        <v>0</v>
      </c>
      <c r="S246" s="28">
        <v>0</v>
      </c>
      <c r="T246" s="28">
        <v>0</v>
      </c>
      <c r="U246" s="28">
        <v>0</v>
      </c>
      <c r="V246" s="28">
        <f t="shared" si="178"/>
        <v>0</v>
      </c>
      <c r="W246" s="28">
        <f t="shared" si="179"/>
        <v>0</v>
      </c>
      <c r="X246" s="28">
        <f t="shared" si="180"/>
        <v>0</v>
      </c>
      <c r="Y246" s="28">
        <f t="shared" si="169"/>
        <v>0</v>
      </c>
      <c r="Z246" s="28">
        <f t="shared" si="168"/>
        <v>0</v>
      </c>
      <c r="AA246" s="38">
        <v>0</v>
      </c>
      <c r="AB246" s="38">
        <v>0</v>
      </c>
      <c r="AC246" s="28">
        <v>0</v>
      </c>
      <c r="AD246" s="28">
        <f t="shared" si="181"/>
        <v>0</v>
      </c>
      <c r="AE246" s="28">
        <f t="shared" si="182"/>
        <v>0</v>
      </c>
      <c r="AF246" s="78"/>
      <c r="AG246" s="49"/>
      <c r="AH246" s="56"/>
      <c r="AI246" s="56"/>
      <c r="AJ246" s="56"/>
      <c r="AK246" s="56"/>
      <c r="AL246" s="56"/>
      <c r="AM246" s="56"/>
      <c r="AN246" s="56"/>
      <c r="AO246" s="56"/>
      <c r="AP246" s="57"/>
    </row>
    <row r="247" spans="1:42" s="42" customFormat="1" ht="30.6" customHeight="1">
      <c r="A247" s="153">
        <v>238</v>
      </c>
      <c r="B247" s="45" t="s">
        <v>705</v>
      </c>
      <c r="C247" s="12" t="s">
        <v>721</v>
      </c>
      <c r="D247" s="12" t="s">
        <v>722</v>
      </c>
      <c r="E247" s="12" t="s">
        <v>298</v>
      </c>
      <c r="F247" s="16">
        <v>4112606298</v>
      </c>
      <c r="G247" s="14">
        <v>11730</v>
      </c>
      <c r="H247" s="80" t="s">
        <v>723</v>
      </c>
      <c r="I247" s="28">
        <v>18000</v>
      </c>
      <c r="J247" s="28">
        <v>0</v>
      </c>
      <c r="K247" s="28">
        <v>0</v>
      </c>
      <c r="L247" s="28">
        <v>0</v>
      </c>
      <c r="M247" s="28">
        <f t="shared" si="177"/>
        <v>18000</v>
      </c>
      <c r="N247" s="17">
        <v>20</v>
      </c>
      <c r="O247" s="17">
        <v>0</v>
      </c>
      <c r="P247" s="28">
        <f t="shared" si="165"/>
        <v>11613</v>
      </c>
      <c r="Q247" s="28">
        <f t="shared" si="166"/>
        <v>0</v>
      </c>
      <c r="R247" s="28">
        <f t="shared" si="167"/>
        <v>0</v>
      </c>
      <c r="S247" s="28">
        <v>0</v>
      </c>
      <c r="T247" s="28">
        <v>0</v>
      </c>
      <c r="U247" s="28">
        <v>0</v>
      </c>
      <c r="V247" s="28">
        <f t="shared" si="178"/>
        <v>11613</v>
      </c>
      <c r="W247" s="28">
        <f t="shared" si="179"/>
        <v>11613</v>
      </c>
      <c r="X247" s="28">
        <f t="shared" si="180"/>
        <v>11613</v>
      </c>
      <c r="Y247" s="28">
        <f t="shared" si="169"/>
        <v>1394</v>
      </c>
      <c r="Z247" s="28">
        <f t="shared" si="168"/>
        <v>88</v>
      </c>
      <c r="AA247" s="38">
        <v>0</v>
      </c>
      <c r="AB247" s="38">
        <v>0</v>
      </c>
      <c r="AC247" s="28">
        <v>0</v>
      </c>
      <c r="AD247" s="28">
        <f t="shared" si="181"/>
        <v>1482</v>
      </c>
      <c r="AE247" s="28">
        <f t="shared" si="182"/>
        <v>10131</v>
      </c>
      <c r="AF247" s="78" t="s">
        <v>89</v>
      </c>
      <c r="AG247" s="47"/>
      <c r="AH247" s="56"/>
      <c r="AI247" s="56"/>
      <c r="AJ247" s="56"/>
      <c r="AK247" s="56"/>
      <c r="AL247" s="57"/>
    </row>
    <row r="248" spans="1:42" s="42" customFormat="1" ht="30.6" customHeight="1">
      <c r="A248" s="153">
        <v>239</v>
      </c>
      <c r="B248" s="45" t="s">
        <v>705</v>
      </c>
      <c r="C248" s="23" t="s">
        <v>724</v>
      </c>
      <c r="D248" s="23" t="s">
        <v>725</v>
      </c>
      <c r="E248" s="12" t="s">
        <v>307</v>
      </c>
      <c r="F248" s="16">
        <v>1115066055</v>
      </c>
      <c r="G248" s="14">
        <v>11518</v>
      </c>
      <c r="H248" s="33" t="s">
        <v>726</v>
      </c>
      <c r="I248" s="28">
        <v>15492</v>
      </c>
      <c r="J248" s="28">
        <v>0</v>
      </c>
      <c r="K248" s="28">
        <v>0</v>
      </c>
      <c r="L248" s="28">
        <v>0</v>
      </c>
      <c r="M248" s="28">
        <f t="shared" si="177"/>
        <v>15492</v>
      </c>
      <c r="N248" s="17">
        <v>20</v>
      </c>
      <c r="O248" s="17">
        <v>0</v>
      </c>
      <c r="P248" s="28">
        <f t="shared" si="165"/>
        <v>9995</v>
      </c>
      <c r="Q248" s="28">
        <f t="shared" si="166"/>
        <v>0</v>
      </c>
      <c r="R248" s="28">
        <f t="shared" si="167"/>
        <v>0</v>
      </c>
      <c r="S248" s="28">
        <v>0</v>
      </c>
      <c r="T248" s="28">
        <v>0</v>
      </c>
      <c r="U248" s="28">
        <v>0</v>
      </c>
      <c r="V248" s="28">
        <f t="shared" si="178"/>
        <v>9995</v>
      </c>
      <c r="W248" s="28">
        <f t="shared" si="179"/>
        <v>9995</v>
      </c>
      <c r="X248" s="28">
        <f t="shared" si="180"/>
        <v>9995</v>
      </c>
      <c r="Y248" s="28">
        <f t="shared" si="169"/>
        <v>1199</v>
      </c>
      <c r="Z248" s="28">
        <f t="shared" si="168"/>
        <v>75</v>
      </c>
      <c r="AA248" s="38">
        <v>0</v>
      </c>
      <c r="AB248" s="38">
        <v>0</v>
      </c>
      <c r="AC248" s="28">
        <v>0</v>
      </c>
      <c r="AD248" s="28">
        <f t="shared" si="181"/>
        <v>1274</v>
      </c>
      <c r="AE248" s="28">
        <f t="shared" si="182"/>
        <v>8721</v>
      </c>
      <c r="AF248" s="78"/>
      <c r="AG248" s="47"/>
      <c r="AH248" s="58"/>
      <c r="AI248" s="56"/>
      <c r="AJ248" s="56"/>
      <c r="AK248" s="56"/>
      <c r="AL248" s="59"/>
      <c r="AM248" s="56"/>
      <c r="AN248" s="56"/>
      <c r="AO248" s="56"/>
      <c r="AP248" s="57"/>
    </row>
    <row r="249" spans="1:42" s="42" customFormat="1" ht="30.6" customHeight="1">
      <c r="A249" s="13">
        <v>240</v>
      </c>
      <c r="B249" s="45" t="s">
        <v>705</v>
      </c>
      <c r="C249" s="12" t="s">
        <v>727</v>
      </c>
      <c r="D249" s="12" t="s">
        <v>728</v>
      </c>
      <c r="E249" s="12" t="s">
        <v>298</v>
      </c>
      <c r="F249" s="17">
        <v>1113773057</v>
      </c>
      <c r="G249" s="17">
        <v>11702</v>
      </c>
      <c r="H249" s="139" t="s">
        <v>729</v>
      </c>
      <c r="I249" s="28">
        <v>18000</v>
      </c>
      <c r="J249" s="28">
        <v>0</v>
      </c>
      <c r="K249" s="28">
        <v>0</v>
      </c>
      <c r="L249" s="28">
        <v>0</v>
      </c>
      <c r="M249" s="28">
        <f>I249+J249+K249+L249</f>
        <v>18000</v>
      </c>
      <c r="N249" s="17">
        <v>24</v>
      </c>
      <c r="O249" s="17">
        <v>0</v>
      </c>
      <c r="P249" s="28">
        <f t="shared" si="165"/>
        <v>13935</v>
      </c>
      <c r="Q249" s="28">
        <f t="shared" si="166"/>
        <v>0</v>
      </c>
      <c r="R249" s="28">
        <f t="shared" si="167"/>
        <v>0</v>
      </c>
      <c r="S249" s="28">
        <v>0</v>
      </c>
      <c r="T249" s="28">
        <v>0</v>
      </c>
      <c r="U249" s="28">
        <v>0</v>
      </c>
      <c r="V249" s="28">
        <f>P249+Q249+R249+S249+T249+U249</f>
        <v>13935</v>
      </c>
      <c r="W249" s="28">
        <f>IF(P249&gt;15000,15000,P249)</f>
        <v>13935</v>
      </c>
      <c r="X249" s="28">
        <f>V249</f>
        <v>13935</v>
      </c>
      <c r="Y249" s="28">
        <f t="shared" si="169"/>
        <v>1672</v>
      </c>
      <c r="Z249" s="28">
        <f t="shared" si="168"/>
        <v>105</v>
      </c>
      <c r="AA249" s="38">
        <v>0</v>
      </c>
      <c r="AB249" s="38">
        <v>0</v>
      </c>
      <c r="AC249" s="28">
        <v>0</v>
      </c>
      <c r="AD249" s="28">
        <f t="shared" si="181"/>
        <v>1777</v>
      </c>
      <c r="AE249" s="28">
        <f>V249-AD249</f>
        <v>12158</v>
      </c>
      <c r="AF249" s="78" t="s">
        <v>89</v>
      </c>
      <c r="AG249" s="49"/>
      <c r="AH249" s="56"/>
      <c r="AI249" s="56"/>
      <c r="AJ249" s="56"/>
      <c r="AK249" s="56"/>
      <c r="AL249" s="57"/>
    </row>
    <row r="250" spans="1:42" s="42" customFormat="1" ht="30.6" customHeight="1">
      <c r="A250" s="153">
        <v>241</v>
      </c>
      <c r="B250" s="45" t="s">
        <v>705</v>
      </c>
      <c r="C250" s="12" t="s">
        <v>730</v>
      </c>
      <c r="D250" s="61" t="s">
        <v>731</v>
      </c>
      <c r="E250" s="12" t="s">
        <v>307</v>
      </c>
      <c r="F250" s="17">
        <v>1114370826</v>
      </c>
      <c r="G250" s="17">
        <v>11719</v>
      </c>
      <c r="H250" s="139" t="s">
        <v>732</v>
      </c>
      <c r="I250" s="28">
        <v>15492</v>
      </c>
      <c r="J250" s="28">
        <v>0</v>
      </c>
      <c r="K250" s="28">
        <v>0</v>
      </c>
      <c r="L250" s="28">
        <v>0</v>
      </c>
      <c r="M250" s="28">
        <f t="shared" ref="M250:M252" si="183">I250+J250+K250+L250</f>
        <v>15492</v>
      </c>
      <c r="N250" s="17">
        <v>24</v>
      </c>
      <c r="O250" s="17">
        <v>0</v>
      </c>
      <c r="P250" s="28">
        <f t="shared" si="165"/>
        <v>11994</v>
      </c>
      <c r="Q250" s="28">
        <f t="shared" si="166"/>
        <v>0</v>
      </c>
      <c r="R250" s="28">
        <f t="shared" si="167"/>
        <v>0</v>
      </c>
      <c r="S250" s="28">
        <v>0</v>
      </c>
      <c r="T250" s="28">
        <v>0</v>
      </c>
      <c r="U250" s="28">
        <v>0</v>
      </c>
      <c r="V250" s="28">
        <f>P250+Q250+R250+S250+T250+U250</f>
        <v>11994</v>
      </c>
      <c r="W250" s="28">
        <f>IF(P250&gt;15000,15000,P250)</f>
        <v>11994</v>
      </c>
      <c r="X250" s="28">
        <f>V250</f>
        <v>11994</v>
      </c>
      <c r="Y250" s="28">
        <f t="shared" si="169"/>
        <v>1439</v>
      </c>
      <c r="Z250" s="28">
        <f t="shared" si="168"/>
        <v>90</v>
      </c>
      <c r="AA250" s="38">
        <v>0</v>
      </c>
      <c r="AB250" s="38">
        <v>0</v>
      </c>
      <c r="AC250" s="28">
        <v>0</v>
      </c>
      <c r="AD250" s="28">
        <f t="shared" si="181"/>
        <v>1529</v>
      </c>
      <c r="AE250" s="28">
        <f>V250-AD250</f>
        <v>10465</v>
      </c>
      <c r="AF250" s="78"/>
      <c r="AG250" s="49"/>
      <c r="AH250" s="56"/>
      <c r="AI250" s="56"/>
      <c r="AJ250" s="56"/>
      <c r="AK250" s="56"/>
      <c r="AL250" s="57"/>
    </row>
    <row r="251" spans="1:42" s="42" customFormat="1" ht="30.6" customHeight="1">
      <c r="A251" s="153">
        <v>242</v>
      </c>
      <c r="B251" s="45" t="s">
        <v>705</v>
      </c>
      <c r="C251" s="12" t="s">
        <v>733</v>
      </c>
      <c r="D251" s="221" t="s">
        <v>734</v>
      </c>
      <c r="E251" s="12" t="s">
        <v>304</v>
      </c>
      <c r="F251" s="17">
        <v>1115468866</v>
      </c>
      <c r="G251" s="17">
        <v>11720</v>
      </c>
      <c r="H251" s="114" t="s">
        <v>735</v>
      </c>
      <c r="I251" s="194">
        <v>16400</v>
      </c>
      <c r="J251" s="28">
        <v>0</v>
      </c>
      <c r="K251" s="28">
        <v>0</v>
      </c>
      <c r="L251" s="28">
        <v>0</v>
      </c>
      <c r="M251" s="28">
        <f t="shared" si="183"/>
        <v>16400</v>
      </c>
      <c r="N251" s="17">
        <v>24</v>
      </c>
      <c r="O251" s="17">
        <v>0</v>
      </c>
      <c r="P251" s="28">
        <f t="shared" si="165"/>
        <v>12697</v>
      </c>
      <c r="Q251" s="28">
        <f t="shared" si="166"/>
        <v>0</v>
      </c>
      <c r="R251" s="28">
        <f t="shared" si="167"/>
        <v>0</v>
      </c>
      <c r="S251" s="28">
        <v>0</v>
      </c>
      <c r="T251" s="28">
        <v>0</v>
      </c>
      <c r="U251" s="28">
        <v>0</v>
      </c>
      <c r="V251" s="28">
        <f>P251+Q251+R251+S251+T251+U251</f>
        <v>12697</v>
      </c>
      <c r="W251" s="28">
        <f>IF(P251&gt;15000,15000,P251)</f>
        <v>12697</v>
      </c>
      <c r="X251" s="28">
        <f>V251</f>
        <v>12697</v>
      </c>
      <c r="Y251" s="28">
        <f t="shared" si="169"/>
        <v>1524</v>
      </c>
      <c r="Z251" s="28">
        <f t="shared" si="168"/>
        <v>96</v>
      </c>
      <c r="AA251" s="38">
        <v>0</v>
      </c>
      <c r="AB251" s="38">
        <v>0</v>
      </c>
      <c r="AC251" s="28">
        <v>0</v>
      </c>
      <c r="AD251" s="28">
        <f t="shared" si="181"/>
        <v>1620</v>
      </c>
      <c r="AE251" s="28">
        <f>V251-AD251</f>
        <v>11077</v>
      </c>
      <c r="AF251" s="78"/>
      <c r="AG251" s="49"/>
      <c r="AH251" s="56"/>
      <c r="AI251" s="56"/>
      <c r="AJ251" s="56"/>
      <c r="AK251" s="56"/>
      <c r="AL251" s="57"/>
    </row>
    <row r="252" spans="1:42" s="42" customFormat="1" ht="30.6" customHeight="1">
      <c r="A252" s="13">
        <v>243</v>
      </c>
      <c r="B252" s="45" t="s">
        <v>705</v>
      </c>
      <c r="C252" s="12" t="s">
        <v>736</v>
      </c>
      <c r="D252" s="23" t="s">
        <v>737</v>
      </c>
      <c r="E252" s="12" t="s">
        <v>304</v>
      </c>
      <c r="F252" s="96">
        <v>1112029041</v>
      </c>
      <c r="G252" s="17">
        <v>11836</v>
      </c>
      <c r="H252" s="126" t="s">
        <v>738</v>
      </c>
      <c r="I252" s="194">
        <v>16400</v>
      </c>
      <c r="J252" s="28">
        <v>0</v>
      </c>
      <c r="K252" s="28">
        <v>0</v>
      </c>
      <c r="L252" s="28">
        <v>0</v>
      </c>
      <c r="M252" s="28">
        <f t="shared" si="183"/>
        <v>16400</v>
      </c>
      <c r="N252" s="17">
        <v>0</v>
      </c>
      <c r="O252" s="17">
        <v>0</v>
      </c>
      <c r="P252" s="28">
        <f t="shared" si="165"/>
        <v>0</v>
      </c>
      <c r="Q252" s="28">
        <f t="shared" si="166"/>
        <v>0</v>
      </c>
      <c r="R252" s="28">
        <f t="shared" si="167"/>
        <v>0</v>
      </c>
      <c r="S252" s="28">
        <v>0</v>
      </c>
      <c r="T252" s="28">
        <v>0</v>
      </c>
      <c r="U252" s="28">
        <v>0</v>
      </c>
      <c r="V252" s="28">
        <f>P252+Q252+R252+S252+T252+U252</f>
        <v>0</v>
      </c>
      <c r="W252" s="28">
        <f>IF(P252&gt;15000,15000,P252)</f>
        <v>0</v>
      </c>
      <c r="X252" s="28">
        <f>V252</f>
        <v>0</v>
      </c>
      <c r="Y252" s="28">
        <f t="shared" si="169"/>
        <v>0</v>
      </c>
      <c r="Z252" s="28">
        <f t="shared" si="168"/>
        <v>0</v>
      </c>
      <c r="AA252" s="38">
        <v>0</v>
      </c>
      <c r="AB252" s="38">
        <v>0</v>
      </c>
      <c r="AC252" s="28">
        <v>0</v>
      </c>
      <c r="AD252" s="28">
        <f t="shared" si="181"/>
        <v>0</v>
      </c>
      <c r="AE252" s="28">
        <f>V252-AD252</f>
        <v>0</v>
      </c>
      <c r="AF252" s="78"/>
      <c r="AG252" s="49"/>
      <c r="AH252" s="56"/>
      <c r="AI252" s="56"/>
      <c r="AJ252" s="56"/>
      <c r="AK252" s="56"/>
      <c r="AL252" s="57"/>
    </row>
    <row r="253" spans="1:42" s="45" customFormat="1" ht="30.6" customHeight="1">
      <c r="A253" s="153">
        <v>244</v>
      </c>
      <c r="B253" s="45" t="s">
        <v>739</v>
      </c>
      <c r="C253" s="23" t="s">
        <v>739</v>
      </c>
      <c r="D253" s="23" t="s">
        <v>740</v>
      </c>
      <c r="E253" s="23" t="s">
        <v>298</v>
      </c>
      <c r="F253" s="45">
        <v>1115158333</v>
      </c>
      <c r="G253" s="45">
        <v>11617</v>
      </c>
      <c r="H253" s="45" t="s">
        <v>741</v>
      </c>
      <c r="I253" s="28">
        <v>18000</v>
      </c>
      <c r="J253" s="14">
        <v>0</v>
      </c>
      <c r="K253" s="14">
        <v>0</v>
      </c>
      <c r="L253" s="14">
        <v>0</v>
      </c>
      <c r="M253" s="14">
        <f>I253+J253+K253+L253</f>
        <v>18000</v>
      </c>
      <c r="N253" s="14">
        <v>31</v>
      </c>
      <c r="O253" s="14">
        <v>0</v>
      </c>
      <c r="P253" s="28">
        <f t="shared" si="165"/>
        <v>18000</v>
      </c>
      <c r="Q253" s="28">
        <f t="shared" si="166"/>
        <v>0</v>
      </c>
      <c r="R253" s="28">
        <f t="shared" si="167"/>
        <v>0</v>
      </c>
      <c r="S253" s="14">
        <v>0</v>
      </c>
      <c r="T253" s="14">
        <v>0</v>
      </c>
      <c r="U253" s="14">
        <v>0</v>
      </c>
      <c r="V253" s="14">
        <f t="shared" ref="V253:V258" si="184">P253+Q253+R253+S253+T253+U253</f>
        <v>18000</v>
      </c>
      <c r="W253" s="14">
        <f t="shared" ref="W253:W258" si="185">IF(P253&gt;15000,15000,P253)</f>
        <v>15000</v>
      </c>
      <c r="X253" s="14">
        <f t="shared" ref="X253:X258" si="186">V253</f>
        <v>18000</v>
      </c>
      <c r="Y253" s="28">
        <f t="shared" si="169"/>
        <v>1800</v>
      </c>
      <c r="Z253" s="28">
        <f t="shared" si="168"/>
        <v>135</v>
      </c>
      <c r="AA253" s="14">
        <v>0</v>
      </c>
      <c r="AB253" s="14">
        <v>0</v>
      </c>
      <c r="AC253" s="14">
        <v>0</v>
      </c>
      <c r="AD253" s="14">
        <f t="shared" si="181"/>
        <v>1935</v>
      </c>
      <c r="AE253" s="14">
        <f t="shared" ref="AE253:AE270" si="187">V253-AD253</f>
        <v>16065</v>
      </c>
      <c r="AF253" s="34" t="s">
        <v>89</v>
      </c>
      <c r="AG253" s="47">
        <v>44215</v>
      </c>
    </row>
    <row r="254" spans="1:42" s="45" customFormat="1" ht="30.6" customHeight="1">
      <c r="A254" s="153">
        <v>245</v>
      </c>
      <c r="B254" s="45" t="s">
        <v>739</v>
      </c>
      <c r="C254" s="23" t="s">
        <v>742</v>
      </c>
      <c r="D254" s="23" t="s">
        <v>743</v>
      </c>
      <c r="E254" s="23" t="s">
        <v>304</v>
      </c>
      <c r="F254" s="45">
        <v>1115249582</v>
      </c>
      <c r="G254" s="45">
        <v>11651</v>
      </c>
      <c r="H254" s="114" t="s">
        <v>744</v>
      </c>
      <c r="I254" s="194">
        <v>16400</v>
      </c>
      <c r="J254" s="45">
        <v>0</v>
      </c>
      <c r="K254" s="45">
        <v>0</v>
      </c>
      <c r="L254" s="45">
        <v>0</v>
      </c>
      <c r="M254" s="14">
        <f t="shared" ref="M254:M289" si="188">I254+J254+K254+L254</f>
        <v>16400</v>
      </c>
      <c r="N254" s="14">
        <v>31</v>
      </c>
      <c r="O254" s="14">
        <v>0</v>
      </c>
      <c r="P254" s="28">
        <f t="shared" si="165"/>
        <v>16400</v>
      </c>
      <c r="Q254" s="28">
        <f t="shared" si="166"/>
        <v>0</v>
      </c>
      <c r="R254" s="28">
        <f t="shared" si="167"/>
        <v>0</v>
      </c>
      <c r="S254" s="14">
        <v>0</v>
      </c>
      <c r="T254" s="14">
        <v>0</v>
      </c>
      <c r="U254" s="14">
        <v>0</v>
      </c>
      <c r="V254" s="14">
        <f t="shared" si="184"/>
        <v>16400</v>
      </c>
      <c r="W254" s="14">
        <f t="shared" si="185"/>
        <v>15000</v>
      </c>
      <c r="X254" s="14">
        <f t="shared" si="186"/>
        <v>16400</v>
      </c>
      <c r="Y254" s="28">
        <f t="shared" si="169"/>
        <v>1800</v>
      </c>
      <c r="Z254" s="28">
        <f t="shared" si="168"/>
        <v>123</v>
      </c>
      <c r="AA254" s="14">
        <v>0</v>
      </c>
      <c r="AB254" s="14">
        <v>0</v>
      </c>
      <c r="AC254" s="14">
        <v>0</v>
      </c>
      <c r="AD254" s="14">
        <f t="shared" si="181"/>
        <v>1923</v>
      </c>
      <c r="AE254" s="14">
        <f t="shared" si="187"/>
        <v>14477</v>
      </c>
      <c r="AF254" s="34" t="s">
        <v>89</v>
      </c>
      <c r="AG254" s="47">
        <v>44215</v>
      </c>
    </row>
    <row r="255" spans="1:42" s="42" customFormat="1" ht="30.6" customHeight="1">
      <c r="A255" s="13">
        <v>246</v>
      </c>
      <c r="B255" s="16" t="s">
        <v>745</v>
      </c>
      <c r="C255" s="12" t="s">
        <v>745</v>
      </c>
      <c r="D255" s="12" t="s">
        <v>746</v>
      </c>
      <c r="E255" s="12" t="s">
        <v>298</v>
      </c>
      <c r="F255" s="17">
        <v>1320265380</v>
      </c>
      <c r="G255" s="17">
        <v>844</v>
      </c>
      <c r="H255" s="80" t="s">
        <v>747</v>
      </c>
      <c r="I255" s="28">
        <v>18000</v>
      </c>
      <c r="J255" s="28">
        <v>0</v>
      </c>
      <c r="K255" s="28">
        <v>0</v>
      </c>
      <c r="L255" s="28">
        <v>0</v>
      </c>
      <c r="M255" s="28">
        <f t="shared" si="188"/>
        <v>18000</v>
      </c>
      <c r="N255" s="17">
        <v>31</v>
      </c>
      <c r="O255" s="17">
        <v>0</v>
      </c>
      <c r="P255" s="28">
        <f>ROUND(I255/31*N255,0)</f>
        <v>18000</v>
      </c>
      <c r="Q255" s="28">
        <f>ROUND(J255/31*N255,0)</f>
        <v>0</v>
      </c>
      <c r="R255" s="28">
        <f>ROUND(K255/31*N255,0)</f>
        <v>0</v>
      </c>
      <c r="S255" s="28">
        <v>0</v>
      </c>
      <c r="T255" s="28">
        <v>0</v>
      </c>
      <c r="U255" s="28">
        <v>0</v>
      </c>
      <c r="V255" s="28">
        <f t="shared" si="184"/>
        <v>18000</v>
      </c>
      <c r="W255" s="28">
        <f t="shared" si="185"/>
        <v>15000</v>
      </c>
      <c r="X255" s="28">
        <f t="shared" si="186"/>
        <v>18000</v>
      </c>
      <c r="Y255" s="28">
        <f t="shared" si="169"/>
        <v>1800</v>
      </c>
      <c r="Z255" s="28">
        <f t="shared" si="168"/>
        <v>135</v>
      </c>
      <c r="AA255" s="38">
        <v>0</v>
      </c>
      <c r="AB255" s="28">
        <v>0</v>
      </c>
      <c r="AC255" s="28">
        <v>0</v>
      </c>
      <c r="AD255" s="28">
        <f t="shared" si="181"/>
        <v>1935</v>
      </c>
      <c r="AE255" s="28">
        <f t="shared" si="187"/>
        <v>16065</v>
      </c>
      <c r="AF255" s="78" t="s">
        <v>89</v>
      </c>
      <c r="AG255" s="49">
        <v>44204</v>
      </c>
      <c r="AH255" s="68"/>
      <c r="AI255" s="72"/>
      <c r="AJ255" s="70"/>
      <c r="AK255" s="70"/>
      <c r="AL255" s="59"/>
      <c r="AM255" s="70"/>
      <c r="AN255" s="70"/>
      <c r="AO255" s="70"/>
      <c r="AP255" s="70"/>
    </row>
    <row r="256" spans="1:42" s="42" customFormat="1" ht="30.6" customHeight="1">
      <c r="A256" s="153">
        <v>247</v>
      </c>
      <c r="B256" s="16" t="s">
        <v>748</v>
      </c>
      <c r="C256" s="23" t="s">
        <v>749</v>
      </c>
      <c r="D256" s="23" t="s">
        <v>750</v>
      </c>
      <c r="E256" s="23" t="s">
        <v>304</v>
      </c>
      <c r="F256" s="17">
        <v>1313595940</v>
      </c>
      <c r="G256" s="17">
        <v>11625</v>
      </c>
      <c r="H256" s="71" t="s">
        <v>751</v>
      </c>
      <c r="I256" s="28">
        <v>18000</v>
      </c>
      <c r="J256" s="28">
        <v>0</v>
      </c>
      <c r="K256" s="28">
        <v>0</v>
      </c>
      <c r="L256" s="28">
        <v>0</v>
      </c>
      <c r="M256" s="28">
        <f t="shared" si="188"/>
        <v>18000</v>
      </c>
      <c r="N256" s="17">
        <v>0</v>
      </c>
      <c r="O256" s="17">
        <v>0</v>
      </c>
      <c r="P256" s="28">
        <f t="shared" ref="P256:P258" si="189">ROUND(I256/31*N256,0)</f>
        <v>0</v>
      </c>
      <c r="Q256" s="28">
        <f t="shared" ref="Q256:Q258" si="190">ROUND(J256/31*N256,0)</f>
        <v>0</v>
      </c>
      <c r="R256" s="28">
        <f t="shared" ref="R256:R258" si="191">ROUND(K256/31*N256,0)</f>
        <v>0</v>
      </c>
      <c r="S256" s="28">
        <v>0</v>
      </c>
      <c r="T256" s="28">
        <v>0</v>
      </c>
      <c r="U256" s="28">
        <v>0</v>
      </c>
      <c r="V256" s="28">
        <f t="shared" si="184"/>
        <v>0</v>
      </c>
      <c r="W256" s="28">
        <f t="shared" si="185"/>
        <v>0</v>
      </c>
      <c r="X256" s="28">
        <f t="shared" si="186"/>
        <v>0</v>
      </c>
      <c r="Y256" s="28">
        <f t="shared" si="169"/>
        <v>0</v>
      </c>
      <c r="Z256" s="28">
        <f t="shared" si="168"/>
        <v>0</v>
      </c>
      <c r="AA256" s="38">
        <v>0</v>
      </c>
      <c r="AB256" s="28">
        <v>0</v>
      </c>
      <c r="AC256" s="28">
        <v>0</v>
      </c>
      <c r="AD256" s="28">
        <f t="shared" si="181"/>
        <v>0</v>
      </c>
      <c r="AE256" s="28">
        <f t="shared" si="187"/>
        <v>0</v>
      </c>
      <c r="AF256" s="78"/>
      <c r="AG256" s="49"/>
      <c r="AH256" s="58"/>
      <c r="AI256" s="56"/>
      <c r="AJ256" s="56"/>
      <c r="AK256" s="56"/>
      <c r="AL256" s="59"/>
      <c r="AM256" s="56"/>
      <c r="AN256" s="56"/>
      <c r="AO256" s="56"/>
      <c r="AP256" s="57"/>
    </row>
    <row r="257" spans="1:42" s="42" customFormat="1" ht="30.6" customHeight="1">
      <c r="A257" s="153">
        <v>248</v>
      </c>
      <c r="B257" s="16" t="s">
        <v>748</v>
      </c>
      <c r="C257" s="12" t="s">
        <v>360</v>
      </c>
      <c r="D257" s="12" t="s">
        <v>752</v>
      </c>
      <c r="E257" s="12" t="s">
        <v>304</v>
      </c>
      <c r="F257" s="13">
        <v>1114526820</v>
      </c>
      <c r="G257" s="14">
        <v>1246</v>
      </c>
      <c r="H257" s="139" t="s">
        <v>753</v>
      </c>
      <c r="I257" s="194">
        <v>16400</v>
      </c>
      <c r="J257" s="28">
        <v>0</v>
      </c>
      <c r="K257" s="28">
        <v>0</v>
      </c>
      <c r="L257" s="28">
        <v>0</v>
      </c>
      <c r="M257" s="28">
        <f t="shared" si="188"/>
        <v>16400</v>
      </c>
      <c r="N257" s="17">
        <v>0</v>
      </c>
      <c r="O257" s="17">
        <v>0</v>
      </c>
      <c r="P257" s="28">
        <f t="shared" si="189"/>
        <v>0</v>
      </c>
      <c r="Q257" s="28">
        <f t="shared" si="190"/>
        <v>0</v>
      </c>
      <c r="R257" s="28">
        <f t="shared" si="191"/>
        <v>0</v>
      </c>
      <c r="S257" s="28">
        <v>0</v>
      </c>
      <c r="T257" s="28">
        <v>0</v>
      </c>
      <c r="U257" s="28">
        <v>0</v>
      </c>
      <c r="V257" s="28">
        <f t="shared" si="184"/>
        <v>0</v>
      </c>
      <c r="W257" s="28">
        <f t="shared" si="185"/>
        <v>0</v>
      </c>
      <c r="X257" s="28">
        <f t="shared" si="186"/>
        <v>0</v>
      </c>
      <c r="Y257" s="28">
        <f t="shared" si="169"/>
        <v>0</v>
      </c>
      <c r="Z257" s="28">
        <f t="shared" si="168"/>
        <v>0</v>
      </c>
      <c r="AA257" s="38">
        <v>0</v>
      </c>
      <c r="AB257" s="28">
        <v>0</v>
      </c>
      <c r="AC257" s="28">
        <v>0</v>
      </c>
      <c r="AD257" s="28">
        <f t="shared" si="181"/>
        <v>0</v>
      </c>
      <c r="AE257" s="28">
        <f t="shared" si="187"/>
        <v>0</v>
      </c>
      <c r="AF257" s="78"/>
      <c r="AG257" s="48"/>
      <c r="AH257" s="58"/>
      <c r="AI257" s="70"/>
      <c r="AJ257" s="70"/>
      <c r="AK257" s="70"/>
      <c r="AL257" s="59"/>
      <c r="AM257" s="70"/>
      <c r="AN257" s="70"/>
      <c r="AO257" s="70"/>
      <c r="AP257" s="70"/>
    </row>
    <row r="258" spans="1:42" s="42" customFormat="1" ht="30.6" customHeight="1">
      <c r="A258" s="13">
        <v>249</v>
      </c>
      <c r="B258" s="16" t="s">
        <v>748</v>
      </c>
      <c r="C258" s="12" t="s">
        <v>283</v>
      </c>
      <c r="D258" s="23" t="s">
        <v>527</v>
      </c>
      <c r="E258" s="12" t="s">
        <v>307</v>
      </c>
      <c r="F258" s="115">
        <v>1115273416</v>
      </c>
      <c r="G258" s="14">
        <v>11628</v>
      </c>
      <c r="H258" s="126" t="s">
        <v>754</v>
      </c>
      <c r="I258" s="28">
        <v>15492</v>
      </c>
      <c r="J258" s="28">
        <v>0</v>
      </c>
      <c r="K258" s="28">
        <v>0</v>
      </c>
      <c r="L258" s="28">
        <v>0</v>
      </c>
      <c r="M258" s="28">
        <f t="shared" si="188"/>
        <v>15492</v>
      </c>
      <c r="N258" s="17">
        <v>0</v>
      </c>
      <c r="O258" s="17">
        <v>0</v>
      </c>
      <c r="P258" s="28">
        <f t="shared" si="189"/>
        <v>0</v>
      </c>
      <c r="Q258" s="28">
        <f t="shared" si="190"/>
        <v>0</v>
      </c>
      <c r="R258" s="28">
        <f t="shared" si="191"/>
        <v>0</v>
      </c>
      <c r="S258" s="28">
        <v>0</v>
      </c>
      <c r="T258" s="28">
        <v>0</v>
      </c>
      <c r="U258" s="28">
        <v>0</v>
      </c>
      <c r="V258" s="28">
        <f t="shared" si="184"/>
        <v>0</v>
      </c>
      <c r="W258" s="28">
        <f t="shared" si="185"/>
        <v>0</v>
      </c>
      <c r="X258" s="28">
        <f t="shared" si="186"/>
        <v>0</v>
      </c>
      <c r="Y258" s="28">
        <f t="shared" si="169"/>
        <v>0</v>
      </c>
      <c r="Z258" s="28">
        <f t="shared" si="168"/>
        <v>0</v>
      </c>
      <c r="AA258" s="38">
        <v>0</v>
      </c>
      <c r="AB258" s="28">
        <v>0</v>
      </c>
      <c r="AC258" s="28">
        <v>0</v>
      </c>
      <c r="AD258" s="28">
        <f t="shared" si="181"/>
        <v>0</v>
      </c>
      <c r="AE258" s="28">
        <f t="shared" si="187"/>
        <v>0</v>
      </c>
      <c r="AF258" s="77"/>
      <c r="AG258" s="47"/>
      <c r="AH258" s="58"/>
      <c r="AI258" s="70"/>
      <c r="AJ258" s="70"/>
      <c r="AK258" s="70"/>
      <c r="AL258" s="59"/>
      <c r="AM258" s="70"/>
      <c r="AN258" s="70"/>
      <c r="AO258" s="70"/>
      <c r="AP258" s="70"/>
    </row>
    <row r="259" spans="1:42" s="42" customFormat="1" ht="30.6" customHeight="1">
      <c r="A259" s="153">
        <v>250</v>
      </c>
      <c r="B259" s="16" t="s">
        <v>755</v>
      </c>
      <c r="C259" s="12" t="s">
        <v>755</v>
      </c>
      <c r="D259" s="12" t="s">
        <v>746</v>
      </c>
      <c r="E259" s="12" t="s">
        <v>304</v>
      </c>
      <c r="F259" s="17">
        <v>1113210036</v>
      </c>
      <c r="G259" s="14">
        <v>11745</v>
      </c>
      <c r="H259" s="147">
        <v>100149533546</v>
      </c>
      <c r="I259" s="28">
        <v>16400</v>
      </c>
      <c r="J259" s="28">
        <v>0</v>
      </c>
      <c r="K259" s="28">
        <v>0</v>
      </c>
      <c r="L259" s="28">
        <v>0</v>
      </c>
      <c r="M259" s="28">
        <f t="shared" si="188"/>
        <v>16400</v>
      </c>
      <c r="N259" s="17">
        <v>31</v>
      </c>
      <c r="O259" s="17">
        <v>0</v>
      </c>
      <c r="P259" s="28">
        <f>ROUND(I259/31*N259,0)</f>
        <v>16400</v>
      </c>
      <c r="Q259" s="28">
        <f>ROUND(J259/31*N259,0)</f>
        <v>0</v>
      </c>
      <c r="R259" s="28">
        <f>ROUND(K259/31*N259,0)</f>
        <v>0</v>
      </c>
      <c r="S259" s="28">
        <v>0</v>
      </c>
      <c r="T259" s="28">
        <v>0</v>
      </c>
      <c r="U259" s="28">
        <v>0</v>
      </c>
      <c r="V259" s="28">
        <f>P259+Q259+R259+S259+T259+U259</f>
        <v>16400</v>
      </c>
      <c r="W259" s="28">
        <f>IF(P259&gt;15000,15000,P259)</f>
        <v>15000</v>
      </c>
      <c r="X259" s="28">
        <f>V259</f>
        <v>16400</v>
      </c>
      <c r="Y259" s="28">
        <f t="shared" si="169"/>
        <v>1800</v>
      </c>
      <c r="Z259" s="28">
        <f t="shared" si="168"/>
        <v>123</v>
      </c>
      <c r="AA259" s="38">
        <v>0</v>
      </c>
      <c r="AB259" s="28">
        <v>0</v>
      </c>
      <c r="AC259" s="28">
        <v>0</v>
      </c>
      <c r="AD259" s="28">
        <f t="shared" si="181"/>
        <v>1923</v>
      </c>
      <c r="AE259" s="28">
        <f t="shared" si="187"/>
        <v>14477</v>
      </c>
      <c r="AF259" s="78" t="s">
        <v>89</v>
      </c>
      <c r="AG259" s="49">
        <v>44211</v>
      </c>
      <c r="AH259" s="58"/>
      <c r="AI259" s="58"/>
      <c r="AJ259" s="59"/>
      <c r="AK259" s="59"/>
      <c r="AL259" s="59"/>
      <c r="AM259" s="59"/>
      <c r="AN259" s="59"/>
      <c r="AO259" s="59"/>
      <c r="AP259" s="59"/>
    </row>
    <row r="260" spans="1:42" s="42" customFormat="1" ht="30.6" customHeight="1">
      <c r="A260" s="153">
        <v>251</v>
      </c>
      <c r="B260" s="16" t="s">
        <v>756</v>
      </c>
      <c r="C260" s="23" t="s">
        <v>756</v>
      </c>
      <c r="D260" s="23" t="s">
        <v>757</v>
      </c>
      <c r="E260" s="23" t="s">
        <v>298</v>
      </c>
      <c r="F260" s="122">
        <v>1013787952</v>
      </c>
      <c r="G260" s="17">
        <v>11705</v>
      </c>
      <c r="H260" s="114" t="s">
        <v>758</v>
      </c>
      <c r="I260" s="28">
        <v>20000</v>
      </c>
      <c r="J260" s="28">
        <v>0</v>
      </c>
      <c r="K260" s="28">
        <v>0</v>
      </c>
      <c r="L260" s="28">
        <v>0</v>
      </c>
      <c r="M260" s="28">
        <f t="shared" si="188"/>
        <v>20000</v>
      </c>
      <c r="N260" s="17">
        <v>31</v>
      </c>
      <c r="O260" s="17">
        <v>0</v>
      </c>
      <c r="P260" s="28">
        <f t="shared" ref="P260:P262" si="192">ROUND(I260/31*N260,0)</f>
        <v>20000</v>
      </c>
      <c r="Q260" s="28">
        <f t="shared" ref="Q260:Q262" si="193">ROUND(J260/31*N260,0)</f>
        <v>0</v>
      </c>
      <c r="R260" s="28">
        <f t="shared" ref="R260:R262" si="194">ROUND(K260/31*N260,0)</f>
        <v>0</v>
      </c>
      <c r="S260" s="28">
        <v>0</v>
      </c>
      <c r="T260" s="28">
        <v>0</v>
      </c>
      <c r="U260" s="28">
        <v>0</v>
      </c>
      <c r="V260" s="28">
        <f>P260+Q260+R260+S260+T260+U260</f>
        <v>20000</v>
      </c>
      <c r="W260" s="28">
        <f>IF(P260&gt;15000,15000,P260)</f>
        <v>15000</v>
      </c>
      <c r="X260" s="28">
        <f>V260</f>
        <v>20000</v>
      </c>
      <c r="Y260" s="28">
        <f t="shared" si="169"/>
        <v>1800</v>
      </c>
      <c r="Z260" s="28">
        <f t="shared" si="168"/>
        <v>150</v>
      </c>
      <c r="AA260" s="38">
        <v>0</v>
      </c>
      <c r="AB260" s="28">
        <v>0</v>
      </c>
      <c r="AC260" s="28">
        <v>0</v>
      </c>
      <c r="AD260" s="28">
        <f t="shared" si="181"/>
        <v>1950</v>
      </c>
      <c r="AE260" s="28">
        <f t="shared" si="187"/>
        <v>18050</v>
      </c>
      <c r="AF260" s="34" t="s">
        <v>89</v>
      </c>
      <c r="AG260" s="47">
        <v>44204</v>
      </c>
      <c r="AH260" s="58"/>
      <c r="AI260" s="59"/>
      <c r="AJ260" s="59"/>
      <c r="AK260" s="59"/>
      <c r="AL260" s="59"/>
      <c r="AM260" s="59"/>
      <c r="AN260" s="59"/>
      <c r="AO260" s="59"/>
      <c r="AP260" s="59"/>
    </row>
    <row r="261" spans="1:42" s="42" customFormat="1" ht="30.6" customHeight="1">
      <c r="A261" s="13">
        <v>252</v>
      </c>
      <c r="B261" s="16" t="s">
        <v>756</v>
      </c>
      <c r="C261" s="23" t="s">
        <v>75</v>
      </c>
      <c r="D261" s="23" t="s">
        <v>759</v>
      </c>
      <c r="E261" s="23" t="s">
        <v>307</v>
      </c>
      <c r="F261" s="117">
        <v>1014077437</v>
      </c>
      <c r="G261" s="17">
        <v>11706</v>
      </c>
      <c r="H261" s="114" t="s">
        <v>760</v>
      </c>
      <c r="I261" s="28">
        <v>15492</v>
      </c>
      <c r="J261" s="28">
        <v>0</v>
      </c>
      <c r="K261" s="28">
        <v>0</v>
      </c>
      <c r="L261" s="28">
        <v>0</v>
      </c>
      <c r="M261" s="28">
        <f t="shared" si="188"/>
        <v>15492</v>
      </c>
      <c r="N261" s="17">
        <v>0</v>
      </c>
      <c r="O261" s="17">
        <v>0</v>
      </c>
      <c r="P261" s="28">
        <f t="shared" si="192"/>
        <v>0</v>
      </c>
      <c r="Q261" s="28">
        <f t="shared" si="193"/>
        <v>0</v>
      </c>
      <c r="R261" s="28">
        <f t="shared" si="194"/>
        <v>0</v>
      </c>
      <c r="S261" s="28">
        <v>0</v>
      </c>
      <c r="T261" s="28">
        <v>0</v>
      </c>
      <c r="U261" s="28">
        <v>0</v>
      </c>
      <c r="V261" s="28">
        <f>P261+Q261+R261+S261+T261+U261</f>
        <v>0</v>
      </c>
      <c r="W261" s="28">
        <f>IF(P261&gt;15000,15000,P261)</f>
        <v>0</v>
      </c>
      <c r="X261" s="28">
        <f>V261</f>
        <v>0</v>
      </c>
      <c r="Y261" s="28">
        <f t="shared" si="169"/>
        <v>0</v>
      </c>
      <c r="Z261" s="28">
        <f t="shared" si="168"/>
        <v>0</v>
      </c>
      <c r="AA261" s="38">
        <v>0</v>
      </c>
      <c r="AB261" s="28">
        <v>0</v>
      </c>
      <c r="AC261" s="28">
        <v>0</v>
      </c>
      <c r="AD261" s="28">
        <f t="shared" si="181"/>
        <v>0</v>
      </c>
      <c r="AE261" s="28">
        <f t="shared" si="187"/>
        <v>0</v>
      </c>
      <c r="AF261" s="34"/>
      <c r="AG261" s="47"/>
      <c r="AH261" s="58"/>
      <c r="AI261" s="59"/>
      <c r="AJ261" s="59"/>
      <c r="AK261" s="59"/>
      <c r="AL261" s="59"/>
      <c r="AM261" s="59"/>
      <c r="AN261" s="59"/>
      <c r="AO261" s="59"/>
      <c r="AP261" s="59"/>
    </row>
    <row r="262" spans="1:42" s="42" customFormat="1" ht="30.6" customHeight="1">
      <c r="A262" s="153">
        <v>253</v>
      </c>
      <c r="B262" s="16" t="s">
        <v>756</v>
      </c>
      <c r="C262" s="224" t="s">
        <v>761</v>
      </c>
      <c r="D262" s="23" t="s">
        <v>762</v>
      </c>
      <c r="E262" s="23" t="s">
        <v>307</v>
      </c>
      <c r="F262" s="113">
        <v>1115742393</v>
      </c>
      <c r="G262" s="17">
        <v>11893</v>
      </c>
      <c r="H262" s="126" t="s">
        <v>763</v>
      </c>
      <c r="I262" s="28">
        <v>15492</v>
      </c>
      <c r="J262" s="28">
        <v>0</v>
      </c>
      <c r="K262" s="28">
        <v>0</v>
      </c>
      <c r="L262" s="28">
        <v>0</v>
      </c>
      <c r="M262" s="28">
        <f t="shared" si="188"/>
        <v>15492</v>
      </c>
      <c r="N262" s="17">
        <v>16</v>
      </c>
      <c r="O262" s="17">
        <v>0</v>
      </c>
      <c r="P262" s="28">
        <f t="shared" si="192"/>
        <v>7996</v>
      </c>
      <c r="Q262" s="28">
        <f t="shared" si="193"/>
        <v>0</v>
      </c>
      <c r="R262" s="28">
        <f t="shared" si="194"/>
        <v>0</v>
      </c>
      <c r="S262" s="28">
        <v>0</v>
      </c>
      <c r="T262" s="28">
        <v>0</v>
      </c>
      <c r="U262" s="28">
        <v>0</v>
      </c>
      <c r="V262" s="28">
        <f>P262+Q262+R262+S262+T262+U262</f>
        <v>7996</v>
      </c>
      <c r="W262" s="28">
        <f>IF(P262&gt;15000,15000,P262)</f>
        <v>7996</v>
      </c>
      <c r="X262" s="28">
        <f>V262</f>
        <v>7996</v>
      </c>
      <c r="Y262" s="28">
        <f t="shared" si="169"/>
        <v>960</v>
      </c>
      <c r="Z262" s="28">
        <f t="shared" si="168"/>
        <v>60</v>
      </c>
      <c r="AA262" s="38">
        <v>0</v>
      </c>
      <c r="AB262" s="28">
        <v>0</v>
      </c>
      <c r="AC262" s="28">
        <v>0</v>
      </c>
      <c r="AD262" s="28">
        <f t="shared" si="181"/>
        <v>1020</v>
      </c>
      <c r="AE262" s="28">
        <f t="shared" si="187"/>
        <v>6976</v>
      </c>
      <c r="AF262" s="34" t="s">
        <v>89</v>
      </c>
      <c r="AG262" s="47">
        <v>44204</v>
      </c>
      <c r="AH262" s="58"/>
      <c r="AI262" s="59"/>
      <c r="AJ262" s="59"/>
      <c r="AK262" s="59"/>
      <c r="AL262" s="59"/>
      <c r="AM262" s="59"/>
      <c r="AN262" s="59"/>
      <c r="AO262" s="59"/>
      <c r="AP262" s="59"/>
    </row>
    <row r="263" spans="1:42" s="42" customFormat="1" ht="30.6" customHeight="1">
      <c r="A263" s="153">
        <v>254</v>
      </c>
      <c r="B263" s="16" t="s">
        <v>764</v>
      </c>
      <c r="C263" s="12" t="s">
        <v>764</v>
      </c>
      <c r="D263" s="23" t="s">
        <v>765</v>
      </c>
      <c r="E263" s="23" t="s">
        <v>298</v>
      </c>
      <c r="F263" s="122">
        <v>1013574868</v>
      </c>
      <c r="G263" s="17">
        <v>11895</v>
      </c>
      <c r="H263" s="114" t="s">
        <v>766</v>
      </c>
      <c r="I263" s="28">
        <v>20000</v>
      </c>
      <c r="J263" s="28">
        <v>0</v>
      </c>
      <c r="K263" s="28">
        <v>0</v>
      </c>
      <c r="L263" s="28">
        <v>0</v>
      </c>
      <c r="M263" s="28">
        <f t="shared" si="188"/>
        <v>20000</v>
      </c>
      <c r="N263" s="17">
        <v>31</v>
      </c>
      <c r="O263" s="17">
        <v>0</v>
      </c>
      <c r="P263" s="28">
        <f>ROUND(I263/31*N263,0)</f>
        <v>20000</v>
      </c>
      <c r="Q263" s="28">
        <f>ROUND(J263/31*N263,0)</f>
        <v>0</v>
      </c>
      <c r="R263" s="28">
        <f>ROUND(K263/31*N263,0)</f>
        <v>0</v>
      </c>
      <c r="S263" s="28">
        <v>0</v>
      </c>
      <c r="T263" s="28">
        <v>0</v>
      </c>
      <c r="U263" s="28">
        <v>0</v>
      </c>
      <c r="V263" s="28">
        <f>P263+Q263+R263+S263+T263+U263</f>
        <v>20000</v>
      </c>
      <c r="W263" s="28">
        <f>IF(P263&gt;15000,15000,P263)</f>
        <v>15000</v>
      </c>
      <c r="X263" s="28">
        <f>V263</f>
        <v>20000</v>
      </c>
      <c r="Y263" s="28">
        <f t="shared" si="169"/>
        <v>1800</v>
      </c>
      <c r="Z263" s="28">
        <f t="shared" si="168"/>
        <v>150</v>
      </c>
      <c r="AA263" s="38">
        <v>0</v>
      </c>
      <c r="AB263" s="28">
        <v>0</v>
      </c>
      <c r="AC263" s="28">
        <v>0</v>
      </c>
      <c r="AD263" s="28">
        <f t="shared" si="181"/>
        <v>1950</v>
      </c>
      <c r="AE263" s="28">
        <f t="shared" si="187"/>
        <v>18050</v>
      </c>
      <c r="AF263" s="34" t="s">
        <v>89</v>
      </c>
      <c r="AG263" s="47">
        <v>44215</v>
      </c>
      <c r="AH263" s="58"/>
      <c r="AI263" s="58"/>
      <c r="AJ263" s="59"/>
      <c r="AK263" s="59"/>
      <c r="AL263" s="59"/>
      <c r="AM263" s="59"/>
      <c r="AN263" s="59"/>
      <c r="AO263" s="59"/>
      <c r="AP263" s="59"/>
    </row>
    <row r="264" spans="1:42" s="42" customFormat="1" ht="30.6" customHeight="1">
      <c r="A264" s="13">
        <v>255</v>
      </c>
      <c r="B264" s="61" t="s">
        <v>767</v>
      </c>
      <c r="C264" s="12" t="s">
        <v>767</v>
      </c>
      <c r="D264" s="23" t="s">
        <v>768</v>
      </c>
      <c r="E264" s="23" t="s">
        <v>298</v>
      </c>
      <c r="F264" s="13">
        <v>1115393257</v>
      </c>
      <c r="G264" s="60">
        <v>11671</v>
      </c>
      <c r="H264" s="15" t="s">
        <v>769</v>
      </c>
      <c r="I264" s="28">
        <v>16400</v>
      </c>
      <c r="J264" s="28">
        <v>0</v>
      </c>
      <c r="K264" s="28">
        <v>0</v>
      </c>
      <c r="L264" s="28">
        <v>0</v>
      </c>
      <c r="M264" s="28">
        <f t="shared" si="188"/>
        <v>16400</v>
      </c>
      <c r="N264" s="17">
        <v>11</v>
      </c>
      <c r="O264" s="17">
        <v>0</v>
      </c>
      <c r="P264" s="28">
        <f t="shared" ref="P264:P306" si="195">ROUND(I264/31*N264,0)</f>
        <v>5819</v>
      </c>
      <c r="Q264" s="28">
        <f t="shared" ref="Q264:Q306" si="196">ROUND(J264/31*N264,0)</f>
        <v>0</v>
      </c>
      <c r="R264" s="28">
        <f t="shared" ref="R264:R306" si="197">ROUND(K264/31*N264,0)</f>
        <v>0</v>
      </c>
      <c r="S264" s="28">
        <v>0</v>
      </c>
      <c r="T264" s="28">
        <v>0</v>
      </c>
      <c r="U264" s="28">
        <v>0</v>
      </c>
      <c r="V264" s="28">
        <f t="shared" ref="V264:V270" si="198">P264+Q264+R264+S264+T264+U264</f>
        <v>5819</v>
      </c>
      <c r="W264" s="28">
        <f t="shared" ref="W264:W271" si="199">IF(P264&gt;15000,15000,P264)</f>
        <v>5819</v>
      </c>
      <c r="X264" s="28">
        <f t="shared" ref="X264:X271" si="200">V264</f>
        <v>5819</v>
      </c>
      <c r="Y264" s="28">
        <f t="shared" si="169"/>
        <v>698</v>
      </c>
      <c r="Z264" s="28">
        <f t="shared" si="168"/>
        <v>44</v>
      </c>
      <c r="AA264" s="38">
        <v>0</v>
      </c>
      <c r="AB264" s="28">
        <v>0</v>
      </c>
      <c r="AC264" s="28">
        <v>0</v>
      </c>
      <c r="AD264" s="28">
        <f t="shared" si="181"/>
        <v>742</v>
      </c>
      <c r="AE264" s="28">
        <f t="shared" si="187"/>
        <v>5077</v>
      </c>
      <c r="AF264" s="34"/>
      <c r="AG264" s="47"/>
      <c r="AH264" s="58"/>
      <c r="AI264" s="58"/>
      <c r="AJ264" s="59"/>
      <c r="AK264" s="59"/>
      <c r="AL264" s="59"/>
      <c r="AM264" s="59"/>
      <c r="AN264" s="59"/>
      <c r="AO264" s="59"/>
      <c r="AP264" s="59"/>
    </row>
    <row r="265" spans="1:42" s="42" customFormat="1" ht="30.6" customHeight="1">
      <c r="A265" s="153">
        <v>256</v>
      </c>
      <c r="B265" s="61" t="s">
        <v>767</v>
      </c>
      <c r="C265" s="12" t="s">
        <v>414</v>
      </c>
      <c r="D265" s="23" t="s">
        <v>770</v>
      </c>
      <c r="E265" s="23" t="s">
        <v>307</v>
      </c>
      <c r="F265" s="13">
        <v>1115393295</v>
      </c>
      <c r="G265" s="16">
        <v>11670</v>
      </c>
      <c r="H265" s="15" t="s">
        <v>771</v>
      </c>
      <c r="I265" s="28">
        <v>15492</v>
      </c>
      <c r="J265" s="28">
        <v>0</v>
      </c>
      <c r="K265" s="28">
        <v>0</v>
      </c>
      <c r="L265" s="28">
        <v>0</v>
      </c>
      <c r="M265" s="28">
        <f t="shared" si="188"/>
        <v>15492</v>
      </c>
      <c r="N265" s="17">
        <v>5</v>
      </c>
      <c r="O265" s="17">
        <v>0</v>
      </c>
      <c r="P265" s="28">
        <f t="shared" si="195"/>
        <v>2499</v>
      </c>
      <c r="Q265" s="28">
        <f t="shared" si="196"/>
        <v>0</v>
      </c>
      <c r="R265" s="28">
        <f t="shared" si="197"/>
        <v>0</v>
      </c>
      <c r="S265" s="28">
        <v>0</v>
      </c>
      <c r="T265" s="28">
        <v>0</v>
      </c>
      <c r="U265" s="28">
        <v>0</v>
      </c>
      <c r="V265" s="28">
        <f t="shared" si="198"/>
        <v>2499</v>
      </c>
      <c r="W265" s="28">
        <f t="shared" si="199"/>
        <v>2499</v>
      </c>
      <c r="X265" s="28">
        <f t="shared" si="200"/>
        <v>2499</v>
      </c>
      <c r="Y265" s="28">
        <f t="shared" si="169"/>
        <v>300</v>
      </c>
      <c r="Z265" s="28">
        <f t="shared" si="168"/>
        <v>19</v>
      </c>
      <c r="AA265" s="38">
        <v>0</v>
      </c>
      <c r="AB265" s="28">
        <v>0</v>
      </c>
      <c r="AC265" s="28">
        <v>0</v>
      </c>
      <c r="AD265" s="28">
        <f t="shared" si="181"/>
        <v>319</v>
      </c>
      <c r="AE265" s="28">
        <f t="shared" si="187"/>
        <v>2180</v>
      </c>
      <c r="AF265" s="94"/>
      <c r="AG265" s="48"/>
      <c r="AH265" s="58"/>
      <c r="AI265" s="58"/>
      <c r="AJ265" s="59"/>
      <c r="AK265" s="59"/>
      <c r="AL265" s="59"/>
      <c r="AM265" s="59"/>
      <c r="AN265" s="59"/>
      <c r="AO265" s="59"/>
      <c r="AP265" s="59"/>
    </row>
    <row r="266" spans="1:42" s="42" customFormat="1" ht="30.6" customHeight="1">
      <c r="A266" s="153">
        <v>257</v>
      </c>
      <c r="B266" s="61" t="s">
        <v>767</v>
      </c>
      <c r="C266" s="12" t="s">
        <v>442</v>
      </c>
      <c r="D266" s="23" t="s">
        <v>772</v>
      </c>
      <c r="E266" s="23" t="s">
        <v>307</v>
      </c>
      <c r="F266" s="13">
        <v>1115393303</v>
      </c>
      <c r="G266" s="16">
        <v>11668</v>
      </c>
      <c r="H266" s="15" t="s">
        <v>773</v>
      </c>
      <c r="I266" s="28">
        <v>15492</v>
      </c>
      <c r="J266" s="28">
        <v>0</v>
      </c>
      <c r="K266" s="28">
        <v>0</v>
      </c>
      <c r="L266" s="28">
        <v>0</v>
      </c>
      <c r="M266" s="28">
        <f t="shared" si="188"/>
        <v>15492</v>
      </c>
      <c r="N266" s="17">
        <v>5</v>
      </c>
      <c r="O266" s="17">
        <v>0</v>
      </c>
      <c r="P266" s="28">
        <f t="shared" si="195"/>
        <v>2499</v>
      </c>
      <c r="Q266" s="28">
        <f t="shared" si="196"/>
        <v>0</v>
      </c>
      <c r="R266" s="28">
        <f t="shared" si="197"/>
        <v>0</v>
      </c>
      <c r="S266" s="28">
        <v>0</v>
      </c>
      <c r="T266" s="28">
        <v>0</v>
      </c>
      <c r="U266" s="28">
        <v>0</v>
      </c>
      <c r="V266" s="28">
        <f t="shared" si="198"/>
        <v>2499</v>
      </c>
      <c r="W266" s="28">
        <f t="shared" si="199"/>
        <v>2499</v>
      </c>
      <c r="X266" s="28">
        <f t="shared" si="200"/>
        <v>2499</v>
      </c>
      <c r="Y266" s="28">
        <f t="shared" si="169"/>
        <v>300</v>
      </c>
      <c r="Z266" s="28">
        <f t="shared" si="168"/>
        <v>19</v>
      </c>
      <c r="AA266" s="38">
        <v>0</v>
      </c>
      <c r="AB266" s="28">
        <v>0</v>
      </c>
      <c r="AC266" s="28">
        <v>0</v>
      </c>
      <c r="AD266" s="28">
        <f t="shared" si="181"/>
        <v>319</v>
      </c>
      <c r="AE266" s="28">
        <f t="shared" si="187"/>
        <v>2180</v>
      </c>
      <c r="AF266" s="94"/>
      <c r="AG266" s="48"/>
      <c r="AH266" s="58"/>
      <c r="AI266" s="58"/>
      <c r="AJ266" s="59"/>
      <c r="AK266" s="59"/>
      <c r="AL266" s="59"/>
      <c r="AM266" s="59"/>
      <c r="AN266" s="59"/>
      <c r="AO266" s="59"/>
      <c r="AP266" s="59"/>
    </row>
    <row r="267" spans="1:42" s="42" customFormat="1" ht="30.6" customHeight="1">
      <c r="A267" s="13">
        <v>258</v>
      </c>
      <c r="B267" s="61" t="s">
        <v>767</v>
      </c>
      <c r="C267" s="12" t="s">
        <v>774</v>
      </c>
      <c r="D267" s="23" t="s">
        <v>662</v>
      </c>
      <c r="E267" s="23" t="s">
        <v>307</v>
      </c>
      <c r="F267" s="13">
        <v>1115393285</v>
      </c>
      <c r="G267" s="16">
        <v>11669</v>
      </c>
      <c r="H267" s="15" t="s">
        <v>775</v>
      </c>
      <c r="I267" s="28">
        <v>15492</v>
      </c>
      <c r="J267" s="28">
        <v>0</v>
      </c>
      <c r="K267" s="28">
        <v>0</v>
      </c>
      <c r="L267" s="28">
        <v>0</v>
      </c>
      <c r="M267" s="28">
        <f t="shared" si="188"/>
        <v>15492</v>
      </c>
      <c r="N267" s="17">
        <v>5</v>
      </c>
      <c r="O267" s="17">
        <v>0</v>
      </c>
      <c r="P267" s="28">
        <f t="shared" si="195"/>
        <v>2499</v>
      </c>
      <c r="Q267" s="28">
        <f t="shared" si="196"/>
        <v>0</v>
      </c>
      <c r="R267" s="28">
        <f t="shared" si="197"/>
        <v>0</v>
      </c>
      <c r="S267" s="28">
        <v>0</v>
      </c>
      <c r="T267" s="28">
        <v>0</v>
      </c>
      <c r="U267" s="28">
        <v>0</v>
      </c>
      <c r="V267" s="28">
        <f t="shared" si="198"/>
        <v>2499</v>
      </c>
      <c r="W267" s="28">
        <f t="shared" si="199"/>
        <v>2499</v>
      </c>
      <c r="X267" s="28">
        <f t="shared" si="200"/>
        <v>2499</v>
      </c>
      <c r="Y267" s="28">
        <f t="shared" si="169"/>
        <v>300</v>
      </c>
      <c r="Z267" s="28">
        <f t="shared" si="168"/>
        <v>19</v>
      </c>
      <c r="AA267" s="38">
        <v>0</v>
      </c>
      <c r="AB267" s="28">
        <v>0</v>
      </c>
      <c r="AC267" s="28">
        <v>0</v>
      </c>
      <c r="AD267" s="28">
        <f t="shared" si="181"/>
        <v>319</v>
      </c>
      <c r="AE267" s="28">
        <f t="shared" si="187"/>
        <v>2180</v>
      </c>
      <c r="AF267" s="81"/>
      <c r="AG267" s="47"/>
      <c r="AH267" s="58"/>
      <c r="AI267" s="58"/>
      <c r="AJ267" s="59"/>
      <c r="AK267" s="59"/>
      <c r="AL267" s="59"/>
      <c r="AM267" s="59"/>
      <c r="AN267" s="59"/>
      <c r="AO267" s="59"/>
      <c r="AP267" s="59"/>
    </row>
    <row r="268" spans="1:42" s="42" customFormat="1" ht="30.6" customHeight="1">
      <c r="A268" s="153">
        <v>259</v>
      </c>
      <c r="B268" s="45" t="s">
        <v>776</v>
      </c>
      <c r="C268" s="23" t="s">
        <v>776</v>
      </c>
      <c r="D268" s="23" t="s">
        <v>777</v>
      </c>
      <c r="E268" s="23" t="s">
        <v>298</v>
      </c>
      <c r="F268" s="17">
        <v>2913650409</v>
      </c>
      <c r="G268" s="17">
        <v>11767</v>
      </c>
      <c r="H268" s="114" t="s">
        <v>778</v>
      </c>
      <c r="I268" s="28">
        <v>16400</v>
      </c>
      <c r="J268" s="28">
        <v>0</v>
      </c>
      <c r="K268" s="28">
        <v>0</v>
      </c>
      <c r="L268" s="28">
        <v>0</v>
      </c>
      <c r="M268" s="28">
        <f t="shared" si="188"/>
        <v>16400</v>
      </c>
      <c r="N268" s="17">
        <v>31</v>
      </c>
      <c r="O268" s="17">
        <v>0</v>
      </c>
      <c r="P268" s="28">
        <f t="shared" si="195"/>
        <v>16400</v>
      </c>
      <c r="Q268" s="28">
        <f t="shared" si="196"/>
        <v>0</v>
      </c>
      <c r="R268" s="28">
        <f t="shared" si="197"/>
        <v>0</v>
      </c>
      <c r="S268" s="28">
        <v>0</v>
      </c>
      <c r="T268" s="28">
        <v>0</v>
      </c>
      <c r="U268" s="28">
        <v>0</v>
      </c>
      <c r="V268" s="28">
        <f t="shared" si="198"/>
        <v>16400</v>
      </c>
      <c r="W268" s="28">
        <f t="shared" si="199"/>
        <v>15000</v>
      </c>
      <c r="X268" s="28">
        <f t="shared" si="200"/>
        <v>16400</v>
      </c>
      <c r="Y268" s="28">
        <f t="shared" si="169"/>
        <v>1800</v>
      </c>
      <c r="Z268" s="28">
        <f t="shared" si="168"/>
        <v>123</v>
      </c>
      <c r="AA268" s="38">
        <v>0</v>
      </c>
      <c r="AB268" s="28">
        <v>0</v>
      </c>
      <c r="AC268" s="28">
        <v>0</v>
      </c>
      <c r="AD268" s="28">
        <f t="shared" si="181"/>
        <v>1923</v>
      </c>
      <c r="AE268" s="28">
        <f t="shared" si="187"/>
        <v>14477</v>
      </c>
      <c r="AF268" s="34" t="s">
        <v>89</v>
      </c>
      <c r="AG268" s="47">
        <v>44204</v>
      </c>
      <c r="AH268" s="58"/>
      <c r="AI268" s="59"/>
      <c r="AJ268" s="59"/>
      <c r="AK268" s="59"/>
      <c r="AL268" s="59"/>
      <c r="AM268" s="59"/>
      <c r="AN268" s="59"/>
      <c r="AO268" s="59"/>
      <c r="AP268" s="59"/>
    </row>
    <row r="269" spans="1:42" s="42" customFormat="1" ht="30.6" customHeight="1">
      <c r="A269" s="153">
        <v>260</v>
      </c>
      <c r="B269" s="45" t="s">
        <v>776</v>
      </c>
      <c r="C269" s="23" t="s">
        <v>779</v>
      </c>
      <c r="D269" s="23" t="s">
        <v>780</v>
      </c>
      <c r="E269" s="23" t="s">
        <v>307</v>
      </c>
      <c r="F269" s="17">
        <v>1115639863</v>
      </c>
      <c r="G269" s="17">
        <v>11837</v>
      </c>
      <c r="H269" s="126" t="s">
        <v>781</v>
      </c>
      <c r="I269" s="28">
        <v>15492</v>
      </c>
      <c r="J269" s="28">
        <v>0</v>
      </c>
      <c r="K269" s="28">
        <v>0</v>
      </c>
      <c r="L269" s="28">
        <v>0</v>
      </c>
      <c r="M269" s="28">
        <f t="shared" si="188"/>
        <v>15492</v>
      </c>
      <c r="N269" s="17">
        <v>10</v>
      </c>
      <c r="O269" s="17">
        <v>0</v>
      </c>
      <c r="P269" s="28">
        <f t="shared" si="195"/>
        <v>4997</v>
      </c>
      <c r="Q269" s="28">
        <f t="shared" si="196"/>
        <v>0</v>
      </c>
      <c r="R269" s="28">
        <f t="shared" si="197"/>
        <v>0</v>
      </c>
      <c r="S269" s="28">
        <v>0</v>
      </c>
      <c r="T269" s="28">
        <v>0</v>
      </c>
      <c r="U269" s="28">
        <v>0</v>
      </c>
      <c r="V269" s="28">
        <f t="shared" si="198"/>
        <v>4997</v>
      </c>
      <c r="W269" s="28">
        <f t="shared" si="199"/>
        <v>4997</v>
      </c>
      <c r="X269" s="28">
        <f t="shared" si="200"/>
        <v>4997</v>
      </c>
      <c r="Y269" s="28">
        <f t="shared" si="169"/>
        <v>600</v>
      </c>
      <c r="Z269" s="28">
        <f t="shared" si="168"/>
        <v>38</v>
      </c>
      <c r="AA269" s="38">
        <v>0</v>
      </c>
      <c r="AB269" s="28">
        <v>0</v>
      </c>
      <c r="AC269" s="28">
        <v>0</v>
      </c>
      <c r="AD269" s="28">
        <f t="shared" si="181"/>
        <v>638</v>
      </c>
      <c r="AE269" s="28">
        <f t="shared" si="187"/>
        <v>4359</v>
      </c>
      <c r="AF269" s="34" t="s">
        <v>89</v>
      </c>
      <c r="AG269" s="47"/>
      <c r="AH269" s="58"/>
      <c r="AI269" s="59"/>
      <c r="AJ269" s="59"/>
      <c r="AK269" s="59"/>
      <c r="AL269" s="59"/>
      <c r="AM269" s="59"/>
      <c r="AN269" s="59"/>
      <c r="AO269" s="59"/>
      <c r="AP269" s="59"/>
    </row>
    <row r="270" spans="1:42" s="42" customFormat="1" ht="30.6" customHeight="1">
      <c r="A270" s="13">
        <v>261</v>
      </c>
      <c r="B270" s="45" t="s">
        <v>776</v>
      </c>
      <c r="C270" s="23" t="s">
        <v>782</v>
      </c>
      <c r="D270" s="23" t="s">
        <v>783</v>
      </c>
      <c r="E270" s="23" t="s">
        <v>307</v>
      </c>
      <c r="F270" s="92">
        <v>1115756095</v>
      </c>
      <c r="G270" s="17">
        <v>11914</v>
      </c>
      <c r="H270" s="126" t="s">
        <v>784</v>
      </c>
      <c r="I270" s="28">
        <v>15492</v>
      </c>
      <c r="J270" s="28">
        <v>0</v>
      </c>
      <c r="K270" s="28">
        <v>0</v>
      </c>
      <c r="L270" s="28">
        <v>0</v>
      </c>
      <c r="M270" s="28">
        <f t="shared" si="188"/>
        <v>15492</v>
      </c>
      <c r="N270" s="17">
        <v>15</v>
      </c>
      <c r="O270" s="17">
        <v>0</v>
      </c>
      <c r="P270" s="28">
        <f t="shared" si="195"/>
        <v>7496</v>
      </c>
      <c r="Q270" s="28">
        <f t="shared" si="196"/>
        <v>0</v>
      </c>
      <c r="R270" s="28">
        <f t="shared" si="197"/>
        <v>0</v>
      </c>
      <c r="S270" s="28">
        <v>0</v>
      </c>
      <c r="T270" s="28">
        <v>0</v>
      </c>
      <c r="U270" s="28">
        <v>0</v>
      </c>
      <c r="V270" s="28">
        <f t="shared" si="198"/>
        <v>7496</v>
      </c>
      <c r="W270" s="28">
        <f t="shared" si="199"/>
        <v>7496</v>
      </c>
      <c r="X270" s="28">
        <f t="shared" si="200"/>
        <v>7496</v>
      </c>
      <c r="Y270" s="28">
        <f t="shared" si="169"/>
        <v>900</v>
      </c>
      <c r="Z270" s="28">
        <f t="shared" si="168"/>
        <v>57</v>
      </c>
      <c r="AA270" s="38">
        <v>0</v>
      </c>
      <c r="AB270" s="28">
        <v>0</v>
      </c>
      <c r="AC270" s="28">
        <v>0</v>
      </c>
      <c r="AD270" s="28">
        <f t="shared" si="181"/>
        <v>957</v>
      </c>
      <c r="AE270" s="28">
        <f t="shared" si="187"/>
        <v>6539</v>
      </c>
      <c r="AF270" s="244"/>
      <c r="AG270" s="245"/>
      <c r="AH270" s="58"/>
      <c r="AI270" s="59"/>
      <c r="AJ270" s="59"/>
      <c r="AK270" s="59"/>
      <c r="AL270" s="59"/>
      <c r="AM270" s="59"/>
      <c r="AN270" s="59"/>
      <c r="AO270" s="59"/>
      <c r="AP270" s="59"/>
    </row>
    <row r="271" spans="1:42" s="141" customFormat="1" ht="27" customHeight="1">
      <c r="A271" s="153">
        <v>262</v>
      </c>
      <c r="B271" s="134" t="s">
        <v>372</v>
      </c>
      <c r="C271" s="200" t="s">
        <v>785</v>
      </c>
      <c r="D271" s="200" t="s">
        <v>786</v>
      </c>
      <c r="E271" s="200" t="s">
        <v>386</v>
      </c>
      <c r="F271" s="230">
        <v>1114829068</v>
      </c>
      <c r="G271" s="175">
        <v>1400</v>
      </c>
      <c r="H271" s="219" t="s">
        <v>787</v>
      </c>
      <c r="I271" s="188">
        <v>18000</v>
      </c>
      <c r="J271" s="188">
        <v>0</v>
      </c>
      <c r="K271" s="188">
        <v>0</v>
      </c>
      <c r="L271" s="188">
        <v>0</v>
      </c>
      <c r="M271" s="188">
        <f t="shared" si="188"/>
        <v>18000</v>
      </c>
      <c r="N271" s="189">
        <v>15</v>
      </c>
      <c r="O271" s="189">
        <v>0</v>
      </c>
      <c r="P271" s="188">
        <f t="shared" si="195"/>
        <v>8710</v>
      </c>
      <c r="Q271" s="188">
        <f t="shared" si="196"/>
        <v>0</v>
      </c>
      <c r="R271" s="188">
        <f t="shared" si="197"/>
        <v>0</v>
      </c>
      <c r="S271" s="188">
        <v>0</v>
      </c>
      <c r="T271" s="188">
        <v>0</v>
      </c>
      <c r="U271" s="188">
        <v>0</v>
      </c>
      <c r="V271" s="188">
        <f t="shared" ref="V271" si="201">+P271+Q271+R271+S271+T271+U271</f>
        <v>8710</v>
      </c>
      <c r="W271" s="188">
        <f t="shared" si="199"/>
        <v>8710</v>
      </c>
      <c r="X271" s="188">
        <f t="shared" si="200"/>
        <v>8710</v>
      </c>
      <c r="Y271" s="188">
        <f t="shared" si="169"/>
        <v>1045</v>
      </c>
      <c r="Z271" s="188">
        <f t="shared" si="168"/>
        <v>66</v>
      </c>
      <c r="AA271" s="190">
        <v>0</v>
      </c>
      <c r="AB271" s="188">
        <v>0</v>
      </c>
      <c r="AC271" s="188">
        <v>0</v>
      </c>
      <c r="AD271" s="188">
        <f t="shared" si="181"/>
        <v>1111</v>
      </c>
      <c r="AE271" s="188">
        <f t="shared" ref="AE271" si="202">ROUND(V271-AD271,0)</f>
        <v>7599</v>
      </c>
      <c r="AF271" s="244"/>
      <c r="AG271" s="245"/>
      <c r="AH271" s="231"/>
      <c r="AI271" s="232"/>
      <c r="AJ271" s="232"/>
      <c r="AK271" s="232"/>
      <c r="AL271" s="232"/>
      <c r="AM271" s="232"/>
      <c r="AN271" s="232"/>
      <c r="AO271" s="232"/>
      <c r="AP271" s="232"/>
    </row>
    <row r="272" spans="1:42" s="42" customFormat="1" ht="27" customHeight="1">
      <c r="A272" s="153">
        <v>263</v>
      </c>
      <c r="B272" s="16" t="s">
        <v>372</v>
      </c>
      <c r="C272" s="12" t="s">
        <v>788</v>
      </c>
      <c r="D272" s="25" t="s">
        <v>382</v>
      </c>
      <c r="E272" s="12" t="s">
        <v>304</v>
      </c>
      <c r="F272" s="20">
        <v>1114953023</v>
      </c>
      <c r="G272" s="14">
        <v>11475</v>
      </c>
      <c r="H272" s="148" t="s">
        <v>789</v>
      </c>
      <c r="I272" s="28">
        <v>18000</v>
      </c>
      <c r="J272" s="28">
        <v>0</v>
      </c>
      <c r="K272" s="28">
        <v>0</v>
      </c>
      <c r="L272" s="28">
        <v>0</v>
      </c>
      <c r="M272" s="28">
        <f>I272+J272+K272+L272</f>
        <v>18000</v>
      </c>
      <c r="N272" s="17">
        <v>31</v>
      </c>
      <c r="O272" s="17">
        <v>0</v>
      </c>
      <c r="P272" s="28">
        <f t="shared" si="195"/>
        <v>18000</v>
      </c>
      <c r="Q272" s="28">
        <f t="shared" si="196"/>
        <v>0</v>
      </c>
      <c r="R272" s="28">
        <f t="shared" si="197"/>
        <v>0</v>
      </c>
      <c r="S272" s="28">
        <v>0</v>
      </c>
      <c r="T272" s="28">
        <v>0</v>
      </c>
      <c r="U272" s="28">
        <v>0</v>
      </c>
      <c r="V272" s="28">
        <f>+P272+Q272+R272+S272+T272+U272</f>
        <v>18000</v>
      </c>
      <c r="W272" s="28">
        <f>IF(P272&gt;15000,15000,P272)</f>
        <v>15000</v>
      </c>
      <c r="X272" s="28">
        <f>V272</f>
        <v>18000</v>
      </c>
      <c r="Y272" s="28">
        <f t="shared" si="169"/>
        <v>1800</v>
      </c>
      <c r="Z272" s="28">
        <f>CEILING(X272*0.75%,1)</f>
        <v>135</v>
      </c>
      <c r="AA272" s="38">
        <v>0</v>
      </c>
      <c r="AB272" s="28">
        <v>0</v>
      </c>
      <c r="AC272" s="28">
        <v>0</v>
      </c>
      <c r="AD272" s="28">
        <f>+Y272+Z272+AA272+AB272+AC272</f>
        <v>1935</v>
      </c>
      <c r="AE272" s="28">
        <f>ROUND(V272-AD272,0)</f>
        <v>16065</v>
      </c>
      <c r="AF272" s="244" t="s">
        <v>89</v>
      </c>
      <c r="AG272" s="245"/>
      <c r="AH272" s="58"/>
      <c r="AI272" s="59"/>
      <c r="AJ272" s="59"/>
      <c r="AK272" s="59"/>
      <c r="AL272" s="59"/>
      <c r="AM272" s="59"/>
      <c r="AN272" s="59"/>
      <c r="AO272" s="59"/>
    </row>
    <row r="273" spans="1:42" s="42" customFormat="1" ht="27" customHeight="1">
      <c r="A273" s="13">
        <v>264</v>
      </c>
      <c r="B273" s="16" t="s">
        <v>372</v>
      </c>
      <c r="C273" s="23" t="s">
        <v>790</v>
      </c>
      <c r="D273" s="23" t="s">
        <v>791</v>
      </c>
      <c r="E273" s="12" t="s">
        <v>298</v>
      </c>
      <c r="F273" s="98">
        <v>1112913132</v>
      </c>
      <c r="G273" s="14">
        <v>11823</v>
      </c>
      <c r="H273" s="126">
        <v>100360543841</v>
      </c>
      <c r="I273" s="28">
        <v>16400</v>
      </c>
      <c r="J273" s="28">
        <v>0</v>
      </c>
      <c r="K273" s="28">
        <v>0</v>
      </c>
      <c r="L273" s="28">
        <v>0</v>
      </c>
      <c r="M273" s="28">
        <f t="shared" ref="M273:M278" si="203">I273+J273+K273+L273</f>
        <v>16400</v>
      </c>
      <c r="N273" s="17">
        <v>25</v>
      </c>
      <c r="O273" s="17">
        <v>0</v>
      </c>
      <c r="P273" s="28">
        <f t="shared" si="195"/>
        <v>13226</v>
      </c>
      <c r="Q273" s="28">
        <f t="shared" si="196"/>
        <v>0</v>
      </c>
      <c r="R273" s="28">
        <f t="shared" si="197"/>
        <v>0</v>
      </c>
      <c r="S273" s="28">
        <v>0</v>
      </c>
      <c r="T273" s="28">
        <v>0</v>
      </c>
      <c r="U273" s="28">
        <v>0</v>
      </c>
      <c r="V273" s="28">
        <f t="shared" ref="V273:V278" si="204">+P273+Q273+R273+S273+T273+U273</f>
        <v>13226</v>
      </c>
      <c r="W273" s="28">
        <f t="shared" ref="W273:W278" si="205">IF(P273&gt;15000,15000,P273)</f>
        <v>13226</v>
      </c>
      <c r="X273" s="28">
        <f t="shared" ref="X273:X278" si="206">V273</f>
        <v>13226</v>
      </c>
      <c r="Y273" s="28">
        <f t="shared" si="169"/>
        <v>1587</v>
      </c>
      <c r="Z273" s="28">
        <f t="shared" ref="Z273:Z289" si="207">CEILING(X273*0.75%,1)</f>
        <v>100</v>
      </c>
      <c r="AA273" s="38">
        <v>0</v>
      </c>
      <c r="AB273" s="28">
        <v>0</v>
      </c>
      <c r="AC273" s="28">
        <v>0</v>
      </c>
      <c r="AD273" s="28">
        <f t="shared" ref="AD273:AD278" si="208">+Y273+Z273+AA273+AB273+AC273</f>
        <v>1687</v>
      </c>
      <c r="AE273" s="28">
        <f t="shared" ref="AE273:AE278" si="209">ROUND(V273-AD273,0)</f>
        <v>11539</v>
      </c>
      <c r="AF273" s="244"/>
      <c r="AG273" s="245"/>
      <c r="AH273" s="58"/>
      <c r="AI273" s="59"/>
      <c r="AJ273" s="59"/>
      <c r="AK273" s="59"/>
      <c r="AL273" s="59"/>
      <c r="AM273" s="59"/>
      <c r="AN273" s="59"/>
      <c r="AO273" s="59"/>
    </row>
    <row r="274" spans="1:42" s="42" customFormat="1" ht="27" customHeight="1">
      <c r="A274" s="153">
        <v>265</v>
      </c>
      <c r="B274" s="16" t="s">
        <v>372</v>
      </c>
      <c r="C274" s="23" t="s">
        <v>792</v>
      </c>
      <c r="D274" s="23" t="s">
        <v>793</v>
      </c>
      <c r="E274" s="12" t="s">
        <v>298</v>
      </c>
      <c r="F274" s="98">
        <v>1114352105</v>
      </c>
      <c r="G274" s="14">
        <v>11846</v>
      </c>
      <c r="H274" s="89" t="s">
        <v>794</v>
      </c>
      <c r="I274" s="28">
        <v>16400</v>
      </c>
      <c r="J274" s="28">
        <v>0</v>
      </c>
      <c r="K274" s="28">
        <v>0</v>
      </c>
      <c r="L274" s="28">
        <v>0</v>
      </c>
      <c r="M274" s="28">
        <f t="shared" si="203"/>
        <v>16400</v>
      </c>
      <c r="N274" s="17">
        <v>20</v>
      </c>
      <c r="O274" s="17">
        <v>0</v>
      </c>
      <c r="P274" s="28">
        <f t="shared" si="195"/>
        <v>10581</v>
      </c>
      <c r="Q274" s="28">
        <f t="shared" si="196"/>
        <v>0</v>
      </c>
      <c r="R274" s="28">
        <f t="shared" si="197"/>
        <v>0</v>
      </c>
      <c r="S274" s="28">
        <v>0</v>
      </c>
      <c r="T274" s="28">
        <v>0</v>
      </c>
      <c r="U274" s="28">
        <v>0</v>
      </c>
      <c r="V274" s="28">
        <f t="shared" si="204"/>
        <v>10581</v>
      </c>
      <c r="W274" s="28">
        <f t="shared" si="205"/>
        <v>10581</v>
      </c>
      <c r="X274" s="28">
        <f t="shared" si="206"/>
        <v>10581</v>
      </c>
      <c r="Y274" s="28">
        <f t="shared" si="169"/>
        <v>1270</v>
      </c>
      <c r="Z274" s="28">
        <f t="shared" si="207"/>
        <v>80</v>
      </c>
      <c r="AA274" s="38">
        <v>0</v>
      </c>
      <c r="AB274" s="28">
        <v>0</v>
      </c>
      <c r="AC274" s="28">
        <v>0</v>
      </c>
      <c r="AD274" s="28">
        <f t="shared" si="208"/>
        <v>1350</v>
      </c>
      <c r="AE274" s="28">
        <f t="shared" si="209"/>
        <v>9231</v>
      </c>
      <c r="AF274" s="244"/>
      <c r="AG274" s="245"/>
      <c r="AH274" s="58"/>
      <c r="AI274" s="59"/>
      <c r="AJ274" s="59"/>
      <c r="AK274" s="59"/>
      <c r="AL274" s="59"/>
      <c r="AM274" s="59"/>
      <c r="AN274" s="59"/>
      <c r="AO274" s="59"/>
    </row>
    <row r="275" spans="1:42" s="42" customFormat="1" ht="27" customHeight="1">
      <c r="A275" s="153">
        <v>266</v>
      </c>
      <c r="B275" s="16" t="s">
        <v>372</v>
      </c>
      <c r="C275" s="23" t="s">
        <v>795</v>
      </c>
      <c r="D275" s="23" t="s">
        <v>796</v>
      </c>
      <c r="E275" s="12" t="s">
        <v>298</v>
      </c>
      <c r="F275" s="96">
        <v>1114815461</v>
      </c>
      <c r="G275" s="14">
        <v>11940</v>
      </c>
      <c r="H275" s="126" t="s">
        <v>797</v>
      </c>
      <c r="I275" s="28">
        <v>16400</v>
      </c>
      <c r="J275" s="28">
        <v>0</v>
      </c>
      <c r="K275" s="28">
        <v>0</v>
      </c>
      <c r="L275" s="28">
        <v>0</v>
      </c>
      <c r="M275" s="28">
        <f t="shared" si="203"/>
        <v>16400</v>
      </c>
      <c r="N275" s="17">
        <v>24</v>
      </c>
      <c r="O275" s="17">
        <v>0</v>
      </c>
      <c r="P275" s="28">
        <f t="shared" si="195"/>
        <v>12697</v>
      </c>
      <c r="Q275" s="28">
        <f t="shared" si="196"/>
        <v>0</v>
      </c>
      <c r="R275" s="28">
        <f t="shared" si="197"/>
        <v>0</v>
      </c>
      <c r="S275" s="28">
        <v>0</v>
      </c>
      <c r="T275" s="28">
        <v>0</v>
      </c>
      <c r="U275" s="28">
        <v>0</v>
      </c>
      <c r="V275" s="28">
        <f t="shared" si="204"/>
        <v>12697</v>
      </c>
      <c r="W275" s="28">
        <f t="shared" si="205"/>
        <v>12697</v>
      </c>
      <c r="X275" s="28">
        <f t="shared" si="206"/>
        <v>12697</v>
      </c>
      <c r="Y275" s="28">
        <f t="shared" si="169"/>
        <v>1524</v>
      </c>
      <c r="Z275" s="28">
        <f t="shared" si="207"/>
        <v>96</v>
      </c>
      <c r="AA275" s="38">
        <v>0</v>
      </c>
      <c r="AB275" s="28">
        <v>0</v>
      </c>
      <c r="AC275" s="28">
        <v>0</v>
      </c>
      <c r="AD275" s="28">
        <f t="shared" si="208"/>
        <v>1620</v>
      </c>
      <c r="AE275" s="28">
        <f t="shared" si="209"/>
        <v>11077</v>
      </c>
      <c r="AF275" s="244"/>
      <c r="AG275" s="245"/>
      <c r="AH275" s="58"/>
      <c r="AI275" s="59"/>
      <c r="AJ275" s="59"/>
      <c r="AK275" s="59"/>
      <c r="AL275" s="59"/>
      <c r="AM275" s="59"/>
      <c r="AN275" s="59"/>
      <c r="AO275" s="59"/>
    </row>
    <row r="276" spans="1:42" s="42" customFormat="1" ht="27" customHeight="1">
      <c r="A276" s="13">
        <v>267</v>
      </c>
      <c r="B276" s="16" t="s">
        <v>372</v>
      </c>
      <c r="C276" s="23" t="s">
        <v>798</v>
      </c>
      <c r="D276" s="23" t="s">
        <v>799</v>
      </c>
      <c r="E276" s="12" t="s">
        <v>304</v>
      </c>
      <c r="F276" s="96">
        <v>1114627935</v>
      </c>
      <c r="G276" s="14">
        <v>11941</v>
      </c>
      <c r="H276" s="126" t="s">
        <v>800</v>
      </c>
      <c r="I276" s="194">
        <v>16400</v>
      </c>
      <c r="J276" s="28">
        <v>0</v>
      </c>
      <c r="K276" s="28">
        <v>0</v>
      </c>
      <c r="L276" s="28">
        <v>0</v>
      </c>
      <c r="M276" s="28">
        <f t="shared" si="203"/>
        <v>16400</v>
      </c>
      <c r="N276" s="17">
        <v>25</v>
      </c>
      <c r="O276" s="17">
        <v>0</v>
      </c>
      <c r="P276" s="28">
        <f t="shared" si="195"/>
        <v>13226</v>
      </c>
      <c r="Q276" s="28">
        <f t="shared" si="196"/>
        <v>0</v>
      </c>
      <c r="R276" s="28">
        <f t="shared" si="197"/>
        <v>0</v>
      </c>
      <c r="S276" s="28">
        <v>0</v>
      </c>
      <c r="T276" s="28">
        <v>0</v>
      </c>
      <c r="U276" s="28">
        <v>0</v>
      </c>
      <c r="V276" s="28">
        <f t="shared" si="204"/>
        <v>13226</v>
      </c>
      <c r="W276" s="28">
        <f t="shared" si="205"/>
        <v>13226</v>
      </c>
      <c r="X276" s="28">
        <f t="shared" si="206"/>
        <v>13226</v>
      </c>
      <c r="Y276" s="28">
        <f t="shared" si="169"/>
        <v>1587</v>
      </c>
      <c r="Z276" s="28">
        <f t="shared" si="207"/>
        <v>100</v>
      </c>
      <c r="AA276" s="38">
        <v>0</v>
      </c>
      <c r="AB276" s="28">
        <v>0</v>
      </c>
      <c r="AC276" s="28">
        <v>0</v>
      </c>
      <c r="AD276" s="28">
        <f t="shared" si="208"/>
        <v>1687</v>
      </c>
      <c r="AE276" s="28">
        <f t="shared" si="209"/>
        <v>11539</v>
      </c>
      <c r="AF276" s="244"/>
      <c r="AG276" s="245"/>
      <c r="AH276" s="58"/>
      <c r="AI276" s="59"/>
      <c r="AJ276" s="59"/>
      <c r="AK276" s="59"/>
      <c r="AL276" s="59"/>
      <c r="AM276" s="59"/>
      <c r="AN276" s="59"/>
      <c r="AO276" s="59"/>
    </row>
    <row r="277" spans="1:42" s="42" customFormat="1" ht="27" customHeight="1">
      <c r="A277" s="153">
        <v>268</v>
      </c>
      <c r="B277" s="16" t="s">
        <v>372</v>
      </c>
      <c r="C277" s="23" t="s">
        <v>801</v>
      </c>
      <c r="D277" s="23" t="s">
        <v>802</v>
      </c>
      <c r="E277" s="12" t="s">
        <v>307</v>
      </c>
      <c r="F277" s="96">
        <v>1114727789</v>
      </c>
      <c r="G277" s="14">
        <v>11942</v>
      </c>
      <c r="H277" s="126" t="s">
        <v>803</v>
      </c>
      <c r="I277" s="28">
        <v>15492</v>
      </c>
      <c r="J277" s="28">
        <v>0</v>
      </c>
      <c r="K277" s="28">
        <v>0</v>
      </c>
      <c r="L277" s="28">
        <v>0</v>
      </c>
      <c r="M277" s="28">
        <f t="shared" si="203"/>
        <v>15492</v>
      </c>
      <c r="N277" s="17">
        <v>22</v>
      </c>
      <c r="O277" s="17">
        <v>0</v>
      </c>
      <c r="P277" s="28">
        <f t="shared" si="195"/>
        <v>10994</v>
      </c>
      <c r="Q277" s="28">
        <f t="shared" si="196"/>
        <v>0</v>
      </c>
      <c r="R277" s="28">
        <f t="shared" si="197"/>
        <v>0</v>
      </c>
      <c r="S277" s="28">
        <v>0</v>
      </c>
      <c r="T277" s="28">
        <v>0</v>
      </c>
      <c r="U277" s="28">
        <v>0</v>
      </c>
      <c r="V277" s="28">
        <f t="shared" si="204"/>
        <v>10994</v>
      </c>
      <c r="W277" s="28">
        <f t="shared" si="205"/>
        <v>10994</v>
      </c>
      <c r="X277" s="28">
        <f t="shared" si="206"/>
        <v>10994</v>
      </c>
      <c r="Y277" s="28">
        <f t="shared" si="169"/>
        <v>1319</v>
      </c>
      <c r="Z277" s="28">
        <f t="shared" si="207"/>
        <v>83</v>
      </c>
      <c r="AA277" s="38">
        <v>0</v>
      </c>
      <c r="AB277" s="28">
        <v>0</v>
      </c>
      <c r="AC277" s="28">
        <v>0</v>
      </c>
      <c r="AD277" s="28">
        <f t="shared" si="208"/>
        <v>1402</v>
      </c>
      <c r="AE277" s="28">
        <f t="shared" si="209"/>
        <v>9592</v>
      </c>
      <c r="AF277" s="246"/>
      <c r="AG277" s="247"/>
      <c r="AH277" s="58"/>
      <c r="AI277" s="59"/>
      <c r="AJ277" s="59"/>
      <c r="AK277" s="59"/>
      <c r="AL277" s="59"/>
      <c r="AM277" s="59"/>
      <c r="AN277" s="59"/>
      <c r="AO277" s="59"/>
    </row>
    <row r="278" spans="1:42" s="42" customFormat="1" ht="27" customHeight="1">
      <c r="A278" s="153">
        <v>269</v>
      </c>
      <c r="B278" s="16" t="s">
        <v>372</v>
      </c>
      <c r="C278" s="23" t="s">
        <v>915</v>
      </c>
      <c r="D278" s="23" t="s">
        <v>916</v>
      </c>
      <c r="E278" s="12" t="s">
        <v>307</v>
      </c>
      <c r="F278" s="96">
        <v>1115791951</v>
      </c>
      <c r="G278" s="14">
        <v>11944</v>
      </c>
      <c r="H278" s="126" t="s">
        <v>917</v>
      </c>
      <c r="I278" s="28">
        <v>15492</v>
      </c>
      <c r="J278" s="28">
        <v>0</v>
      </c>
      <c r="K278" s="28">
        <v>0</v>
      </c>
      <c r="L278" s="28">
        <v>0</v>
      </c>
      <c r="M278" s="28">
        <f t="shared" si="203"/>
        <v>15492</v>
      </c>
      <c r="N278" s="17">
        <v>8</v>
      </c>
      <c r="O278" s="17">
        <v>0</v>
      </c>
      <c r="P278" s="28">
        <f t="shared" si="195"/>
        <v>3998</v>
      </c>
      <c r="Q278" s="28">
        <f t="shared" si="196"/>
        <v>0</v>
      </c>
      <c r="R278" s="28">
        <f t="shared" si="197"/>
        <v>0</v>
      </c>
      <c r="S278" s="28">
        <v>0</v>
      </c>
      <c r="T278" s="28">
        <v>0</v>
      </c>
      <c r="U278" s="28">
        <v>0</v>
      </c>
      <c r="V278" s="28">
        <f t="shared" si="204"/>
        <v>3998</v>
      </c>
      <c r="W278" s="28">
        <f t="shared" si="205"/>
        <v>3998</v>
      </c>
      <c r="X278" s="28">
        <f t="shared" si="206"/>
        <v>3998</v>
      </c>
      <c r="Y278" s="28">
        <f t="shared" si="169"/>
        <v>480</v>
      </c>
      <c r="Z278" s="28">
        <f t="shared" si="207"/>
        <v>30</v>
      </c>
      <c r="AA278" s="38">
        <v>0</v>
      </c>
      <c r="AB278" s="28">
        <v>0</v>
      </c>
      <c r="AC278" s="28">
        <v>0</v>
      </c>
      <c r="AD278" s="28">
        <f t="shared" si="208"/>
        <v>510</v>
      </c>
      <c r="AE278" s="28">
        <f t="shared" si="209"/>
        <v>3488</v>
      </c>
      <c r="AF278" s="246"/>
      <c r="AG278" s="247"/>
      <c r="AH278" s="58"/>
      <c r="AI278" s="59"/>
      <c r="AJ278" s="59"/>
      <c r="AK278" s="59"/>
      <c r="AL278" s="59"/>
      <c r="AM278" s="59"/>
      <c r="AN278" s="59"/>
      <c r="AO278" s="59"/>
    </row>
    <row r="279" spans="1:42" s="42" customFormat="1" ht="27" customHeight="1">
      <c r="A279" s="13">
        <v>270</v>
      </c>
      <c r="B279" s="66" t="s">
        <v>804</v>
      </c>
      <c r="C279" s="66" t="s">
        <v>804</v>
      </c>
      <c r="D279" s="44" t="s">
        <v>805</v>
      </c>
      <c r="E279" s="12" t="s">
        <v>307</v>
      </c>
      <c r="F279" s="50">
        <v>2109673887</v>
      </c>
      <c r="G279" s="83">
        <v>11614</v>
      </c>
      <c r="H279" s="114" t="s">
        <v>806</v>
      </c>
      <c r="I279" s="194">
        <v>20000</v>
      </c>
      <c r="J279" s="28">
        <v>0</v>
      </c>
      <c r="K279" s="28">
        <v>0</v>
      </c>
      <c r="L279" s="28">
        <v>0</v>
      </c>
      <c r="M279" s="28">
        <f t="shared" si="188"/>
        <v>20000</v>
      </c>
      <c r="N279" s="17">
        <v>30</v>
      </c>
      <c r="O279" s="17">
        <v>0</v>
      </c>
      <c r="P279" s="28">
        <f t="shared" si="195"/>
        <v>19355</v>
      </c>
      <c r="Q279" s="28">
        <f t="shared" si="196"/>
        <v>0</v>
      </c>
      <c r="R279" s="28">
        <f t="shared" si="197"/>
        <v>0</v>
      </c>
      <c r="S279" s="28">
        <v>0</v>
      </c>
      <c r="T279" s="28">
        <v>0</v>
      </c>
      <c r="U279" s="28">
        <v>0</v>
      </c>
      <c r="V279" s="28">
        <f>+P279+Q279+R279+S279+T279+U279</f>
        <v>19355</v>
      </c>
      <c r="W279" s="28">
        <f>IF(P279&gt;15000,15000,P279)</f>
        <v>15000</v>
      </c>
      <c r="X279" s="28">
        <f>V279</f>
        <v>19355</v>
      </c>
      <c r="Y279" s="28">
        <f t="shared" si="169"/>
        <v>1800</v>
      </c>
      <c r="Z279" s="28">
        <f t="shared" si="207"/>
        <v>146</v>
      </c>
      <c r="AA279" s="38">
        <v>0</v>
      </c>
      <c r="AB279" s="28">
        <v>0</v>
      </c>
      <c r="AC279" s="28">
        <v>0</v>
      </c>
      <c r="AD279" s="28">
        <f>+Y279+Z279+AA279+AB279+AC279</f>
        <v>1946</v>
      </c>
      <c r="AE279" s="28">
        <f>ROUND(V279-AD279,0)</f>
        <v>17409</v>
      </c>
      <c r="AF279" s="246"/>
      <c r="AG279" s="247"/>
      <c r="AH279" s="58"/>
      <c r="AI279" s="59"/>
      <c r="AJ279" s="59"/>
      <c r="AK279" s="59"/>
      <c r="AL279" s="59"/>
      <c r="AM279" s="59"/>
      <c r="AN279" s="59"/>
      <c r="AO279" s="59"/>
      <c r="AP279" s="59"/>
    </row>
    <row r="280" spans="1:42" s="42" customFormat="1" ht="27" customHeight="1">
      <c r="A280" s="153">
        <v>271</v>
      </c>
      <c r="B280" s="66" t="s">
        <v>804</v>
      </c>
      <c r="C280" s="23" t="s">
        <v>807</v>
      </c>
      <c r="D280" s="23" t="s">
        <v>808</v>
      </c>
      <c r="E280" s="12" t="s">
        <v>307</v>
      </c>
      <c r="F280" s="96">
        <v>1115465482</v>
      </c>
      <c r="G280" s="83">
        <v>11713</v>
      </c>
      <c r="H280" s="114" t="s">
        <v>809</v>
      </c>
      <c r="I280" s="28">
        <v>15492</v>
      </c>
      <c r="J280" s="28">
        <v>0</v>
      </c>
      <c r="K280" s="28">
        <v>0</v>
      </c>
      <c r="L280" s="28">
        <v>0</v>
      </c>
      <c r="M280" s="28">
        <f t="shared" si="188"/>
        <v>15492</v>
      </c>
      <c r="N280" s="17">
        <v>22</v>
      </c>
      <c r="O280" s="17">
        <v>0</v>
      </c>
      <c r="P280" s="28">
        <f t="shared" si="195"/>
        <v>10994</v>
      </c>
      <c r="Q280" s="28">
        <f t="shared" si="196"/>
        <v>0</v>
      </c>
      <c r="R280" s="28">
        <f t="shared" si="197"/>
        <v>0</v>
      </c>
      <c r="S280" s="28">
        <v>0</v>
      </c>
      <c r="T280" s="28">
        <v>0</v>
      </c>
      <c r="U280" s="28">
        <v>0</v>
      </c>
      <c r="V280" s="28">
        <f t="shared" ref="V280:V289" si="210">+P280+Q280+R280+S280+T280+U280</f>
        <v>10994</v>
      </c>
      <c r="W280" s="28">
        <f t="shared" ref="W280:W289" si="211">IF(P280&gt;15000,15000,P280)</f>
        <v>10994</v>
      </c>
      <c r="X280" s="28">
        <f t="shared" ref="X280:X289" si="212">V280</f>
        <v>10994</v>
      </c>
      <c r="Y280" s="28">
        <f t="shared" si="169"/>
        <v>1319</v>
      </c>
      <c r="Z280" s="28">
        <f t="shared" si="207"/>
        <v>83</v>
      </c>
      <c r="AA280" s="38">
        <v>0</v>
      </c>
      <c r="AB280" s="28">
        <v>0</v>
      </c>
      <c r="AC280" s="28">
        <v>0</v>
      </c>
      <c r="AD280" s="28">
        <f t="shared" ref="AD280:AD289" si="213">+Y280+Z280+AA280+AB280+AC280</f>
        <v>1402</v>
      </c>
      <c r="AE280" s="28">
        <f t="shared" ref="AE280:AE289" si="214">ROUND(V280-AD280,0)</f>
        <v>9592</v>
      </c>
      <c r="AF280" s="246"/>
      <c r="AG280" s="247"/>
      <c r="AH280" s="58"/>
      <c r="AI280" s="59"/>
      <c r="AJ280" s="59"/>
      <c r="AK280" s="59"/>
      <c r="AL280" s="59"/>
      <c r="AM280" s="59"/>
      <c r="AN280" s="59"/>
      <c r="AO280" s="59"/>
      <c r="AP280" s="59"/>
    </row>
    <row r="281" spans="1:42" s="42" customFormat="1" ht="27" customHeight="1">
      <c r="A281" s="153">
        <v>272</v>
      </c>
      <c r="B281" s="16" t="s">
        <v>810</v>
      </c>
      <c r="C281" s="12" t="s">
        <v>810</v>
      </c>
      <c r="D281" s="82" t="s">
        <v>811</v>
      </c>
      <c r="E281" s="12" t="s">
        <v>298</v>
      </c>
      <c r="F281" s="17">
        <v>2109576232</v>
      </c>
      <c r="G281" s="17">
        <v>946</v>
      </c>
      <c r="H281" s="149" t="s">
        <v>812</v>
      </c>
      <c r="I281" s="28">
        <v>20000</v>
      </c>
      <c r="J281" s="28">
        <v>0</v>
      </c>
      <c r="K281" s="28">
        <v>0</v>
      </c>
      <c r="L281" s="28">
        <v>0</v>
      </c>
      <c r="M281" s="28">
        <f t="shared" si="188"/>
        <v>20000</v>
      </c>
      <c r="N281" s="17">
        <v>28</v>
      </c>
      <c r="O281" s="17">
        <v>0</v>
      </c>
      <c r="P281" s="28">
        <f t="shared" si="195"/>
        <v>18065</v>
      </c>
      <c r="Q281" s="28">
        <f t="shared" si="196"/>
        <v>0</v>
      </c>
      <c r="R281" s="28">
        <f t="shared" si="197"/>
        <v>0</v>
      </c>
      <c r="S281" s="28">
        <v>0</v>
      </c>
      <c r="T281" s="28">
        <v>0</v>
      </c>
      <c r="U281" s="28">
        <v>0</v>
      </c>
      <c r="V281" s="28">
        <f t="shared" si="210"/>
        <v>18065</v>
      </c>
      <c r="W281" s="28">
        <f t="shared" si="211"/>
        <v>15000</v>
      </c>
      <c r="X281" s="28">
        <f t="shared" si="212"/>
        <v>18065</v>
      </c>
      <c r="Y281" s="28">
        <f t="shared" si="169"/>
        <v>1800</v>
      </c>
      <c r="Z281" s="28">
        <f t="shared" si="207"/>
        <v>136</v>
      </c>
      <c r="AA281" s="38">
        <v>0</v>
      </c>
      <c r="AB281" s="28">
        <v>0</v>
      </c>
      <c r="AC281" s="28">
        <v>0</v>
      </c>
      <c r="AD281" s="28">
        <f t="shared" si="213"/>
        <v>1936</v>
      </c>
      <c r="AE281" s="28">
        <f t="shared" si="214"/>
        <v>16129</v>
      </c>
      <c r="AF281" s="246"/>
      <c r="AG281" s="247"/>
      <c r="AH281" s="40"/>
      <c r="AI281" s="70"/>
      <c r="AJ281" s="70"/>
      <c r="AK281" s="70"/>
      <c r="AL281" s="70"/>
      <c r="AM281" s="70"/>
      <c r="AN281" s="70"/>
      <c r="AO281" s="70"/>
      <c r="AP281" s="70"/>
    </row>
    <row r="282" spans="1:42" s="42" customFormat="1" ht="27" customHeight="1">
      <c r="A282" s="13">
        <v>273</v>
      </c>
      <c r="B282" s="16" t="s">
        <v>810</v>
      </c>
      <c r="C282" s="12" t="s">
        <v>527</v>
      </c>
      <c r="D282" s="82" t="s">
        <v>813</v>
      </c>
      <c r="E282" s="12" t="s">
        <v>304</v>
      </c>
      <c r="F282" s="17">
        <v>2109576230</v>
      </c>
      <c r="G282" s="17">
        <v>947</v>
      </c>
      <c r="H282" s="149" t="s">
        <v>814</v>
      </c>
      <c r="I282" s="194">
        <v>16400</v>
      </c>
      <c r="J282" s="28">
        <v>0</v>
      </c>
      <c r="K282" s="28">
        <v>0</v>
      </c>
      <c r="L282" s="28">
        <v>0</v>
      </c>
      <c r="M282" s="28">
        <f t="shared" si="188"/>
        <v>16400</v>
      </c>
      <c r="N282" s="17">
        <v>23</v>
      </c>
      <c r="O282" s="17">
        <v>0</v>
      </c>
      <c r="P282" s="28">
        <f t="shared" si="195"/>
        <v>12168</v>
      </c>
      <c r="Q282" s="28">
        <f t="shared" si="196"/>
        <v>0</v>
      </c>
      <c r="R282" s="28">
        <f t="shared" si="197"/>
        <v>0</v>
      </c>
      <c r="S282" s="28">
        <v>0</v>
      </c>
      <c r="T282" s="28">
        <v>0</v>
      </c>
      <c r="U282" s="28">
        <v>0</v>
      </c>
      <c r="V282" s="28">
        <f t="shared" si="210"/>
        <v>12168</v>
      </c>
      <c r="W282" s="28">
        <f t="shared" si="211"/>
        <v>12168</v>
      </c>
      <c r="X282" s="28">
        <f t="shared" si="212"/>
        <v>12168</v>
      </c>
      <c r="Y282" s="28">
        <f t="shared" ref="Y282:Y289" si="215">ROUND(W282*12%,0)</f>
        <v>1460</v>
      </c>
      <c r="Z282" s="28">
        <f t="shared" si="207"/>
        <v>92</v>
      </c>
      <c r="AA282" s="38">
        <v>0</v>
      </c>
      <c r="AB282" s="28">
        <v>0</v>
      </c>
      <c r="AC282" s="28">
        <v>0</v>
      </c>
      <c r="AD282" s="28">
        <f t="shared" si="213"/>
        <v>1552</v>
      </c>
      <c r="AE282" s="28">
        <f t="shared" si="214"/>
        <v>10616</v>
      </c>
      <c r="AF282" s="246"/>
      <c r="AG282" s="247"/>
      <c r="AH282" s="58"/>
      <c r="AI282" s="59"/>
      <c r="AJ282" s="59"/>
      <c r="AK282" s="59"/>
      <c r="AL282" s="59"/>
      <c r="AM282" s="59"/>
      <c r="AN282" s="59"/>
      <c r="AO282" s="59"/>
      <c r="AP282" s="59"/>
    </row>
    <row r="283" spans="1:42" s="42" customFormat="1" ht="27" customHeight="1">
      <c r="A283" s="153">
        <v>274</v>
      </c>
      <c r="B283" s="16" t="s">
        <v>810</v>
      </c>
      <c r="C283" s="12" t="s">
        <v>815</v>
      </c>
      <c r="D283" s="23" t="s">
        <v>816</v>
      </c>
      <c r="E283" s="12" t="s">
        <v>307</v>
      </c>
      <c r="F283" s="16">
        <v>1115094578</v>
      </c>
      <c r="G283" s="17">
        <v>11527</v>
      </c>
      <c r="H283" s="101" t="s">
        <v>817</v>
      </c>
      <c r="I283" s="28">
        <v>15492</v>
      </c>
      <c r="J283" s="28">
        <v>0</v>
      </c>
      <c r="K283" s="28">
        <v>0</v>
      </c>
      <c r="L283" s="28">
        <v>0</v>
      </c>
      <c r="M283" s="28">
        <f t="shared" si="188"/>
        <v>15492</v>
      </c>
      <c r="N283" s="17">
        <v>17</v>
      </c>
      <c r="O283" s="17">
        <v>0</v>
      </c>
      <c r="P283" s="28">
        <f t="shared" si="195"/>
        <v>8496</v>
      </c>
      <c r="Q283" s="28">
        <f t="shared" si="196"/>
        <v>0</v>
      </c>
      <c r="R283" s="28">
        <f t="shared" si="197"/>
        <v>0</v>
      </c>
      <c r="S283" s="28">
        <v>0</v>
      </c>
      <c r="T283" s="28">
        <v>0</v>
      </c>
      <c r="U283" s="28">
        <v>0</v>
      </c>
      <c r="V283" s="28">
        <f t="shared" si="210"/>
        <v>8496</v>
      </c>
      <c r="W283" s="28">
        <f t="shared" si="211"/>
        <v>8496</v>
      </c>
      <c r="X283" s="28">
        <f t="shared" si="212"/>
        <v>8496</v>
      </c>
      <c r="Y283" s="28">
        <f t="shared" si="215"/>
        <v>1020</v>
      </c>
      <c r="Z283" s="28">
        <f t="shared" si="207"/>
        <v>64</v>
      </c>
      <c r="AA283" s="38">
        <v>0</v>
      </c>
      <c r="AB283" s="28">
        <v>3412</v>
      </c>
      <c r="AC283" s="28">
        <v>0</v>
      </c>
      <c r="AD283" s="28">
        <f t="shared" si="213"/>
        <v>4496</v>
      </c>
      <c r="AE283" s="28">
        <f t="shared" si="214"/>
        <v>4000</v>
      </c>
      <c r="AF283" s="246"/>
      <c r="AG283" s="247"/>
      <c r="AH283" s="58"/>
      <c r="AI283" s="59"/>
      <c r="AJ283" s="59"/>
      <c r="AK283" s="59"/>
      <c r="AL283" s="59"/>
      <c r="AM283" s="59"/>
      <c r="AN283" s="59"/>
      <c r="AO283" s="59"/>
      <c r="AP283" s="59"/>
    </row>
    <row r="284" spans="1:42" s="42" customFormat="1" ht="27" customHeight="1">
      <c r="A284" s="153">
        <v>275</v>
      </c>
      <c r="B284" s="16" t="s">
        <v>810</v>
      </c>
      <c r="C284" s="23" t="s">
        <v>818</v>
      </c>
      <c r="D284" s="23" t="s">
        <v>527</v>
      </c>
      <c r="E284" s="12" t="s">
        <v>307</v>
      </c>
      <c r="F284" s="16">
        <v>1115120253</v>
      </c>
      <c r="G284" s="17">
        <v>11530</v>
      </c>
      <c r="H284" s="101" t="s">
        <v>819</v>
      </c>
      <c r="I284" s="28">
        <v>15492</v>
      </c>
      <c r="J284" s="28">
        <v>0</v>
      </c>
      <c r="K284" s="28">
        <v>0</v>
      </c>
      <c r="L284" s="28">
        <v>0</v>
      </c>
      <c r="M284" s="28">
        <f t="shared" si="188"/>
        <v>15492</v>
      </c>
      <c r="N284" s="17">
        <v>26</v>
      </c>
      <c r="O284" s="17">
        <v>0</v>
      </c>
      <c r="P284" s="28">
        <f t="shared" si="195"/>
        <v>12993</v>
      </c>
      <c r="Q284" s="28">
        <f t="shared" si="196"/>
        <v>0</v>
      </c>
      <c r="R284" s="28">
        <f t="shared" si="197"/>
        <v>0</v>
      </c>
      <c r="S284" s="28">
        <v>0</v>
      </c>
      <c r="T284" s="28">
        <v>0</v>
      </c>
      <c r="U284" s="28">
        <v>0</v>
      </c>
      <c r="V284" s="28">
        <f t="shared" si="210"/>
        <v>12993</v>
      </c>
      <c r="W284" s="28">
        <f t="shared" si="211"/>
        <v>12993</v>
      </c>
      <c r="X284" s="28">
        <f t="shared" si="212"/>
        <v>12993</v>
      </c>
      <c r="Y284" s="28">
        <f t="shared" si="215"/>
        <v>1559</v>
      </c>
      <c r="Z284" s="28">
        <f t="shared" si="207"/>
        <v>98</v>
      </c>
      <c r="AA284" s="38">
        <v>0</v>
      </c>
      <c r="AB284" s="28">
        <v>836</v>
      </c>
      <c r="AC284" s="28">
        <v>0</v>
      </c>
      <c r="AD284" s="28">
        <f t="shared" si="213"/>
        <v>2493</v>
      </c>
      <c r="AE284" s="28">
        <f t="shared" si="214"/>
        <v>10500</v>
      </c>
      <c r="AF284" s="246"/>
      <c r="AG284" s="247"/>
      <c r="AH284" s="58"/>
      <c r="AI284" s="59"/>
      <c r="AJ284" s="59"/>
      <c r="AK284" s="59"/>
      <c r="AL284" s="59"/>
      <c r="AM284" s="59"/>
      <c r="AN284" s="59"/>
      <c r="AO284" s="59"/>
      <c r="AP284" s="59"/>
    </row>
    <row r="285" spans="1:42" s="42" customFormat="1" ht="27" customHeight="1">
      <c r="A285" s="13">
        <v>276</v>
      </c>
      <c r="B285" s="16" t="s">
        <v>810</v>
      </c>
      <c r="C285" s="23" t="s">
        <v>820</v>
      </c>
      <c r="D285" s="23" t="s">
        <v>821</v>
      </c>
      <c r="E285" s="12" t="s">
        <v>307</v>
      </c>
      <c r="F285" s="92">
        <v>1115738687</v>
      </c>
      <c r="G285" s="17">
        <v>11888</v>
      </c>
      <c r="H285" s="126" t="s">
        <v>822</v>
      </c>
      <c r="I285" s="28">
        <v>15492</v>
      </c>
      <c r="J285" s="28">
        <v>0</v>
      </c>
      <c r="K285" s="28">
        <v>0</v>
      </c>
      <c r="L285" s="28">
        <v>0</v>
      </c>
      <c r="M285" s="28">
        <f t="shared" si="188"/>
        <v>15492</v>
      </c>
      <c r="N285" s="17">
        <v>20</v>
      </c>
      <c r="O285" s="17">
        <v>0</v>
      </c>
      <c r="P285" s="28">
        <f t="shared" si="195"/>
        <v>9995</v>
      </c>
      <c r="Q285" s="28">
        <f t="shared" si="196"/>
        <v>0</v>
      </c>
      <c r="R285" s="28">
        <f t="shared" si="197"/>
        <v>0</v>
      </c>
      <c r="S285" s="28">
        <v>0</v>
      </c>
      <c r="T285" s="28">
        <v>0</v>
      </c>
      <c r="U285" s="28">
        <v>0</v>
      </c>
      <c r="V285" s="28">
        <f t="shared" si="210"/>
        <v>9995</v>
      </c>
      <c r="W285" s="28">
        <f t="shared" si="211"/>
        <v>9995</v>
      </c>
      <c r="X285" s="28">
        <f t="shared" si="212"/>
        <v>9995</v>
      </c>
      <c r="Y285" s="28">
        <f t="shared" si="215"/>
        <v>1199</v>
      </c>
      <c r="Z285" s="28">
        <f t="shared" si="207"/>
        <v>75</v>
      </c>
      <c r="AA285" s="38">
        <v>0</v>
      </c>
      <c r="AB285" s="28">
        <v>0</v>
      </c>
      <c r="AC285" s="28">
        <v>0</v>
      </c>
      <c r="AD285" s="28">
        <f t="shared" si="213"/>
        <v>1274</v>
      </c>
      <c r="AE285" s="28">
        <f t="shared" si="214"/>
        <v>8721</v>
      </c>
      <c r="AF285" s="246"/>
      <c r="AG285" s="247"/>
      <c r="AH285" s="58"/>
      <c r="AI285" s="59"/>
      <c r="AJ285" s="59"/>
      <c r="AK285" s="59"/>
      <c r="AL285" s="59"/>
      <c r="AM285" s="59"/>
      <c r="AN285" s="59"/>
      <c r="AO285" s="59"/>
      <c r="AP285" s="59"/>
    </row>
    <row r="286" spans="1:42" s="42" customFormat="1" ht="27" customHeight="1">
      <c r="A286" s="153">
        <v>277</v>
      </c>
      <c r="B286" s="16" t="s">
        <v>823</v>
      </c>
      <c r="C286" s="12" t="s">
        <v>823</v>
      </c>
      <c r="D286" s="12" t="s">
        <v>824</v>
      </c>
      <c r="E286" s="12" t="s">
        <v>298</v>
      </c>
      <c r="F286" s="17">
        <v>1113839585</v>
      </c>
      <c r="G286" s="17">
        <v>769</v>
      </c>
      <c r="H286" s="139" t="s">
        <v>825</v>
      </c>
      <c r="I286" s="194">
        <v>18000</v>
      </c>
      <c r="J286" s="28">
        <v>0</v>
      </c>
      <c r="K286" s="28">
        <v>0</v>
      </c>
      <c r="L286" s="28">
        <v>0</v>
      </c>
      <c r="M286" s="28">
        <f t="shared" si="188"/>
        <v>18000</v>
      </c>
      <c r="N286" s="17">
        <v>30</v>
      </c>
      <c r="O286" s="17">
        <v>0</v>
      </c>
      <c r="P286" s="28">
        <f t="shared" si="195"/>
        <v>17419</v>
      </c>
      <c r="Q286" s="28">
        <f t="shared" si="196"/>
        <v>0</v>
      </c>
      <c r="R286" s="28">
        <f t="shared" si="197"/>
        <v>0</v>
      </c>
      <c r="S286" s="28">
        <v>0</v>
      </c>
      <c r="T286" s="28">
        <v>0</v>
      </c>
      <c r="U286" s="28">
        <v>0</v>
      </c>
      <c r="V286" s="28">
        <f t="shared" si="210"/>
        <v>17419</v>
      </c>
      <c r="W286" s="28">
        <f t="shared" si="211"/>
        <v>15000</v>
      </c>
      <c r="X286" s="28">
        <f t="shared" si="212"/>
        <v>17419</v>
      </c>
      <c r="Y286" s="28">
        <f t="shared" si="215"/>
        <v>1800</v>
      </c>
      <c r="Z286" s="28">
        <f t="shared" si="207"/>
        <v>131</v>
      </c>
      <c r="AA286" s="38">
        <v>0</v>
      </c>
      <c r="AB286" s="28">
        <v>0</v>
      </c>
      <c r="AC286" s="28">
        <v>0</v>
      </c>
      <c r="AD286" s="28">
        <f t="shared" si="213"/>
        <v>1931</v>
      </c>
      <c r="AE286" s="28">
        <f t="shared" si="214"/>
        <v>15488</v>
      </c>
      <c r="AF286" s="246"/>
      <c r="AG286" s="247"/>
      <c r="AH286" s="58"/>
      <c r="AI286" s="59"/>
      <c r="AJ286" s="59"/>
      <c r="AK286" s="59"/>
      <c r="AL286" s="59"/>
      <c r="AM286" s="59"/>
      <c r="AN286" s="59"/>
      <c r="AO286" s="59"/>
      <c r="AP286" s="59"/>
    </row>
    <row r="287" spans="1:42" s="141" customFormat="1" ht="27" customHeight="1">
      <c r="A287" s="153">
        <v>278</v>
      </c>
      <c r="B287" s="134" t="s">
        <v>823</v>
      </c>
      <c r="C287" s="233" t="s">
        <v>826</v>
      </c>
      <c r="D287" s="218" t="s">
        <v>827</v>
      </c>
      <c r="E287" s="200" t="s">
        <v>307</v>
      </c>
      <c r="F287" s="207">
        <v>1115514407</v>
      </c>
      <c r="G287" s="207">
        <v>11756</v>
      </c>
      <c r="H287" s="234" t="s">
        <v>828</v>
      </c>
      <c r="I287" s="188">
        <v>15492</v>
      </c>
      <c r="J287" s="188">
        <v>0</v>
      </c>
      <c r="K287" s="188">
        <v>0</v>
      </c>
      <c r="L287" s="188">
        <v>0</v>
      </c>
      <c r="M287" s="188">
        <f>I287+J287+K287+L287</f>
        <v>15492</v>
      </c>
      <c r="N287" s="189">
        <v>0</v>
      </c>
      <c r="O287" s="189">
        <v>0</v>
      </c>
      <c r="P287" s="188">
        <f t="shared" si="195"/>
        <v>0</v>
      </c>
      <c r="Q287" s="188">
        <f t="shared" si="196"/>
        <v>0</v>
      </c>
      <c r="R287" s="188">
        <f t="shared" si="197"/>
        <v>0</v>
      </c>
      <c r="S287" s="188">
        <v>0</v>
      </c>
      <c r="T287" s="188">
        <v>0</v>
      </c>
      <c r="U287" s="188"/>
      <c r="V287" s="188">
        <f>+P287+Q287+R287+S287+T287+U287</f>
        <v>0</v>
      </c>
      <c r="W287" s="188">
        <f>IF(P287&gt;15000,15000,P287)</f>
        <v>0</v>
      </c>
      <c r="X287" s="188">
        <f>V287</f>
        <v>0</v>
      </c>
      <c r="Y287" s="188">
        <f t="shared" si="215"/>
        <v>0</v>
      </c>
      <c r="Z287" s="188">
        <f>CEILING(X287*0.75%,1)</f>
        <v>0</v>
      </c>
      <c r="AA287" s="190">
        <v>0</v>
      </c>
      <c r="AB287" s="188">
        <v>0</v>
      </c>
      <c r="AC287" s="188">
        <v>0</v>
      </c>
      <c r="AD287" s="188">
        <f>+Y287+Z287+AA287+AB287+AC287</f>
        <v>0</v>
      </c>
      <c r="AE287" s="188">
        <f t="shared" si="214"/>
        <v>0</v>
      </c>
      <c r="AF287" s="246"/>
      <c r="AG287" s="247"/>
      <c r="AH287" s="231"/>
      <c r="AI287" s="232"/>
      <c r="AJ287" s="232"/>
      <c r="AK287" s="232"/>
      <c r="AL287" s="232"/>
      <c r="AM287" s="232"/>
      <c r="AN287" s="232"/>
      <c r="AO287" s="232"/>
      <c r="AP287" s="232"/>
    </row>
    <row r="288" spans="1:42" s="42" customFormat="1" ht="27" customHeight="1">
      <c r="A288" s="13">
        <v>279</v>
      </c>
      <c r="B288" s="16" t="s">
        <v>823</v>
      </c>
      <c r="C288" s="12" t="s">
        <v>829</v>
      </c>
      <c r="D288" s="61" t="s">
        <v>830</v>
      </c>
      <c r="E288" s="12" t="s">
        <v>307</v>
      </c>
      <c r="F288" s="76">
        <v>1115465514</v>
      </c>
      <c r="G288" s="17">
        <v>11708</v>
      </c>
      <c r="H288" s="97" t="s">
        <v>831</v>
      </c>
      <c r="I288" s="28">
        <v>15492</v>
      </c>
      <c r="J288" s="28">
        <v>0</v>
      </c>
      <c r="K288" s="28">
        <v>0</v>
      </c>
      <c r="L288" s="28">
        <v>0</v>
      </c>
      <c r="M288" s="28">
        <f t="shared" si="188"/>
        <v>15492</v>
      </c>
      <c r="N288" s="17">
        <v>30</v>
      </c>
      <c r="O288" s="17">
        <v>0</v>
      </c>
      <c r="P288" s="28">
        <f t="shared" si="195"/>
        <v>14992</v>
      </c>
      <c r="Q288" s="28">
        <f t="shared" si="196"/>
        <v>0</v>
      </c>
      <c r="R288" s="28">
        <f t="shared" si="197"/>
        <v>0</v>
      </c>
      <c r="S288" s="28">
        <v>0</v>
      </c>
      <c r="T288" s="28">
        <v>0</v>
      </c>
      <c r="U288" s="28">
        <v>0</v>
      </c>
      <c r="V288" s="28">
        <f t="shared" si="210"/>
        <v>14992</v>
      </c>
      <c r="W288" s="28">
        <f t="shared" si="211"/>
        <v>14992</v>
      </c>
      <c r="X288" s="28">
        <f t="shared" si="212"/>
        <v>14992</v>
      </c>
      <c r="Y288" s="28">
        <f t="shared" si="215"/>
        <v>1799</v>
      </c>
      <c r="Z288" s="28">
        <f t="shared" si="207"/>
        <v>113</v>
      </c>
      <c r="AA288" s="38">
        <v>0</v>
      </c>
      <c r="AB288" s="28">
        <v>0</v>
      </c>
      <c r="AC288" s="28">
        <v>0</v>
      </c>
      <c r="AD288" s="28">
        <f t="shared" si="213"/>
        <v>1912</v>
      </c>
      <c r="AE288" s="28">
        <f t="shared" si="214"/>
        <v>13080</v>
      </c>
      <c r="AF288" s="246"/>
      <c r="AG288" s="247"/>
      <c r="AH288" s="58"/>
      <c r="AI288" s="59"/>
      <c r="AJ288" s="59"/>
      <c r="AK288" s="59"/>
      <c r="AL288" s="59"/>
      <c r="AM288" s="59"/>
      <c r="AN288" s="59"/>
      <c r="AO288" s="59"/>
      <c r="AP288" s="59"/>
    </row>
    <row r="289" spans="1:42" s="42" customFormat="1" ht="27" customHeight="1">
      <c r="A289" s="153">
        <v>280</v>
      </c>
      <c r="B289" s="16" t="s">
        <v>823</v>
      </c>
      <c r="C289" s="23" t="s">
        <v>657</v>
      </c>
      <c r="D289" s="23" t="s">
        <v>832</v>
      </c>
      <c r="E289" s="12" t="s">
        <v>307</v>
      </c>
      <c r="F289" s="96">
        <v>1115644916</v>
      </c>
      <c r="G289" s="17">
        <v>11843</v>
      </c>
      <c r="H289" s="126" t="s">
        <v>833</v>
      </c>
      <c r="I289" s="28">
        <v>15492</v>
      </c>
      <c r="J289" s="28">
        <v>0</v>
      </c>
      <c r="K289" s="28">
        <v>0</v>
      </c>
      <c r="L289" s="28">
        <v>0</v>
      </c>
      <c r="M289" s="28">
        <f t="shared" si="188"/>
        <v>15492</v>
      </c>
      <c r="N289" s="17">
        <v>22</v>
      </c>
      <c r="O289" s="17">
        <v>0</v>
      </c>
      <c r="P289" s="28">
        <f t="shared" si="195"/>
        <v>10994</v>
      </c>
      <c r="Q289" s="28">
        <f t="shared" si="196"/>
        <v>0</v>
      </c>
      <c r="R289" s="28">
        <f t="shared" si="197"/>
        <v>0</v>
      </c>
      <c r="S289" s="28">
        <v>0</v>
      </c>
      <c r="T289" s="28">
        <v>0</v>
      </c>
      <c r="U289" s="28">
        <v>0</v>
      </c>
      <c r="V289" s="28">
        <f t="shared" si="210"/>
        <v>10994</v>
      </c>
      <c r="W289" s="28">
        <f t="shared" si="211"/>
        <v>10994</v>
      </c>
      <c r="X289" s="28">
        <f t="shared" si="212"/>
        <v>10994</v>
      </c>
      <c r="Y289" s="28">
        <f t="shared" si="215"/>
        <v>1319</v>
      </c>
      <c r="Z289" s="28">
        <f t="shared" si="207"/>
        <v>83</v>
      </c>
      <c r="AA289" s="38">
        <v>0</v>
      </c>
      <c r="AB289" s="28">
        <v>0</v>
      </c>
      <c r="AC289" s="28">
        <v>0</v>
      </c>
      <c r="AD289" s="28">
        <f t="shared" si="213"/>
        <v>1402</v>
      </c>
      <c r="AE289" s="28">
        <f t="shared" si="214"/>
        <v>9592</v>
      </c>
      <c r="AF289" s="246"/>
      <c r="AG289" s="247"/>
      <c r="AH289" s="58"/>
      <c r="AI289" s="59"/>
      <c r="AJ289" s="59"/>
      <c r="AK289" s="59"/>
      <c r="AL289" s="59"/>
      <c r="AM289" s="59"/>
      <c r="AN289" s="59"/>
      <c r="AO289" s="59"/>
      <c r="AP289" s="59"/>
    </row>
    <row r="290" spans="1:42" s="42" customFormat="1" ht="26.4" customHeight="1">
      <c r="A290" s="153">
        <v>281</v>
      </c>
      <c r="B290" s="16" t="s">
        <v>823</v>
      </c>
      <c r="C290" s="82" t="s">
        <v>834</v>
      </c>
      <c r="D290" s="82" t="s">
        <v>835</v>
      </c>
      <c r="E290" s="12" t="s">
        <v>304</v>
      </c>
      <c r="F290" s="37">
        <v>3011033842</v>
      </c>
      <c r="G290" s="14">
        <v>11462</v>
      </c>
      <c r="H290" s="139" t="s">
        <v>836</v>
      </c>
      <c r="I290" s="194">
        <v>16400</v>
      </c>
      <c r="J290" s="28">
        <v>0</v>
      </c>
      <c r="K290" s="28">
        <v>0</v>
      </c>
      <c r="L290" s="28">
        <v>0</v>
      </c>
      <c r="M290" s="28">
        <f>I290+J290+K290+L290</f>
        <v>16400</v>
      </c>
      <c r="N290" s="17">
        <v>16</v>
      </c>
      <c r="O290" s="39">
        <v>0</v>
      </c>
      <c r="P290" s="28">
        <f t="shared" si="195"/>
        <v>8465</v>
      </c>
      <c r="Q290" s="28">
        <f t="shared" si="196"/>
        <v>0</v>
      </c>
      <c r="R290" s="28">
        <f t="shared" si="197"/>
        <v>0</v>
      </c>
      <c r="S290" s="28">
        <v>0</v>
      </c>
      <c r="T290" s="28">
        <v>0</v>
      </c>
      <c r="U290" s="28"/>
      <c r="V290" s="28">
        <f>+P290+Q290+R290+S290+T290+U290</f>
        <v>8465</v>
      </c>
      <c r="W290" s="28">
        <f>IF(P290&gt;15000,15000,P290)</f>
        <v>8465</v>
      </c>
      <c r="X290" s="28">
        <f>V290</f>
        <v>8465</v>
      </c>
      <c r="Y290" s="28">
        <f>ROUND(W290*12%,0)</f>
        <v>1016</v>
      </c>
      <c r="Z290" s="28">
        <f>CEILING(X290*0.75%,1)</f>
        <v>64</v>
      </c>
      <c r="AA290" s="38">
        <v>0</v>
      </c>
      <c r="AB290" s="28">
        <v>0</v>
      </c>
      <c r="AC290" s="28">
        <v>0</v>
      </c>
      <c r="AD290" s="28">
        <f>+Y290+Z290+AA290+AB290+AC290</f>
        <v>1080</v>
      </c>
      <c r="AE290" s="28">
        <f>ROUND(V290-AD290,0)</f>
        <v>7385</v>
      </c>
      <c r="AF290" s="246"/>
      <c r="AG290" s="247"/>
      <c r="AH290" s="56"/>
      <c r="AI290" s="72"/>
      <c r="AJ290" s="72"/>
      <c r="AK290" s="72"/>
      <c r="AL290" s="56"/>
      <c r="AM290" s="72"/>
      <c r="AN290" s="72"/>
      <c r="AO290" s="72"/>
      <c r="AP290" s="72"/>
    </row>
    <row r="291" spans="1:42" s="42" customFormat="1" ht="27" customHeight="1">
      <c r="A291" s="13">
        <v>282</v>
      </c>
      <c r="B291" s="12" t="s">
        <v>837</v>
      </c>
      <c r="C291" s="12" t="s">
        <v>837</v>
      </c>
      <c r="D291" s="12" t="s">
        <v>358</v>
      </c>
      <c r="E291" s="12" t="s">
        <v>298</v>
      </c>
      <c r="F291" s="17">
        <v>1114258916</v>
      </c>
      <c r="G291" s="17">
        <v>1070</v>
      </c>
      <c r="H291" s="139" t="s">
        <v>838</v>
      </c>
      <c r="I291" s="17">
        <v>20000</v>
      </c>
      <c r="J291" s="28">
        <v>0</v>
      </c>
      <c r="K291" s="28">
        <v>0</v>
      </c>
      <c r="L291" s="28">
        <v>5000</v>
      </c>
      <c r="M291" s="28">
        <f t="shared" ref="M291" si="216">I291+J291+K291+L291</f>
        <v>25000</v>
      </c>
      <c r="N291" s="17">
        <v>31</v>
      </c>
      <c r="O291" s="39">
        <v>0</v>
      </c>
      <c r="P291" s="28">
        <f t="shared" si="195"/>
        <v>20000</v>
      </c>
      <c r="Q291" s="28">
        <f t="shared" si="196"/>
        <v>0</v>
      </c>
      <c r="R291" s="28">
        <f t="shared" si="197"/>
        <v>0</v>
      </c>
      <c r="S291" s="28">
        <v>0</v>
      </c>
      <c r="T291" s="28">
        <v>5000</v>
      </c>
      <c r="U291" s="28">
        <v>0</v>
      </c>
      <c r="V291" s="28">
        <f t="shared" ref="V291" si="217">+P291+Q291+R291+S291+T291+U291</f>
        <v>25000</v>
      </c>
      <c r="W291" s="28">
        <f t="shared" ref="W291" si="218">IF(P291&gt;15000,15000,P291)</f>
        <v>15000</v>
      </c>
      <c r="X291" s="28">
        <v>20000</v>
      </c>
      <c r="Y291" s="28">
        <f t="shared" ref="Y291:Y306" si="219">ROUND(W291*12%,0)</f>
        <v>1800</v>
      </c>
      <c r="Z291" s="28">
        <f t="shared" ref="Z291:Z293" si="220">CEILING(X291*0.75%,1)</f>
        <v>150</v>
      </c>
      <c r="AA291" s="38">
        <v>0</v>
      </c>
      <c r="AB291" s="28">
        <v>0</v>
      </c>
      <c r="AC291" s="28">
        <v>0</v>
      </c>
      <c r="AD291" s="28">
        <f t="shared" ref="AD291" si="221">+Y291+Z291+AA291+AB291+AC291</f>
        <v>1950</v>
      </c>
      <c r="AE291" s="28">
        <f t="shared" ref="AE291" si="222">ROUND(V291-AD291,0)</f>
        <v>23050</v>
      </c>
      <c r="AF291" s="246"/>
      <c r="AG291" s="247"/>
      <c r="AH291" s="58"/>
      <c r="AI291" s="58"/>
      <c r="AJ291" s="59"/>
      <c r="AK291" s="59"/>
      <c r="AL291" s="59"/>
      <c r="AM291" s="59"/>
      <c r="AN291" s="59"/>
      <c r="AO291" s="59"/>
      <c r="AP291" s="59"/>
    </row>
    <row r="292" spans="1:42" s="42" customFormat="1" ht="27" customHeight="1">
      <c r="A292" s="153">
        <v>283</v>
      </c>
      <c r="B292" s="12" t="s">
        <v>837</v>
      </c>
      <c r="C292" s="12" t="s">
        <v>839</v>
      </c>
      <c r="D292" s="12" t="s">
        <v>840</v>
      </c>
      <c r="E292" s="12" t="s">
        <v>304</v>
      </c>
      <c r="F292" s="13">
        <v>1114927366</v>
      </c>
      <c r="G292" s="14">
        <v>11453</v>
      </c>
      <c r="H292" s="139" t="s">
        <v>841</v>
      </c>
      <c r="I292" s="194">
        <v>16400</v>
      </c>
      <c r="J292" s="28">
        <v>0</v>
      </c>
      <c r="K292" s="28">
        <v>0</v>
      </c>
      <c r="L292" s="28">
        <v>0</v>
      </c>
      <c r="M292" s="28">
        <f>I292+J292+K292+L292</f>
        <v>16400</v>
      </c>
      <c r="N292" s="17">
        <v>7</v>
      </c>
      <c r="O292" s="17">
        <v>0</v>
      </c>
      <c r="P292" s="28">
        <f t="shared" si="195"/>
        <v>3703</v>
      </c>
      <c r="Q292" s="28">
        <f t="shared" si="196"/>
        <v>0</v>
      </c>
      <c r="R292" s="28">
        <f t="shared" si="197"/>
        <v>0</v>
      </c>
      <c r="S292" s="28">
        <v>0</v>
      </c>
      <c r="T292" s="28">
        <v>0</v>
      </c>
      <c r="U292" s="28">
        <v>0</v>
      </c>
      <c r="V292" s="28">
        <f>+P292+Q292+R292+S292+T292+U292</f>
        <v>3703</v>
      </c>
      <c r="W292" s="28">
        <f>IF(P292&gt;15000,15000,P292)</f>
        <v>3703</v>
      </c>
      <c r="X292" s="28">
        <f>V292</f>
        <v>3703</v>
      </c>
      <c r="Y292" s="28">
        <f t="shared" si="219"/>
        <v>444</v>
      </c>
      <c r="Z292" s="28">
        <f t="shared" si="220"/>
        <v>28</v>
      </c>
      <c r="AA292" s="38">
        <v>0</v>
      </c>
      <c r="AB292" s="28">
        <v>0</v>
      </c>
      <c r="AC292" s="28">
        <v>0</v>
      </c>
      <c r="AD292" s="28">
        <f>+Y292+Z292+AA292+AB292+AC292</f>
        <v>472</v>
      </c>
      <c r="AE292" s="28">
        <f>ROUND(V292-AD292,0)</f>
        <v>3231</v>
      </c>
      <c r="AF292" s="246"/>
      <c r="AG292" s="247"/>
      <c r="AH292" s="58"/>
      <c r="AI292" s="58"/>
      <c r="AJ292" s="59"/>
      <c r="AK292" s="59"/>
      <c r="AL292" s="59"/>
      <c r="AM292" s="59"/>
      <c r="AN292" s="59"/>
      <c r="AO292" s="59"/>
      <c r="AP292" s="59"/>
    </row>
    <row r="293" spans="1:42" s="42" customFormat="1" ht="27" customHeight="1">
      <c r="A293" s="153">
        <v>284</v>
      </c>
      <c r="B293" s="12" t="s">
        <v>837</v>
      </c>
      <c r="C293" s="12" t="s">
        <v>842</v>
      </c>
      <c r="D293" s="23" t="s">
        <v>843</v>
      </c>
      <c r="E293" s="12" t="s">
        <v>307</v>
      </c>
      <c r="F293" s="96">
        <v>1115529102</v>
      </c>
      <c r="G293" s="96">
        <v>11774</v>
      </c>
      <c r="H293" s="150" t="s">
        <v>844</v>
      </c>
      <c r="I293" s="28">
        <v>15492</v>
      </c>
      <c r="J293" s="28">
        <v>0</v>
      </c>
      <c r="K293" s="28">
        <v>0</v>
      </c>
      <c r="L293" s="28">
        <v>0</v>
      </c>
      <c r="M293" s="28">
        <f t="shared" ref="M293" si="223">I293+J293+K293+L293</f>
        <v>15492</v>
      </c>
      <c r="N293" s="17">
        <v>12</v>
      </c>
      <c r="O293" s="17">
        <v>0</v>
      </c>
      <c r="P293" s="28">
        <f t="shared" si="195"/>
        <v>5997</v>
      </c>
      <c r="Q293" s="28">
        <f t="shared" si="196"/>
        <v>0</v>
      </c>
      <c r="R293" s="28">
        <f t="shared" si="197"/>
        <v>0</v>
      </c>
      <c r="S293" s="28">
        <v>0</v>
      </c>
      <c r="T293" s="28">
        <v>0</v>
      </c>
      <c r="U293" s="28">
        <v>0</v>
      </c>
      <c r="V293" s="28">
        <f t="shared" ref="V293" si="224">+P293+Q293+R293+S293+T293+U293</f>
        <v>5997</v>
      </c>
      <c r="W293" s="28">
        <f t="shared" ref="W293" si="225">IF(P293&gt;15000,15000,P293)</f>
        <v>5997</v>
      </c>
      <c r="X293" s="28">
        <f t="shared" ref="X293" si="226">V293</f>
        <v>5997</v>
      </c>
      <c r="Y293" s="28">
        <f t="shared" si="219"/>
        <v>720</v>
      </c>
      <c r="Z293" s="28">
        <f t="shared" si="220"/>
        <v>45</v>
      </c>
      <c r="AA293" s="38">
        <v>0</v>
      </c>
      <c r="AB293" s="28">
        <v>0</v>
      </c>
      <c r="AC293" s="28">
        <v>0</v>
      </c>
      <c r="AD293" s="28">
        <f t="shared" ref="AD293" si="227">+Y293+Z293+AA293+AB293+AC293</f>
        <v>765</v>
      </c>
      <c r="AE293" s="28">
        <f t="shared" ref="AE293" si="228">ROUND(V293-AD293,0)</f>
        <v>5232</v>
      </c>
      <c r="AF293" s="246"/>
      <c r="AG293" s="247"/>
      <c r="AH293" s="58"/>
      <c r="AI293" s="58"/>
      <c r="AJ293" s="59"/>
      <c r="AK293" s="59"/>
      <c r="AL293" s="59"/>
      <c r="AM293" s="59"/>
      <c r="AN293" s="59"/>
      <c r="AO293" s="59"/>
      <c r="AP293" s="59"/>
    </row>
    <row r="294" spans="1:42" s="42" customFormat="1" ht="27" customHeight="1">
      <c r="A294" s="13">
        <v>285</v>
      </c>
      <c r="B294" s="12" t="s">
        <v>837</v>
      </c>
      <c r="C294" s="12" t="s">
        <v>845</v>
      </c>
      <c r="D294" s="225" t="s">
        <v>846</v>
      </c>
      <c r="E294" s="12" t="s">
        <v>304</v>
      </c>
      <c r="F294" s="102">
        <v>1115442375</v>
      </c>
      <c r="G294" s="14">
        <v>11698</v>
      </c>
      <c r="H294" s="139" t="s">
        <v>847</v>
      </c>
      <c r="I294" s="194">
        <v>16400</v>
      </c>
      <c r="J294" s="28">
        <v>0</v>
      </c>
      <c r="K294" s="28">
        <v>0</v>
      </c>
      <c r="L294" s="28">
        <v>0</v>
      </c>
      <c r="M294" s="28">
        <f>I294+J294+K294+L294</f>
        <v>16400</v>
      </c>
      <c r="N294" s="17">
        <v>31</v>
      </c>
      <c r="O294" s="17">
        <v>0</v>
      </c>
      <c r="P294" s="28">
        <f t="shared" si="195"/>
        <v>16400</v>
      </c>
      <c r="Q294" s="28">
        <f t="shared" si="196"/>
        <v>0</v>
      </c>
      <c r="R294" s="28">
        <f t="shared" si="197"/>
        <v>0</v>
      </c>
      <c r="S294" s="28">
        <v>0</v>
      </c>
      <c r="T294" s="28">
        <v>0</v>
      </c>
      <c r="U294" s="28">
        <v>0</v>
      </c>
      <c r="V294" s="28">
        <f>+P294+Q294+R294+S294+T294+U294</f>
        <v>16400</v>
      </c>
      <c r="W294" s="28">
        <f>IF(P294&gt;15000,15000,P294)</f>
        <v>15000</v>
      </c>
      <c r="X294" s="28">
        <f>V294</f>
        <v>16400</v>
      </c>
      <c r="Y294" s="28">
        <f t="shared" si="219"/>
        <v>1800</v>
      </c>
      <c r="Z294" s="28">
        <f>CEILING(X294*0.75%,1)</f>
        <v>123</v>
      </c>
      <c r="AA294" s="38">
        <v>0</v>
      </c>
      <c r="AB294" s="28">
        <v>0</v>
      </c>
      <c r="AC294" s="28">
        <v>0</v>
      </c>
      <c r="AD294" s="28">
        <f>+Y294+Z294+AA294+AB294+AC294</f>
        <v>1923</v>
      </c>
      <c r="AE294" s="28">
        <f>ROUND(V294-AD294,0)</f>
        <v>14477</v>
      </c>
      <c r="AF294" s="246"/>
      <c r="AG294" s="247"/>
      <c r="AH294" s="58"/>
      <c r="AI294" s="58"/>
      <c r="AJ294" s="59"/>
      <c r="AK294" s="59"/>
      <c r="AL294" s="59"/>
      <c r="AM294" s="59"/>
      <c r="AN294" s="59"/>
      <c r="AO294" s="59"/>
      <c r="AP294" s="59"/>
    </row>
    <row r="295" spans="1:42" s="42" customFormat="1" ht="27" customHeight="1">
      <c r="A295" s="153">
        <v>286</v>
      </c>
      <c r="B295" s="12" t="s">
        <v>837</v>
      </c>
      <c r="C295" s="23" t="s">
        <v>848</v>
      </c>
      <c r="D295" s="23" t="s">
        <v>662</v>
      </c>
      <c r="E295" s="12" t="s">
        <v>307</v>
      </c>
      <c r="F295" s="96">
        <v>1115552151</v>
      </c>
      <c r="G295" s="96">
        <v>11794</v>
      </c>
      <c r="H295" s="126" t="s">
        <v>849</v>
      </c>
      <c r="I295" s="28">
        <v>15492</v>
      </c>
      <c r="J295" s="28">
        <v>0</v>
      </c>
      <c r="K295" s="28">
        <v>0</v>
      </c>
      <c r="L295" s="28">
        <v>0</v>
      </c>
      <c r="M295" s="28">
        <f>I295+J295+K295+L295</f>
        <v>15492</v>
      </c>
      <c r="N295" s="17">
        <v>9</v>
      </c>
      <c r="O295" s="17">
        <v>0</v>
      </c>
      <c r="P295" s="28">
        <f t="shared" si="195"/>
        <v>4498</v>
      </c>
      <c r="Q295" s="28">
        <f t="shared" si="196"/>
        <v>0</v>
      </c>
      <c r="R295" s="28">
        <f t="shared" si="197"/>
        <v>0</v>
      </c>
      <c r="S295" s="28">
        <v>0</v>
      </c>
      <c r="T295" s="28">
        <v>0</v>
      </c>
      <c r="U295" s="28">
        <v>0</v>
      </c>
      <c r="V295" s="28">
        <f>+P295+Q295+R295+S295+T295+U295</f>
        <v>4498</v>
      </c>
      <c r="W295" s="28">
        <f>IF(P295&gt;15000,15000,P295)</f>
        <v>4498</v>
      </c>
      <c r="X295" s="28">
        <f>V295</f>
        <v>4498</v>
      </c>
      <c r="Y295" s="28">
        <f t="shared" si="219"/>
        <v>540</v>
      </c>
      <c r="Z295" s="28">
        <f>CEILING(X295*0.75%,1)</f>
        <v>34</v>
      </c>
      <c r="AA295" s="38">
        <v>0</v>
      </c>
      <c r="AB295" s="28">
        <v>0</v>
      </c>
      <c r="AC295" s="28">
        <v>0</v>
      </c>
      <c r="AD295" s="28">
        <f>+Y295+Z295+AA295+AB295+AC295</f>
        <v>574</v>
      </c>
      <c r="AE295" s="28">
        <f>ROUND(V295-AD295,0)</f>
        <v>3924</v>
      </c>
      <c r="AF295" s="246"/>
      <c r="AG295" s="247"/>
      <c r="AH295" s="58"/>
      <c r="AI295" s="58"/>
      <c r="AJ295" s="59"/>
      <c r="AK295" s="59"/>
      <c r="AL295" s="59"/>
      <c r="AM295" s="59"/>
      <c r="AN295" s="59"/>
      <c r="AO295" s="59"/>
      <c r="AP295" s="59"/>
    </row>
    <row r="296" spans="1:42" s="42" customFormat="1" ht="27" customHeight="1">
      <c r="A296" s="153">
        <v>287</v>
      </c>
      <c r="B296" s="12" t="s">
        <v>837</v>
      </c>
      <c r="C296" s="12" t="s">
        <v>850</v>
      </c>
      <c r="D296" s="225" t="s">
        <v>851</v>
      </c>
      <c r="E296" s="12" t="s">
        <v>307</v>
      </c>
      <c r="F296" s="13">
        <v>1115442359</v>
      </c>
      <c r="G296" s="14">
        <v>11701</v>
      </c>
      <c r="H296" s="139" t="s">
        <v>852</v>
      </c>
      <c r="I296" s="28">
        <v>15492</v>
      </c>
      <c r="J296" s="28">
        <v>0</v>
      </c>
      <c r="K296" s="28">
        <v>0</v>
      </c>
      <c r="L296" s="28">
        <v>0</v>
      </c>
      <c r="M296" s="28">
        <f>I296+J296+K296+L296</f>
        <v>15492</v>
      </c>
      <c r="N296" s="17">
        <v>0</v>
      </c>
      <c r="O296" s="17">
        <v>0</v>
      </c>
      <c r="P296" s="28">
        <f t="shared" si="195"/>
        <v>0</v>
      </c>
      <c r="Q296" s="28">
        <f t="shared" si="196"/>
        <v>0</v>
      </c>
      <c r="R296" s="28">
        <f t="shared" si="197"/>
        <v>0</v>
      </c>
      <c r="S296" s="28">
        <v>0</v>
      </c>
      <c r="T296" s="28">
        <v>0</v>
      </c>
      <c r="U296" s="28">
        <v>0</v>
      </c>
      <c r="V296" s="28">
        <f>+P296+Q296+R296+S296+T296+U296</f>
        <v>0</v>
      </c>
      <c r="W296" s="28">
        <f>IF(P296&gt;15000,15000,P296)</f>
        <v>0</v>
      </c>
      <c r="X296" s="28">
        <f>V296</f>
        <v>0</v>
      </c>
      <c r="Y296" s="28">
        <f t="shared" si="219"/>
        <v>0</v>
      </c>
      <c r="Z296" s="28">
        <f t="shared" ref="Z296:Z300" si="229">CEILING(X296*0.75%,1)</f>
        <v>0</v>
      </c>
      <c r="AA296" s="38">
        <v>0</v>
      </c>
      <c r="AB296" s="28">
        <v>0</v>
      </c>
      <c r="AC296" s="28">
        <v>0</v>
      </c>
      <c r="AD296" s="28">
        <f>+Y296+Z296+AA296+AB296+AC296</f>
        <v>0</v>
      </c>
      <c r="AE296" s="28">
        <f>ROUND(V296-AD296,0)</f>
        <v>0</v>
      </c>
      <c r="AF296" s="246"/>
      <c r="AG296" s="247"/>
      <c r="AH296" s="58"/>
      <c r="AI296" s="58"/>
      <c r="AJ296" s="59"/>
      <c r="AK296" s="59"/>
      <c r="AL296" s="59"/>
      <c r="AM296" s="59"/>
      <c r="AN296" s="59"/>
      <c r="AO296" s="59"/>
      <c r="AP296" s="59"/>
    </row>
    <row r="297" spans="1:42" s="42" customFormat="1" ht="27" customHeight="1">
      <c r="A297" s="13">
        <v>288</v>
      </c>
      <c r="B297" s="119" t="s">
        <v>853</v>
      </c>
      <c r="C297" s="119" t="s">
        <v>853</v>
      </c>
      <c r="D297" s="119" t="s">
        <v>854</v>
      </c>
      <c r="E297" s="12" t="s">
        <v>307</v>
      </c>
      <c r="F297" s="151">
        <v>3011052235</v>
      </c>
      <c r="G297" s="14">
        <v>979</v>
      </c>
      <c r="H297" s="139" t="s">
        <v>855</v>
      </c>
      <c r="I297" s="17">
        <v>20000</v>
      </c>
      <c r="J297" s="28">
        <v>0</v>
      </c>
      <c r="K297" s="28">
        <v>0</v>
      </c>
      <c r="L297" s="28">
        <v>0</v>
      </c>
      <c r="M297" s="28">
        <f t="shared" ref="M297:M299" si="230">I297+J297+K297+L297</f>
        <v>20000</v>
      </c>
      <c r="N297" s="17">
        <v>31</v>
      </c>
      <c r="O297" s="17">
        <v>0</v>
      </c>
      <c r="P297" s="28">
        <f t="shared" si="195"/>
        <v>20000</v>
      </c>
      <c r="Q297" s="28">
        <f t="shared" si="196"/>
        <v>0</v>
      </c>
      <c r="R297" s="28">
        <f t="shared" si="197"/>
        <v>0</v>
      </c>
      <c r="S297" s="28">
        <v>0</v>
      </c>
      <c r="T297" s="28">
        <v>0</v>
      </c>
      <c r="U297" s="28"/>
      <c r="V297" s="28">
        <f t="shared" ref="V297:V299" si="231">+P297+Q297+R297+S297+T297+U297</f>
        <v>20000</v>
      </c>
      <c r="W297" s="28">
        <f t="shared" ref="W297:W299" si="232">IF(P297&gt;15000,15000,P297)</f>
        <v>15000</v>
      </c>
      <c r="X297" s="28">
        <f t="shared" ref="X297:X300" si="233">V297</f>
        <v>20000</v>
      </c>
      <c r="Y297" s="28">
        <f t="shared" si="219"/>
        <v>1800</v>
      </c>
      <c r="Z297" s="28">
        <f t="shared" si="229"/>
        <v>150</v>
      </c>
      <c r="AA297" s="38">
        <v>0</v>
      </c>
      <c r="AB297" s="28">
        <v>0</v>
      </c>
      <c r="AC297" s="28">
        <v>0</v>
      </c>
      <c r="AD297" s="28">
        <f t="shared" ref="AD297:AD300" si="234">+Y297+Z297+AA297+AB297+AC297</f>
        <v>1950</v>
      </c>
      <c r="AE297" s="28">
        <f t="shared" ref="AE297:AE299" si="235">ROUND(V297-AD297,0)</f>
        <v>18050</v>
      </c>
      <c r="AF297" s="34" t="s">
        <v>89</v>
      </c>
      <c r="AG297" s="47">
        <v>44223</v>
      </c>
      <c r="AH297" s="56"/>
      <c r="AI297" s="56"/>
      <c r="AJ297" s="56"/>
      <c r="AK297" s="56"/>
      <c r="AL297" s="56"/>
      <c r="AM297" s="56"/>
      <c r="AN297" s="56"/>
      <c r="AO297" s="56"/>
      <c r="AP297" s="57"/>
    </row>
    <row r="298" spans="1:42" s="42" customFormat="1" ht="27" customHeight="1">
      <c r="A298" s="153">
        <v>289</v>
      </c>
      <c r="B298" s="119" t="s">
        <v>853</v>
      </c>
      <c r="C298" s="23" t="s">
        <v>856</v>
      </c>
      <c r="D298" s="92" t="s">
        <v>857</v>
      </c>
      <c r="E298" s="12" t="s">
        <v>307</v>
      </c>
      <c r="F298" s="96">
        <v>1114538240</v>
      </c>
      <c r="G298" s="96">
        <v>11816</v>
      </c>
      <c r="H298" s="89" t="s">
        <v>858</v>
      </c>
      <c r="I298" s="28">
        <v>15492</v>
      </c>
      <c r="J298" s="28">
        <v>0</v>
      </c>
      <c r="K298" s="28">
        <v>0</v>
      </c>
      <c r="L298" s="28">
        <v>0</v>
      </c>
      <c r="M298" s="28">
        <f t="shared" si="230"/>
        <v>15492</v>
      </c>
      <c r="N298" s="17">
        <v>23</v>
      </c>
      <c r="O298" s="17">
        <v>0</v>
      </c>
      <c r="P298" s="28">
        <f t="shared" si="195"/>
        <v>11494</v>
      </c>
      <c r="Q298" s="28">
        <f t="shared" si="196"/>
        <v>0</v>
      </c>
      <c r="R298" s="28">
        <f t="shared" si="197"/>
        <v>0</v>
      </c>
      <c r="S298" s="28">
        <v>0</v>
      </c>
      <c r="T298" s="28">
        <v>0</v>
      </c>
      <c r="U298" s="28"/>
      <c r="V298" s="28">
        <f t="shared" si="231"/>
        <v>11494</v>
      </c>
      <c r="W298" s="28">
        <f t="shared" si="232"/>
        <v>11494</v>
      </c>
      <c r="X298" s="28">
        <f t="shared" si="233"/>
        <v>11494</v>
      </c>
      <c r="Y298" s="28">
        <f t="shared" si="219"/>
        <v>1379</v>
      </c>
      <c r="Z298" s="28">
        <f t="shared" si="229"/>
        <v>87</v>
      </c>
      <c r="AA298" s="38">
        <v>0</v>
      </c>
      <c r="AB298" s="28">
        <v>0</v>
      </c>
      <c r="AC298" s="28">
        <v>0</v>
      </c>
      <c r="AD298" s="28">
        <f t="shared" si="234"/>
        <v>1466</v>
      </c>
      <c r="AE298" s="28">
        <f t="shared" si="235"/>
        <v>10028</v>
      </c>
      <c r="AF298" s="34" t="s">
        <v>89</v>
      </c>
      <c r="AG298" s="47">
        <v>44223</v>
      </c>
      <c r="AH298" s="56"/>
      <c r="AI298" s="59"/>
      <c r="AJ298" s="59"/>
      <c r="AK298" s="59"/>
      <c r="AL298" s="59"/>
      <c r="AM298" s="59"/>
      <c r="AN298" s="59"/>
      <c r="AO298" s="59"/>
      <c r="AP298" s="59"/>
    </row>
    <row r="299" spans="1:42" s="42" customFormat="1" ht="27" customHeight="1">
      <c r="A299" s="153">
        <v>290</v>
      </c>
      <c r="B299" s="119" t="s">
        <v>853</v>
      </c>
      <c r="C299" s="23" t="s">
        <v>842</v>
      </c>
      <c r="D299" s="23" t="s">
        <v>859</v>
      </c>
      <c r="E299" s="12" t="s">
        <v>307</v>
      </c>
      <c r="F299" s="96">
        <v>1115756608</v>
      </c>
      <c r="G299" s="96">
        <v>11911</v>
      </c>
      <c r="H299" s="126" t="s">
        <v>860</v>
      </c>
      <c r="I299" s="28">
        <v>15492</v>
      </c>
      <c r="J299" s="28">
        <v>0</v>
      </c>
      <c r="K299" s="28">
        <v>0</v>
      </c>
      <c r="L299" s="28">
        <v>0</v>
      </c>
      <c r="M299" s="28">
        <f t="shared" si="230"/>
        <v>15492</v>
      </c>
      <c r="N299" s="17">
        <v>31</v>
      </c>
      <c r="O299" s="17">
        <v>0</v>
      </c>
      <c r="P299" s="28">
        <f t="shared" si="195"/>
        <v>15492</v>
      </c>
      <c r="Q299" s="28">
        <f t="shared" si="196"/>
        <v>0</v>
      </c>
      <c r="R299" s="28">
        <f t="shared" si="197"/>
        <v>0</v>
      </c>
      <c r="S299" s="28">
        <v>0</v>
      </c>
      <c r="T299" s="28">
        <v>0</v>
      </c>
      <c r="U299" s="28"/>
      <c r="V299" s="28">
        <f t="shared" si="231"/>
        <v>15492</v>
      </c>
      <c r="W299" s="28">
        <f t="shared" si="232"/>
        <v>15000</v>
      </c>
      <c r="X299" s="28">
        <f t="shared" si="233"/>
        <v>15492</v>
      </c>
      <c r="Y299" s="28">
        <f t="shared" si="219"/>
        <v>1800</v>
      </c>
      <c r="Z299" s="28">
        <f t="shared" si="229"/>
        <v>117</v>
      </c>
      <c r="AA299" s="38">
        <v>0</v>
      </c>
      <c r="AB299" s="28">
        <v>0</v>
      </c>
      <c r="AC299" s="28">
        <v>0</v>
      </c>
      <c r="AD299" s="28">
        <f t="shared" si="234"/>
        <v>1917</v>
      </c>
      <c r="AE299" s="28">
        <f t="shared" si="235"/>
        <v>13575</v>
      </c>
      <c r="AF299" s="34" t="s">
        <v>89</v>
      </c>
      <c r="AG299" s="47">
        <v>44219</v>
      </c>
      <c r="AH299" s="56"/>
      <c r="AI299" s="59"/>
      <c r="AJ299" s="59"/>
      <c r="AK299" s="59"/>
      <c r="AL299" s="59"/>
      <c r="AM299" s="59"/>
      <c r="AN299" s="59"/>
      <c r="AO299" s="59"/>
      <c r="AP299" s="59"/>
    </row>
    <row r="300" spans="1:42" s="42" customFormat="1" ht="27" customHeight="1">
      <c r="A300" s="13">
        <v>291</v>
      </c>
      <c r="B300" s="16" t="s">
        <v>861</v>
      </c>
      <c r="C300" s="12" t="s">
        <v>861</v>
      </c>
      <c r="D300" s="82" t="s">
        <v>862</v>
      </c>
      <c r="E300" s="12" t="s">
        <v>298</v>
      </c>
      <c r="F300" s="17">
        <v>2110664089</v>
      </c>
      <c r="G300" s="17">
        <v>943</v>
      </c>
      <c r="H300" s="139" t="s">
        <v>863</v>
      </c>
      <c r="I300" s="194">
        <v>18000</v>
      </c>
      <c r="J300" s="28">
        <v>0</v>
      </c>
      <c r="K300" s="28">
        <v>0</v>
      </c>
      <c r="L300" s="28">
        <v>0</v>
      </c>
      <c r="M300" s="28">
        <f>I300+J300+K300+L300</f>
        <v>18000</v>
      </c>
      <c r="N300" s="17">
        <v>0</v>
      </c>
      <c r="O300" s="17">
        <v>0</v>
      </c>
      <c r="P300" s="28">
        <f t="shared" si="195"/>
        <v>0</v>
      </c>
      <c r="Q300" s="28">
        <f t="shared" si="196"/>
        <v>0</v>
      </c>
      <c r="R300" s="28">
        <f t="shared" si="197"/>
        <v>0</v>
      </c>
      <c r="S300" s="28">
        <v>0</v>
      </c>
      <c r="T300" s="28">
        <v>0</v>
      </c>
      <c r="U300" s="28"/>
      <c r="V300" s="28">
        <f>+P300+Q300+R300+S300+T300+U300</f>
        <v>0</v>
      </c>
      <c r="W300" s="28">
        <f>IF(P300&gt;15000,15000,P300)</f>
        <v>0</v>
      </c>
      <c r="X300" s="28">
        <f t="shared" si="233"/>
        <v>0</v>
      </c>
      <c r="Y300" s="28">
        <f t="shared" si="219"/>
        <v>0</v>
      </c>
      <c r="Z300" s="28">
        <f t="shared" si="229"/>
        <v>0</v>
      </c>
      <c r="AA300" s="38">
        <v>0</v>
      </c>
      <c r="AB300" s="28">
        <v>0</v>
      </c>
      <c r="AC300" s="28">
        <v>0</v>
      </c>
      <c r="AD300" s="28">
        <f t="shared" si="234"/>
        <v>0</v>
      </c>
      <c r="AE300" s="28">
        <f>ROUND(V300-AD300,0)</f>
        <v>0</v>
      </c>
      <c r="AF300" s="246"/>
      <c r="AG300" s="247"/>
      <c r="AH300" s="56"/>
      <c r="AI300" s="70"/>
      <c r="AJ300" s="70"/>
      <c r="AK300" s="70"/>
      <c r="AL300" s="59"/>
      <c r="AM300" s="70"/>
      <c r="AN300" s="70"/>
      <c r="AO300" s="70"/>
      <c r="AP300" s="70"/>
    </row>
    <row r="301" spans="1:42" s="42" customFormat="1" ht="27" customHeight="1">
      <c r="A301" s="153">
        <v>292</v>
      </c>
      <c r="B301" s="16" t="s">
        <v>861</v>
      </c>
      <c r="C301" s="23" t="s">
        <v>864</v>
      </c>
      <c r="D301" s="226" t="s">
        <v>865</v>
      </c>
      <c r="E301" s="235" t="s">
        <v>304</v>
      </c>
      <c r="F301" s="102">
        <v>1115465504</v>
      </c>
      <c r="G301" s="17">
        <v>11712</v>
      </c>
      <c r="H301" s="126" t="s">
        <v>866</v>
      </c>
      <c r="I301" s="194">
        <v>16400</v>
      </c>
      <c r="J301" s="28">
        <v>0</v>
      </c>
      <c r="K301" s="28">
        <v>0</v>
      </c>
      <c r="L301" s="28">
        <v>0</v>
      </c>
      <c r="M301" s="28">
        <f>I301+J301+K301+L301</f>
        <v>16400</v>
      </c>
      <c r="N301" s="17">
        <v>0</v>
      </c>
      <c r="O301" s="17">
        <v>0</v>
      </c>
      <c r="P301" s="28">
        <f t="shared" si="195"/>
        <v>0</v>
      </c>
      <c r="Q301" s="28">
        <f t="shared" si="196"/>
        <v>0</v>
      </c>
      <c r="R301" s="28">
        <f t="shared" si="197"/>
        <v>0</v>
      </c>
      <c r="S301" s="28">
        <v>0</v>
      </c>
      <c r="T301" s="28">
        <v>0</v>
      </c>
      <c r="U301" s="28"/>
      <c r="V301" s="28">
        <f>+P301+Q301+R301+S301+T301+U301</f>
        <v>0</v>
      </c>
      <c r="W301" s="28">
        <f>IF(P301&gt;15000,15000,P301)</f>
        <v>0</v>
      </c>
      <c r="X301" s="28">
        <f>V301</f>
        <v>0</v>
      </c>
      <c r="Y301" s="28">
        <f t="shared" si="219"/>
        <v>0</v>
      </c>
      <c r="Z301" s="28">
        <f>CEILING(X301*0.75%,1)</f>
        <v>0</v>
      </c>
      <c r="AA301" s="38">
        <v>0</v>
      </c>
      <c r="AB301" s="28">
        <v>0</v>
      </c>
      <c r="AC301" s="28">
        <v>0</v>
      </c>
      <c r="AD301" s="28">
        <f>+Y301+Z301+AA301+AB301+AC301</f>
        <v>0</v>
      </c>
      <c r="AE301" s="28">
        <f>V301-AD301</f>
        <v>0</v>
      </c>
      <c r="AF301" s="246"/>
      <c r="AG301" s="247"/>
      <c r="AH301" s="59"/>
      <c r="AI301" s="59"/>
      <c r="AJ301" s="59"/>
      <c r="AK301" s="59"/>
      <c r="AL301" s="59"/>
      <c r="AM301" s="59"/>
    </row>
    <row r="302" spans="1:42" s="42" customFormat="1" ht="27" customHeight="1">
      <c r="A302" s="153">
        <v>293</v>
      </c>
      <c r="B302" s="16" t="s">
        <v>867</v>
      </c>
      <c r="C302" s="12" t="s">
        <v>867</v>
      </c>
      <c r="D302" s="23" t="s">
        <v>868</v>
      </c>
      <c r="E302" s="12" t="s">
        <v>298</v>
      </c>
      <c r="F302" s="93">
        <v>2110943027</v>
      </c>
      <c r="G302" s="17">
        <v>11629</v>
      </c>
      <c r="H302" s="33" t="s">
        <v>869</v>
      </c>
      <c r="I302" s="194">
        <v>18000</v>
      </c>
      <c r="J302" s="28">
        <v>0</v>
      </c>
      <c r="K302" s="28">
        <v>0</v>
      </c>
      <c r="L302" s="28">
        <v>0</v>
      </c>
      <c r="M302" s="28">
        <f>I302+J302+K302+L302</f>
        <v>18000</v>
      </c>
      <c r="N302" s="17">
        <v>25</v>
      </c>
      <c r="O302" s="17">
        <v>0</v>
      </c>
      <c r="P302" s="28">
        <f t="shared" si="195"/>
        <v>14516</v>
      </c>
      <c r="Q302" s="28">
        <f t="shared" si="196"/>
        <v>0</v>
      </c>
      <c r="R302" s="28">
        <f t="shared" si="197"/>
        <v>0</v>
      </c>
      <c r="S302" s="28">
        <v>0</v>
      </c>
      <c r="T302" s="28">
        <v>0</v>
      </c>
      <c r="U302" s="28"/>
      <c r="V302" s="28">
        <f t="shared" ref="V302:V306" si="236">+P302+Q302+R302+S302+T302+U302</f>
        <v>14516</v>
      </c>
      <c r="W302" s="28">
        <f t="shared" ref="W302:W306" si="237">IF(P302&gt;15000,15000,P302)</f>
        <v>14516</v>
      </c>
      <c r="X302" s="28">
        <f t="shared" ref="X302:X306" si="238">V302</f>
        <v>14516</v>
      </c>
      <c r="Y302" s="28">
        <f t="shared" si="219"/>
        <v>1742</v>
      </c>
      <c r="Z302" s="28">
        <f t="shared" ref="Z302:Z306" si="239">CEILING(X302*0.75%,1)</f>
        <v>109</v>
      </c>
      <c r="AA302" s="38">
        <v>0</v>
      </c>
      <c r="AB302" s="28">
        <v>0</v>
      </c>
      <c r="AC302" s="28">
        <v>0</v>
      </c>
      <c r="AD302" s="28">
        <f t="shared" ref="AD302:AD305" si="240">+Y302+Z302+AA302+AB302+AC302</f>
        <v>1851</v>
      </c>
      <c r="AE302" s="28">
        <f t="shared" ref="AE302:AE305" si="241">ROUND(V302-AD302,0)</f>
        <v>12665</v>
      </c>
      <c r="AF302" s="78" t="s">
        <v>89</v>
      </c>
      <c r="AG302" s="47">
        <v>44203</v>
      </c>
      <c r="AH302" s="56"/>
      <c r="AI302" s="56"/>
      <c r="AJ302" s="56"/>
      <c r="AK302" s="56"/>
      <c r="AL302" s="57"/>
    </row>
    <row r="303" spans="1:42" s="42" customFormat="1" ht="27" customHeight="1">
      <c r="A303" s="13">
        <v>294</v>
      </c>
      <c r="B303" s="16" t="s">
        <v>867</v>
      </c>
      <c r="C303" s="12" t="s">
        <v>870</v>
      </c>
      <c r="D303" s="61" t="s">
        <v>871</v>
      </c>
      <c r="E303" s="12" t="s">
        <v>307</v>
      </c>
      <c r="F303" s="93">
        <v>2111408938</v>
      </c>
      <c r="G303" s="13">
        <v>11786</v>
      </c>
      <c r="H303" s="33" t="s">
        <v>872</v>
      </c>
      <c r="I303" s="28">
        <v>15492</v>
      </c>
      <c r="J303" s="28">
        <v>0</v>
      </c>
      <c r="K303" s="28">
        <v>0</v>
      </c>
      <c r="L303" s="28">
        <v>0</v>
      </c>
      <c r="M303" s="28">
        <f>I303+J303+K303+L303</f>
        <v>15492</v>
      </c>
      <c r="N303" s="17">
        <v>0</v>
      </c>
      <c r="O303" s="17">
        <v>0</v>
      </c>
      <c r="P303" s="28">
        <f t="shared" si="195"/>
        <v>0</v>
      </c>
      <c r="Q303" s="28">
        <f t="shared" si="196"/>
        <v>0</v>
      </c>
      <c r="R303" s="28">
        <f t="shared" si="197"/>
        <v>0</v>
      </c>
      <c r="S303" s="28">
        <v>0</v>
      </c>
      <c r="T303" s="28">
        <v>0</v>
      </c>
      <c r="U303" s="28"/>
      <c r="V303" s="28">
        <f>+P303+Q303+R303+S303+T303+U303</f>
        <v>0</v>
      </c>
      <c r="W303" s="28">
        <f>IF(P303&gt;15000,15000,P303)</f>
        <v>0</v>
      </c>
      <c r="X303" s="28">
        <f>V303</f>
        <v>0</v>
      </c>
      <c r="Y303" s="28">
        <f t="shared" si="219"/>
        <v>0</v>
      </c>
      <c r="Z303" s="28">
        <f>CEILING(X303*0.75%,1)</f>
        <v>0</v>
      </c>
      <c r="AA303" s="38">
        <v>0</v>
      </c>
      <c r="AB303" s="28">
        <v>0</v>
      </c>
      <c r="AC303" s="28">
        <v>0</v>
      </c>
      <c r="AD303" s="28">
        <f>+Y303+Z303+AA303+AB303+AC303</f>
        <v>0</v>
      </c>
      <c r="AE303" s="28">
        <f>ROUND(V303-AD303,0)</f>
        <v>0</v>
      </c>
      <c r="AF303" s="246"/>
      <c r="AG303" s="247"/>
      <c r="AH303" s="56"/>
      <c r="AI303" s="56"/>
      <c r="AJ303" s="56"/>
      <c r="AK303" s="56"/>
      <c r="AL303" s="57"/>
    </row>
    <row r="304" spans="1:42" s="42" customFormat="1" ht="54.6" customHeight="1">
      <c r="A304" s="153">
        <v>295</v>
      </c>
      <c r="B304" s="12" t="s">
        <v>873</v>
      </c>
      <c r="C304" s="12" t="s">
        <v>873</v>
      </c>
      <c r="D304" s="61" t="s">
        <v>874</v>
      </c>
      <c r="E304" s="12" t="s">
        <v>307</v>
      </c>
      <c r="F304" s="93">
        <v>2111408936</v>
      </c>
      <c r="G304" s="13">
        <v>11675</v>
      </c>
      <c r="H304" s="126" t="s">
        <v>875</v>
      </c>
      <c r="I304" s="194">
        <v>18000</v>
      </c>
      <c r="J304" s="28">
        <v>0</v>
      </c>
      <c r="K304" s="28">
        <v>0</v>
      </c>
      <c r="L304" s="28">
        <v>0</v>
      </c>
      <c r="M304" s="28">
        <f t="shared" ref="M304:M306" si="242">I304+J304+K304+L304</f>
        <v>18000</v>
      </c>
      <c r="N304" s="17">
        <v>31</v>
      </c>
      <c r="O304" s="17">
        <v>0</v>
      </c>
      <c r="P304" s="28">
        <f t="shared" si="195"/>
        <v>18000</v>
      </c>
      <c r="Q304" s="28">
        <f t="shared" si="196"/>
        <v>0</v>
      </c>
      <c r="R304" s="28">
        <f t="shared" si="197"/>
        <v>0</v>
      </c>
      <c r="S304" s="28">
        <v>0</v>
      </c>
      <c r="T304" s="28">
        <v>0</v>
      </c>
      <c r="U304" s="28"/>
      <c r="V304" s="28">
        <f t="shared" si="236"/>
        <v>18000</v>
      </c>
      <c r="W304" s="28">
        <f t="shared" si="237"/>
        <v>15000</v>
      </c>
      <c r="X304" s="28">
        <f t="shared" si="238"/>
        <v>18000</v>
      </c>
      <c r="Y304" s="28">
        <f t="shared" si="219"/>
        <v>1800</v>
      </c>
      <c r="Z304" s="28">
        <f t="shared" si="239"/>
        <v>135</v>
      </c>
      <c r="AA304" s="38">
        <v>0</v>
      </c>
      <c r="AB304" s="28">
        <v>0</v>
      </c>
      <c r="AC304" s="28">
        <v>0</v>
      </c>
      <c r="AD304" s="28">
        <f t="shared" si="240"/>
        <v>1935</v>
      </c>
      <c r="AE304" s="28">
        <f t="shared" si="241"/>
        <v>16065</v>
      </c>
      <c r="AF304" s="78" t="s">
        <v>89</v>
      </c>
      <c r="AG304" s="47">
        <v>44209</v>
      </c>
      <c r="AH304" s="56"/>
      <c r="AI304" s="56"/>
      <c r="AJ304" s="56"/>
      <c r="AK304" s="56"/>
      <c r="AL304" s="57"/>
    </row>
    <row r="305" spans="1:41" s="42" customFormat="1" ht="42" customHeight="1">
      <c r="A305" s="153">
        <v>296</v>
      </c>
      <c r="B305" s="12" t="s">
        <v>873</v>
      </c>
      <c r="C305" s="12" t="s">
        <v>876</v>
      </c>
      <c r="D305" s="237" t="s">
        <v>877</v>
      </c>
      <c r="E305" s="12" t="s">
        <v>307</v>
      </c>
      <c r="F305" s="96">
        <v>1115644904</v>
      </c>
      <c r="G305" s="14">
        <v>11845</v>
      </c>
      <c r="H305" s="126" t="s">
        <v>878</v>
      </c>
      <c r="I305" s="28">
        <v>15492</v>
      </c>
      <c r="J305" s="28">
        <v>0</v>
      </c>
      <c r="K305" s="28">
        <v>0</v>
      </c>
      <c r="L305" s="28">
        <v>0</v>
      </c>
      <c r="M305" s="28">
        <f t="shared" si="242"/>
        <v>15492</v>
      </c>
      <c r="N305" s="17">
        <v>31</v>
      </c>
      <c r="O305" s="17">
        <v>0</v>
      </c>
      <c r="P305" s="28">
        <f t="shared" si="195"/>
        <v>15492</v>
      </c>
      <c r="Q305" s="28">
        <f t="shared" si="196"/>
        <v>0</v>
      </c>
      <c r="R305" s="28">
        <f t="shared" si="197"/>
        <v>0</v>
      </c>
      <c r="S305" s="28">
        <v>0</v>
      </c>
      <c r="T305" s="28">
        <v>0</v>
      </c>
      <c r="U305" s="28">
        <v>0</v>
      </c>
      <c r="V305" s="28">
        <f t="shared" si="236"/>
        <v>15492</v>
      </c>
      <c r="W305" s="28">
        <f t="shared" si="237"/>
        <v>15000</v>
      </c>
      <c r="X305" s="28">
        <f t="shared" si="238"/>
        <v>15492</v>
      </c>
      <c r="Y305" s="28">
        <f t="shared" si="219"/>
        <v>1800</v>
      </c>
      <c r="Z305" s="28">
        <f t="shared" si="239"/>
        <v>117</v>
      </c>
      <c r="AA305" s="38">
        <v>0</v>
      </c>
      <c r="AB305" s="28">
        <v>0</v>
      </c>
      <c r="AC305" s="28">
        <v>0</v>
      </c>
      <c r="AD305" s="28">
        <f t="shared" si="240"/>
        <v>1917</v>
      </c>
      <c r="AE305" s="28">
        <f t="shared" si="241"/>
        <v>13575</v>
      </c>
      <c r="AF305" s="78" t="s">
        <v>89</v>
      </c>
      <c r="AG305" s="47">
        <v>44209</v>
      </c>
      <c r="AH305" s="58"/>
      <c r="AI305" s="59"/>
      <c r="AJ305" s="59"/>
      <c r="AK305" s="59"/>
      <c r="AL305" s="59"/>
      <c r="AM305" s="59"/>
      <c r="AN305" s="59"/>
      <c r="AO305" s="59"/>
    </row>
    <row r="306" spans="1:41" s="42" customFormat="1" ht="27" customHeight="1">
      <c r="A306" s="13">
        <v>297</v>
      </c>
      <c r="B306" s="220" t="s">
        <v>879</v>
      </c>
      <c r="C306" s="23" t="s">
        <v>879</v>
      </c>
      <c r="D306" s="23" t="s">
        <v>880</v>
      </c>
      <c r="E306" s="12" t="s">
        <v>881</v>
      </c>
      <c r="F306" s="220">
        <v>1014093780</v>
      </c>
      <c r="G306" s="14">
        <v>11594</v>
      </c>
      <c r="H306" s="114" t="s">
        <v>882</v>
      </c>
      <c r="I306" s="28">
        <v>15492</v>
      </c>
      <c r="J306" s="28">
        <v>0</v>
      </c>
      <c r="K306" s="28">
        <v>0</v>
      </c>
      <c r="L306" s="28">
        <v>0</v>
      </c>
      <c r="M306" s="28">
        <f t="shared" si="242"/>
        <v>15492</v>
      </c>
      <c r="N306" s="17">
        <v>0</v>
      </c>
      <c r="O306" s="17">
        <v>0</v>
      </c>
      <c r="P306" s="28">
        <f t="shared" si="195"/>
        <v>0</v>
      </c>
      <c r="Q306" s="28">
        <f t="shared" si="196"/>
        <v>0</v>
      </c>
      <c r="R306" s="28">
        <f t="shared" si="197"/>
        <v>0</v>
      </c>
      <c r="S306" s="28">
        <v>0</v>
      </c>
      <c r="T306" s="28">
        <v>0</v>
      </c>
      <c r="U306" s="28"/>
      <c r="V306" s="28">
        <f t="shared" si="236"/>
        <v>0</v>
      </c>
      <c r="W306" s="28">
        <f t="shared" si="237"/>
        <v>0</v>
      </c>
      <c r="X306" s="28">
        <f t="shared" si="238"/>
        <v>0</v>
      </c>
      <c r="Y306" s="28">
        <f t="shared" si="219"/>
        <v>0</v>
      </c>
      <c r="Z306" s="28">
        <f t="shared" si="239"/>
        <v>0</v>
      </c>
      <c r="AA306" s="38">
        <v>0</v>
      </c>
      <c r="AB306" s="28">
        <v>0</v>
      </c>
      <c r="AC306" s="28">
        <v>0</v>
      </c>
      <c r="AD306" s="28">
        <f>+Y306+Z306+AA306+AB306+AC306</f>
        <v>0</v>
      </c>
      <c r="AE306" s="28">
        <f>ROUND(V306-AD306,0)</f>
        <v>0</v>
      </c>
      <c r="AF306" s="78"/>
      <c r="AG306" s="47"/>
      <c r="AH306" s="56"/>
      <c r="AI306" s="56"/>
      <c r="AJ306" s="56"/>
      <c r="AK306" s="56"/>
      <c r="AL306" s="57"/>
    </row>
    <row r="307" spans="1:41" s="32" customFormat="1" ht="28.95" customHeight="1">
      <c r="A307" s="10"/>
      <c r="B307" s="155"/>
      <c r="C307" s="156"/>
      <c r="D307" s="156"/>
      <c r="E307" s="156"/>
      <c r="F307" s="155"/>
      <c r="G307" s="155"/>
      <c r="H307" s="155"/>
      <c r="I307" s="155"/>
      <c r="J307" s="10"/>
      <c r="K307" s="155"/>
      <c r="L307" s="155"/>
      <c r="M307" s="157" t="s">
        <v>32</v>
      </c>
      <c r="N307" s="157">
        <f>SUM(N10:N306)</f>
        <v>6628</v>
      </c>
      <c r="O307" s="157">
        <f t="shared" ref="O307:AE307" si="243">SUM(O10:O306)</f>
        <v>164</v>
      </c>
      <c r="P307" s="157">
        <f t="shared" si="243"/>
        <v>3600414</v>
      </c>
      <c r="Q307" s="157">
        <f t="shared" si="243"/>
        <v>0</v>
      </c>
      <c r="R307" s="157">
        <f t="shared" si="243"/>
        <v>18954</v>
      </c>
      <c r="S307" s="157">
        <f t="shared" si="243"/>
        <v>24600</v>
      </c>
      <c r="T307" s="157">
        <f t="shared" si="243"/>
        <v>52185</v>
      </c>
      <c r="U307" s="157">
        <f t="shared" si="243"/>
        <v>0</v>
      </c>
      <c r="V307" s="157">
        <f t="shared" si="243"/>
        <v>3696153</v>
      </c>
      <c r="W307" s="157">
        <f t="shared" si="243"/>
        <v>3294000</v>
      </c>
      <c r="X307" s="157">
        <f t="shared" si="243"/>
        <v>3653616</v>
      </c>
      <c r="Y307" s="157">
        <f t="shared" si="243"/>
        <v>395286</v>
      </c>
      <c r="Z307" s="157">
        <f t="shared" si="243"/>
        <v>27498</v>
      </c>
      <c r="AA307" s="157">
        <f t="shared" si="243"/>
        <v>0</v>
      </c>
      <c r="AB307" s="157">
        <f t="shared" si="243"/>
        <v>65667</v>
      </c>
      <c r="AC307" s="157">
        <f t="shared" si="243"/>
        <v>0</v>
      </c>
      <c r="AD307" s="157">
        <f t="shared" si="243"/>
        <v>488451</v>
      </c>
      <c r="AE307" s="157">
        <f t="shared" si="243"/>
        <v>3207702</v>
      </c>
    </row>
    <row r="310" spans="1:41">
      <c r="R310" s="3"/>
      <c r="S310" s="3"/>
      <c r="T310" s="3"/>
      <c r="Y310" s="3"/>
      <c r="Z310" s="3"/>
      <c r="AA310" s="3"/>
      <c r="AB310" s="3"/>
      <c r="AC310" s="3"/>
      <c r="AD310" s="3"/>
      <c r="AE310" s="3"/>
    </row>
    <row r="327" spans="30:30">
      <c r="AD327" s="1" t="s">
        <v>49</v>
      </c>
    </row>
  </sheetData>
  <mergeCells count="20">
    <mergeCell ref="Y3:AD3"/>
    <mergeCell ref="A2:AG2"/>
    <mergeCell ref="A1:AG1"/>
    <mergeCell ref="AE3:AE4"/>
    <mergeCell ref="AF3:AF4"/>
    <mergeCell ref="AG3:AG4"/>
    <mergeCell ref="A3:A4"/>
    <mergeCell ref="B3:B4"/>
    <mergeCell ref="C3:C4"/>
    <mergeCell ref="D3:D4"/>
    <mergeCell ref="E3:E4"/>
    <mergeCell ref="F3:F4"/>
    <mergeCell ref="H3:H4"/>
    <mergeCell ref="G3:G4"/>
    <mergeCell ref="I3:L3"/>
    <mergeCell ref="M3:M4"/>
    <mergeCell ref="N3:O3"/>
    <mergeCell ref="P3:V3"/>
    <mergeCell ref="W3:W4"/>
    <mergeCell ref="X3:X4"/>
  </mergeCells>
  <pageMargins left="0.35433070866141736" right="0.23622047244094491" top="0.87744094488188984" bottom="0.43307086614173229" header="0.35433070866141736" footer="0.15748031496062992"/>
  <pageSetup scale="63" fitToHeight="0" orientation="landscape" horizontalDpi="300" verticalDpi="300" r:id="rId1"/>
  <headerFooter>
    <oddHeader>&amp;LWages register&amp;CGlobe Management Services&amp;RMonth: Dec-2020</oddHeader>
    <oddFooter>&amp;RPage No.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Wages register</vt:lpstr>
      <vt:lpstr>'Wages register'!Print_Area</vt:lpstr>
      <vt:lpstr>'Wages register'!Print_Titles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Globe</dc:creator>
  <cp:lastModifiedBy>AMIT</cp:lastModifiedBy>
  <cp:lastPrinted>2021-02-23T12:04:22Z</cp:lastPrinted>
  <dcterms:created xsi:type="dcterms:W3CDTF">2015-02-09T08:26:21Z</dcterms:created>
  <dcterms:modified xsi:type="dcterms:W3CDTF">2021-02-23T12:05:02Z</dcterms:modified>
</cp:coreProperties>
</file>